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\home\samer\projects\fuzzy_sql\docs\reports\220831\"/>
    </mc:Choice>
  </mc:AlternateContent>
  <bookViews>
    <workbookView xWindow="0" yWindow="0" windowWidth="13815" windowHeight="7365"/>
  </bookViews>
  <sheets>
    <sheet name="smk_data_table" sheetId="1" r:id="rId1"/>
  </sheets>
  <calcPr calcId="152511"/>
</workbook>
</file>

<file path=xl/calcChain.xml><?xml version="1.0" encoding="utf-8"?>
<calcChain xmlns="http://schemas.openxmlformats.org/spreadsheetml/2006/main">
  <c r="J59" i="1" l="1"/>
  <c r="J55" i="1"/>
  <c r="J54" i="1"/>
  <c r="J53" i="1"/>
  <c r="L53" i="1"/>
  <c r="K53" i="1"/>
  <c r="I54" i="1"/>
  <c r="I55" i="1"/>
  <c r="I56" i="1"/>
  <c r="I57" i="1"/>
  <c r="I53" i="1"/>
  <c r="G65" i="1"/>
  <c r="G59" i="1"/>
  <c r="G62" i="1"/>
  <c r="G63" i="1"/>
  <c r="G60" i="1"/>
  <c r="G61" i="1"/>
  <c r="H6" i="1"/>
  <c r="E67" i="1"/>
  <c r="E69" i="1"/>
  <c r="E65" i="1"/>
  <c r="E64" i="1"/>
  <c r="E63" i="1"/>
  <c r="E59" i="1"/>
  <c r="E53" i="1"/>
  <c r="E54" i="1"/>
  <c r="E55" i="1"/>
  <c r="E56" i="1"/>
  <c r="E3" i="1" l="1"/>
  <c r="P16" i="1" l="1"/>
  <c r="F4" i="1"/>
  <c r="E4" i="1"/>
  <c r="F3" i="1"/>
  <c r="Q20" i="1" l="1"/>
  <c r="Q18" i="1"/>
  <c r="Q16" i="1"/>
  <c r="P20" i="1"/>
  <c r="P18" i="1"/>
  <c r="F6" i="1" l="1"/>
  <c r="E6" i="1"/>
</calcChain>
</file>

<file path=xl/sharedStrings.xml><?xml version="1.0" encoding="utf-8"?>
<sst xmlns="http://schemas.openxmlformats.org/spreadsheetml/2006/main" count="84" uniqueCount="56">
  <si>
    <t>&lt;=50K</t>
  </si>
  <si>
    <t>&gt;50K</t>
  </si>
  <si>
    <t xml:space="preserve">          NA</t>
  </si>
  <si>
    <t>age</t>
  </si>
  <si>
    <t>workclass</t>
  </si>
  <si>
    <t>fnlwgt</t>
  </si>
  <si>
    <t>education</t>
  </si>
  <si>
    <t>marital.status</t>
  </si>
  <si>
    <t>occupation</t>
  </si>
  <si>
    <t>relationship</t>
  </si>
  <si>
    <t>race</t>
  </si>
  <si>
    <t>sex</t>
  </si>
  <si>
    <t>hours.per.week</t>
  </si>
  <si>
    <t>native.country</t>
  </si>
  <si>
    <t>capital</t>
  </si>
  <si>
    <t>income</t>
  </si>
  <si>
    <t>mean</t>
  </si>
  <si>
    <t>NA</t>
  </si>
  <si>
    <t>Hellinger distance for each varaible in C1</t>
  </si>
  <si>
    <t>Count for all varibales</t>
  </si>
  <si>
    <t>Hellinger Distance</t>
  </si>
  <si>
    <t>std dev</t>
  </si>
  <si>
    <t xml:space="preserve">Do not count for any continuous variables </t>
  </si>
  <si>
    <r>
      <t xml:space="preserve">Sample Hellinger calculation per categorical variable (e.g. </t>
    </r>
    <r>
      <rPr>
        <b/>
        <u/>
        <sz val="11"/>
        <color theme="1"/>
        <rFont val="Calibri"/>
        <family val="2"/>
        <scheme val="minor"/>
      </rPr>
      <t xml:space="preserve">income) </t>
    </r>
    <r>
      <rPr>
        <u/>
        <sz val="11"/>
        <color theme="1"/>
        <rFont val="Calibri"/>
        <family val="2"/>
        <scheme val="minor"/>
      </rPr>
      <t>(R-implementation)</t>
    </r>
  </si>
  <si>
    <t>Count for 'age' only when calculating MEAN (R implementaion - snapshot below)</t>
  </si>
  <si>
    <t>1 (real)</t>
  </si>
  <si>
    <t>2 (synthetic)</t>
  </si>
  <si>
    <t xml:space="preserve">Note: In our SQL fuzzing case, each query will result in a new number of classes pertining to the randomly constructed variable. Each class is rpresented by a record. E.g. </t>
  </si>
  <si>
    <t>class1 (record1)</t>
  </si>
  <si>
    <t>class2 (record2)</t>
  </si>
  <si>
    <t>class3 (record3)</t>
  </si>
  <si>
    <t>…</t>
  </si>
  <si>
    <t>real</t>
  </si>
  <si>
    <t>synthetic</t>
  </si>
  <si>
    <t>count1_real</t>
  </si>
  <si>
    <t>count1_synth</t>
  </si>
  <si>
    <t>..</t>
  </si>
  <si>
    <t>count2_real</t>
  </si>
  <si>
    <t>count2_synth</t>
  </si>
  <si>
    <t>count3_real</t>
  </si>
  <si>
    <t>count3_synth</t>
  </si>
  <si>
    <t>Per query Hellinger distance</t>
  </si>
  <si>
    <t>work_class</t>
  </si>
  <si>
    <t>AVG(hours_per_week)</t>
  </si>
  <si>
    <t>COUNTS</t>
  </si>
  <si>
    <t>Private</t>
  </si>
  <si>
    <t>Divorced</t>
  </si>
  <si>
    <t>Self-emp</t>
  </si>
  <si>
    <t>Married</t>
  </si>
  <si>
    <t>Local-gov</t>
  </si>
  <si>
    <t>Never-married</t>
  </si>
  <si>
    <t>Nan</t>
  </si>
  <si>
    <t>prob</t>
  </si>
  <si>
    <t>avg</t>
  </si>
  <si>
    <t>hlngr dist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</si>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</sst>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entury Schoolbook"/>
      <family val="1"/>
    </font>
    <font>
      <sz val="9"/>
      <color rgb="FF000000"/>
      <name val="Century Schoolbook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6" fillId="0" borderId="0" xfId="0" applyFont="1" applyAlignment="1">
      <alignment horizontal="center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25</xdr:row>
      <xdr:rowOff>161925</xdr:rowOff>
    </xdr:from>
    <xdr:to>
      <xdr:col>8</xdr:col>
      <xdr:colOff>103448</xdr:colOff>
      <xdr:row>38</xdr:row>
      <xdr:rowOff>113996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4352925"/>
          <a:ext cx="10619048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workbookViewId="0">
      <selection activeCell="H6" sqref="H6"/>
    </sheetView>
  </sheetViews>
  <sheetFormatPr defaultRowHeight="15" x14ac:dyDescent="0.25"/>
  <cols>
    <col min="1" max="1" width="60.7109375" bestFit="1" customWidth="1"/>
    <col min="2" max="7" width="14.85546875" bestFit="1" customWidth="1"/>
    <col min="8" max="8" width="17.42578125" bestFit="1" customWidth="1"/>
    <col min="9" max="10" width="14.85546875" bestFit="1" customWidth="1"/>
    <col min="11" max="11" width="15.140625" bestFit="1" customWidth="1"/>
  </cols>
  <sheetData>
    <row r="1" spans="1:17" x14ac:dyDescent="0.25">
      <c r="A1" s="2" t="s">
        <v>23</v>
      </c>
    </row>
    <row r="2" spans="1:17" x14ac:dyDescent="0.25">
      <c r="B2" s="3" t="s">
        <v>0</v>
      </c>
      <c r="C2" s="3" t="s">
        <v>1</v>
      </c>
      <c r="H2" t="s">
        <v>20</v>
      </c>
    </row>
    <row r="3" spans="1:17" x14ac:dyDescent="0.25">
      <c r="A3" t="s">
        <v>25</v>
      </c>
      <c r="B3">
        <v>37155</v>
      </c>
      <c r="C3">
        <v>11687</v>
      </c>
      <c r="E3">
        <f>B3/SUM(B3:C3)</f>
        <v>0.76071823430653951</v>
      </c>
      <c r="F3">
        <f>C3/SUM(B3:C3)</f>
        <v>0.23928176569346055</v>
      </c>
    </row>
    <row r="4" spans="1:17" x14ac:dyDescent="0.25">
      <c r="A4" t="s">
        <v>26</v>
      </c>
      <c r="B4">
        <v>44080</v>
      </c>
      <c r="C4">
        <v>4762</v>
      </c>
      <c r="E4">
        <f>B4/SUM(B4:C4)</f>
        <v>0.90250194504729531</v>
      </c>
      <c r="F4">
        <f>C4/SUM(B4:C4)</f>
        <v>9.7498054952704638E-2</v>
      </c>
    </row>
    <row r="6" spans="1:17" x14ac:dyDescent="0.25">
      <c r="E6">
        <f>(SQRT(E3)-SQRT(E4))^2</f>
        <v>6.0543022074387902E-3</v>
      </c>
      <c r="F6">
        <f>(SQRT(F3)-SQRT(F4))^2</f>
        <v>3.12998262716647E-2</v>
      </c>
      <c r="H6" s="1">
        <f>SQRT(SUM(E6:F6))/SQRT(2)</f>
        <v>0.13666405613602922</v>
      </c>
    </row>
    <row r="8" spans="1:17" x14ac:dyDescent="0.25">
      <c r="A8" t="s">
        <v>27</v>
      </c>
    </row>
    <row r="9" spans="1:17" x14ac:dyDescent="0.25">
      <c r="B9" t="s">
        <v>28</v>
      </c>
      <c r="C9" t="s">
        <v>29</v>
      </c>
      <c r="D9" t="s">
        <v>30</v>
      </c>
      <c r="E9" t="s">
        <v>31</v>
      </c>
    </row>
    <row r="10" spans="1:17" x14ac:dyDescent="0.25">
      <c r="A10" t="s">
        <v>32</v>
      </c>
      <c r="B10" t="s">
        <v>34</v>
      </c>
      <c r="C10" t="s">
        <v>37</v>
      </c>
      <c r="D10" t="s">
        <v>39</v>
      </c>
      <c r="E10" t="s">
        <v>36</v>
      </c>
    </row>
    <row r="11" spans="1:17" x14ac:dyDescent="0.25">
      <c r="A11" t="s">
        <v>33</v>
      </c>
      <c r="B11" t="s">
        <v>35</v>
      </c>
      <c r="C11" t="s">
        <v>38</v>
      </c>
      <c r="D11" t="s">
        <v>40</v>
      </c>
      <c r="E11" t="s">
        <v>31</v>
      </c>
    </row>
    <row r="12" spans="1:17" x14ac:dyDescent="0.25">
      <c r="H12" t="s">
        <v>41</v>
      </c>
    </row>
    <row r="14" spans="1:17" x14ac:dyDescent="0.25">
      <c r="A14" s="2" t="s">
        <v>18</v>
      </c>
    </row>
    <row r="15" spans="1:17" x14ac:dyDescent="0.25">
      <c r="B15" s="3" t="s">
        <v>3</v>
      </c>
      <c r="C15" s="3" t="s">
        <v>4</v>
      </c>
      <c r="D15" s="3" t="s">
        <v>5</v>
      </c>
      <c r="E15" s="3" t="s">
        <v>6</v>
      </c>
      <c r="F15" s="3" t="s">
        <v>7</v>
      </c>
      <c r="G15" s="3" t="s">
        <v>8</v>
      </c>
      <c r="H15" s="3" t="s">
        <v>9</v>
      </c>
      <c r="I15" s="3" t="s">
        <v>10</v>
      </c>
      <c r="J15" s="3" t="s">
        <v>11</v>
      </c>
      <c r="K15" s="3" t="s">
        <v>12</v>
      </c>
      <c r="L15" s="3" t="s">
        <v>13</v>
      </c>
      <c r="M15" s="3" t="s">
        <v>14</v>
      </c>
      <c r="N15" s="3" t="s">
        <v>15</v>
      </c>
      <c r="P15" t="s">
        <v>16</v>
      </c>
      <c r="Q15" s="3" t="s">
        <v>21</v>
      </c>
    </row>
    <row r="16" spans="1:17" x14ac:dyDescent="0.25">
      <c r="A16" t="s">
        <v>24</v>
      </c>
      <c r="B16">
        <v>0</v>
      </c>
      <c r="C16">
        <v>2.677025E-3</v>
      </c>
      <c r="D16" t="s">
        <v>2</v>
      </c>
      <c r="E16">
        <v>2.5686160999999999E-2</v>
      </c>
      <c r="F16">
        <v>1.2896194999999999E-2</v>
      </c>
      <c r="G16">
        <v>2.7154554000000001E-2</v>
      </c>
      <c r="H16">
        <v>1.5213966000000001E-2</v>
      </c>
      <c r="I16">
        <v>4.0862130000000003E-2</v>
      </c>
      <c r="J16">
        <v>1.4080469999999999E-2</v>
      </c>
      <c r="K16" t="s">
        <v>2</v>
      </c>
      <c r="L16">
        <v>0.39554420899999998</v>
      </c>
      <c r="M16" t="s">
        <v>2</v>
      </c>
      <c r="N16" s="1">
        <v>0.13666405500000001</v>
      </c>
      <c r="P16">
        <f>AVERAGE(B16:N16)</f>
        <v>6.7077876499999994E-2</v>
      </c>
      <c r="Q16">
        <f>_xlfn.STDEV.S(B16:N16)</f>
        <v>0.12193255653487692</v>
      </c>
    </row>
    <row r="18" spans="1:17" x14ac:dyDescent="0.25">
      <c r="A18" t="s">
        <v>19</v>
      </c>
      <c r="B18">
        <v>0</v>
      </c>
      <c r="C18">
        <v>2.677025E-3</v>
      </c>
      <c r="D18">
        <v>0</v>
      </c>
      <c r="E18">
        <v>2.5686160999999999E-2</v>
      </c>
      <c r="F18">
        <v>1.2896194999999999E-2</v>
      </c>
      <c r="G18">
        <v>2.7154554000000001E-2</v>
      </c>
      <c r="H18">
        <v>1.5213966000000001E-2</v>
      </c>
      <c r="I18">
        <v>4.0862130000000003E-2</v>
      </c>
      <c r="J18">
        <v>1.4080469999999999E-2</v>
      </c>
      <c r="K18">
        <v>0</v>
      </c>
      <c r="L18">
        <v>0.39554420899999998</v>
      </c>
      <c r="M18">
        <v>0</v>
      </c>
      <c r="N18" s="1">
        <v>0.13666405500000001</v>
      </c>
      <c r="P18">
        <f>AVERAGE(B18:N18)</f>
        <v>5.1598366538461539E-2</v>
      </c>
      <c r="Q18">
        <f>_xlfn.STDEV.S(B18:N18)</f>
        <v>0.10961723619903661</v>
      </c>
    </row>
    <row r="20" spans="1:17" x14ac:dyDescent="0.25">
      <c r="A20" t="s">
        <v>22</v>
      </c>
      <c r="B20" t="s">
        <v>17</v>
      </c>
      <c r="C20">
        <v>2.677025E-3</v>
      </c>
      <c r="D20" t="s">
        <v>2</v>
      </c>
      <c r="E20">
        <v>2.5686160999999999E-2</v>
      </c>
      <c r="F20">
        <v>1.2896194999999999E-2</v>
      </c>
      <c r="G20">
        <v>2.7154554000000001E-2</v>
      </c>
      <c r="H20">
        <v>1.5213966000000001E-2</v>
      </c>
      <c r="I20">
        <v>4.0862130000000003E-2</v>
      </c>
      <c r="J20">
        <v>1.4080469999999999E-2</v>
      </c>
      <c r="K20" t="s">
        <v>2</v>
      </c>
      <c r="L20">
        <v>0.39554420899999998</v>
      </c>
      <c r="M20" t="s">
        <v>2</v>
      </c>
      <c r="N20" s="1">
        <v>0.13666405500000001</v>
      </c>
      <c r="P20">
        <f>AVERAGE(B20:N20)</f>
        <v>7.4530973888888893E-2</v>
      </c>
      <c r="Q20">
        <f>_xlfn.STDEV.S(B20:N20)</f>
        <v>0.12688998957080647</v>
      </c>
    </row>
    <row r="51" spans="1:12" ht="15.75" thickBot="1" x14ac:dyDescent="0.3"/>
    <row r="52" spans="1:12" ht="27.75" thickBot="1" x14ac:dyDescent="0.3">
      <c r="A52" s="4" t="s">
        <v>42</v>
      </c>
      <c r="B52" s="5" t="s">
        <v>6</v>
      </c>
      <c r="C52" s="5" t="s">
        <v>43</v>
      </c>
      <c r="D52" s="5" t="s">
        <v>44</v>
      </c>
      <c r="E52" s="9" t="s">
        <v>52</v>
      </c>
      <c r="K52" t="s">
        <v>53</v>
      </c>
      <c r="L52" t="s">
        <v>55</v>
      </c>
    </row>
    <row r="53" spans="1:12" ht="15.75" thickBot="1" x14ac:dyDescent="0.3">
      <c r="A53" s="6" t="s">
        <v>45</v>
      </c>
      <c r="B53" s="7" t="s">
        <v>46</v>
      </c>
      <c r="C53" s="8">
        <v>39</v>
      </c>
      <c r="D53" s="8">
        <v>219</v>
      </c>
      <c r="E53">
        <f>D53/SUM(D53:D56)</f>
        <v>0.79061371841155237</v>
      </c>
      <c r="I53">
        <f>C53-C63</f>
        <v>4</v>
      </c>
      <c r="J53">
        <f>(I53-K53)/L53</f>
        <v>0.70194976485069993</v>
      </c>
      <c r="K53">
        <f>AVERAGE(I53:I55)</f>
        <v>-6.6666666666667609E-2</v>
      </c>
      <c r="L53">
        <f>STDEV(I53:I55)</f>
        <v>5.7933870346571315</v>
      </c>
    </row>
    <row r="54" spans="1:12" ht="15.75" thickBot="1" x14ac:dyDescent="0.3">
      <c r="A54" s="6" t="s">
        <v>47</v>
      </c>
      <c r="B54" s="7" t="s">
        <v>48</v>
      </c>
      <c r="C54" s="8">
        <v>33.299999999999997</v>
      </c>
      <c r="D54" s="8">
        <v>9</v>
      </c>
      <c r="E54">
        <f>D54/SUM(D53:D56)</f>
        <v>3.2490974729241874E-2</v>
      </c>
      <c r="I54">
        <f t="shared" ref="I54:I57" si="0">C54-C64</f>
        <v>-6.7000000000000028</v>
      </c>
      <c r="J54">
        <f>(I54-K53)/L53</f>
        <v>-1.1449836328302403</v>
      </c>
    </row>
    <row r="55" spans="1:12" ht="15.75" thickBot="1" x14ac:dyDescent="0.3">
      <c r="A55" s="6" t="s">
        <v>45</v>
      </c>
      <c r="B55" s="7" t="s">
        <v>48</v>
      </c>
      <c r="C55" s="8">
        <v>41</v>
      </c>
      <c r="D55" s="8">
        <v>29</v>
      </c>
      <c r="E55">
        <f>D55/SUM(D53:D56)</f>
        <v>0.10469314079422383</v>
      </c>
      <c r="I55">
        <f t="shared" si="0"/>
        <v>2.5</v>
      </c>
      <c r="J55">
        <f>(I55-K53)/L53</f>
        <v>0.44303386797954025</v>
      </c>
    </row>
    <row r="56" spans="1:12" ht="15.75" thickBot="1" x14ac:dyDescent="0.3">
      <c r="A56" s="6" t="s">
        <v>49</v>
      </c>
      <c r="B56" s="7" t="s">
        <v>50</v>
      </c>
      <c r="C56" s="8">
        <v>36</v>
      </c>
      <c r="D56" s="8">
        <v>20</v>
      </c>
      <c r="E56">
        <f>D56/SUM(D53:D56)</f>
        <v>7.2202166064981949E-2</v>
      </c>
      <c r="I56" t="e">
        <f t="shared" si="0"/>
        <v>#VALUE!</v>
      </c>
    </row>
    <row r="57" spans="1:12" ht="15.75" thickBot="1" x14ac:dyDescent="0.3">
      <c r="A57" s="6" t="s">
        <v>45</v>
      </c>
      <c r="B57" s="7" t="s">
        <v>50</v>
      </c>
      <c r="C57" s="8" t="s">
        <v>51</v>
      </c>
      <c r="D57" s="8" t="s">
        <v>51</v>
      </c>
      <c r="E57">
        <v>0</v>
      </c>
      <c r="I57" t="e">
        <f t="shared" si="0"/>
        <v>#VALUE!</v>
      </c>
    </row>
    <row r="59" spans="1:12" x14ac:dyDescent="0.25">
      <c r="E59">
        <f>SUM(E53:E56)</f>
        <v>1</v>
      </c>
      <c r="G59">
        <f>(SQRT(E53)-SQRT(E63))^2</f>
        <v>3.3226898170085331E-3</v>
      </c>
      <c r="J59">
        <f>SQRT(J53^2+J54^2+J55^2)/3</f>
        <v>0.47140452079103173</v>
      </c>
    </row>
    <row r="60" spans="1:12" x14ac:dyDescent="0.25">
      <c r="G60">
        <f t="shared" ref="G60:G63" si="1">(SQRT(E54)-SQRT(E64))^2</f>
        <v>5.4656270270463825E-2</v>
      </c>
    </row>
    <row r="61" spans="1:12" ht="15.75" thickBot="1" x14ac:dyDescent="0.3">
      <c r="G61">
        <f t="shared" si="1"/>
        <v>5.2198390461093516E-4</v>
      </c>
    </row>
    <row r="62" spans="1:12" ht="27.75" thickBot="1" x14ac:dyDescent="0.3">
      <c r="A62" s="4" t="s">
        <v>42</v>
      </c>
      <c r="B62" s="5" t="s">
        <v>6</v>
      </c>
      <c r="C62" s="5" t="s">
        <v>43</v>
      </c>
      <c r="D62" s="5" t="s">
        <v>44</v>
      </c>
      <c r="G62">
        <f t="shared" si="1"/>
        <v>7.2202166064981962E-2</v>
      </c>
    </row>
    <row r="63" spans="1:12" ht="15.75" thickBot="1" x14ac:dyDescent="0.3">
      <c r="A63" s="6" t="s">
        <v>45</v>
      </c>
      <c r="B63" s="7" t="s">
        <v>46</v>
      </c>
      <c r="C63" s="8">
        <v>35</v>
      </c>
      <c r="D63" s="8">
        <v>121</v>
      </c>
      <c r="E63">
        <f>D63/(SUM(D63:D65)+D67)</f>
        <v>0.69142857142857139</v>
      </c>
      <c r="G63">
        <f t="shared" si="1"/>
        <v>1.714285714285714E-2</v>
      </c>
    </row>
    <row r="64" spans="1:12" ht="15.75" thickBot="1" x14ac:dyDescent="0.3">
      <c r="A64" s="6" t="s">
        <v>47</v>
      </c>
      <c r="B64" s="7" t="s">
        <v>48</v>
      </c>
      <c r="C64" s="8">
        <v>40</v>
      </c>
      <c r="D64" s="8">
        <v>30</v>
      </c>
      <c r="E64">
        <f>D64/(SUM(D63:D65)+D67)</f>
        <v>0.17142857142857143</v>
      </c>
    </row>
    <row r="65" spans="1:8" ht="15.75" thickBot="1" x14ac:dyDescent="0.3">
      <c r="A65" s="6" t="s">
        <v>45</v>
      </c>
      <c r="B65" s="7" t="s">
        <v>48</v>
      </c>
      <c r="C65" s="8">
        <v>38.5</v>
      </c>
      <c r="D65" s="8">
        <v>21</v>
      </c>
      <c r="E65">
        <f>D65/(SUM(D63:D65)+D67)</f>
        <v>0.12</v>
      </c>
      <c r="G65">
        <f>(1/SQRT(2))*(SUM(G59:G63))^1/2</f>
        <v>5.227144298907449E-2</v>
      </c>
      <c r="H65" t="s">
        <v>54</v>
      </c>
    </row>
    <row r="66" spans="1:8" ht="15.75" thickBot="1" x14ac:dyDescent="0.3">
      <c r="A66" s="6" t="s">
        <v>49</v>
      </c>
      <c r="B66" s="7" t="s">
        <v>50</v>
      </c>
      <c r="C66" s="8" t="s">
        <v>51</v>
      </c>
      <c r="D66" s="8" t="s">
        <v>51</v>
      </c>
      <c r="E66">
        <v>0</v>
      </c>
    </row>
    <row r="67" spans="1:8" ht="15.75" thickBot="1" x14ac:dyDescent="0.3">
      <c r="A67" s="6" t="s">
        <v>45</v>
      </c>
      <c r="B67" s="7" t="s">
        <v>50</v>
      </c>
      <c r="C67" s="8">
        <v>39</v>
      </c>
      <c r="D67" s="8">
        <v>3</v>
      </c>
      <c r="E67">
        <f>D67/(SUM(D63:D65)+D67)</f>
        <v>1.7142857142857144E-2</v>
      </c>
    </row>
    <row r="69" spans="1:8" x14ac:dyDescent="0.25">
      <c r="E69">
        <f>SUM(E63:E65)+E67</f>
        <v>0.99999999999999989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smk_data_table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Kababji, Samer</dc:creator>
  <cp:lastModifiedBy>Kababji, Samer</cp:lastModifiedBy>
  <dcterms:created xsi:type="dcterms:W3CDTF">2022-08-12T15:18:14Z</dcterms:created>
  <dcterms:modified xsi:type="dcterms:W3CDTF">2022-11-15T20:31:18Z</dcterms:modified>
</cp:coreProperties>
</file>