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f282fde968f90ea/Documents/ChemE7770/"/>
    </mc:Choice>
  </mc:AlternateContent>
  <xr:revisionPtr revIDLastSave="703" documentId="8_{157FBEB7-0865-46C0-B749-8B204198A408}" xr6:coauthVersionLast="36" xr6:coauthVersionMax="36" xr10:uidLastSave="{DD1EDDA1-EDC2-456E-A44B-A720E320CAE9}"/>
  <bookViews>
    <workbookView xWindow="0" yWindow="0" windowWidth="12730" windowHeight="3760" xr2:uid="{8079C81B-5836-4CEF-BC74-699D7D0A58D8}"/>
  </bookViews>
  <sheets>
    <sheet name="Problem 1" sheetId="1" r:id="rId1"/>
  </sheets>
  <definedNames>
    <definedName name="solver_adj" localSheetId="0" hidden="1">'Problem 1'!$B$4,'Problem 1'!$B$7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'Problem 1'!$M$12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L9" i="1" s="1"/>
  <c r="I10" i="1"/>
  <c r="I11" i="1"/>
  <c r="L11" i="1" s="1"/>
  <c r="L7" i="1"/>
  <c r="I4" i="1"/>
  <c r="L4" i="1" s="1"/>
  <c r="L5" i="1"/>
  <c r="L6" i="1"/>
  <c r="B10" i="1"/>
  <c r="J5" i="1"/>
  <c r="J6" i="1"/>
  <c r="J7" i="1"/>
  <c r="J8" i="1"/>
  <c r="J9" i="1"/>
  <c r="J10" i="1"/>
  <c r="J11" i="1"/>
  <c r="J4" i="1"/>
  <c r="K6" i="1"/>
  <c r="L8" i="1"/>
  <c r="L10" i="1"/>
  <c r="H4" i="1"/>
  <c r="K4" i="1" s="1"/>
  <c r="H5" i="1"/>
  <c r="K5" i="1" s="1"/>
  <c r="H6" i="1"/>
  <c r="H7" i="1"/>
  <c r="K7" i="1" s="1"/>
  <c r="H8" i="1"/>
  <c r="K8" i="1" s="1"/>
  <c r="H9" i="1"/>
  <c r="K9" i="1" s="1"/>
  <c r="H10" i="1"/>
  <c r="K10" i="1" s="1"/>
  <c r="H11" i="1"/>
  <c r="K11" i="1" s="1"/>
  <c r="M10" i="1" l="1"/>
  <c r="M11" i="1"/>
  <c r="M9" i="1"/>
  <c r="M7" i="1"/>
  <c r="M5" i="1"/>
  <c r="M8" i="1"/>
  <c r="M6" i="1"/>
  <c r="L12" i="1"/>
  <c r="K12" i="1"/>
  <c r="M12" i="1" l="1"/>
</calcChain>
</file>

<file path=xl/sharedStrings.xml><?xml version="1.0" encoding="utf-8"?>
<sst xmlns="http://schemas.openxmlformats.org/spreadsheetml/2006/main" count="33" uniqueCount="30">
  <si>
    <t>ERK2</t>
  </si>
  <si>
    <t>MOS (nM)</t>
  </si>
  <si>
    <t>Parameters</t>
  </si>
  <si>
    <t>m</t>
  </si>
  <si>
    <t>a</t>
  </si>
  <si>
    <t>b</t>
  </si>
  <si>
    <t>MEK1</t>
  </si>
  <si>
    <t>k</t>
  </si>
  <si>
    <t>MEK1 calc</t>
  </si>
  <si>
    <t>(MEK1-MEKcalc)^2</t>
  </si>
  <si>
    <t>(ERK2-ERK2calc)^2</t>
  </si>
  <si>
    <t>MEK = (MOS)^n/(a+MOS^n)</t>
  </si>
  <si>
    <t>ERK2 calc</t>
  </si>
  <si>
    <t>ERK2 = (MOS^k)/(c+MOS^k)</t>
  </si>
  <si>
    <t>n</t>
  </si>
  <si>
    <t>c</t>
  </si>
  <si>
    <t>(from graph)</t>
  </si>
  <si>
    <t>solve</t>
  </si>
  <si>
    <t>Problem 1a</t>
  </si>
  <si>
    <t>SUM (minimize least squares error)</t>
  </si>
  <si>
    <t>solve for</t>
  </si>
  <si>
    <t>minimize this sum to get a</t>
  </si>
  <si>
    <t>minimize this sum to get c</t>
  </si>
  <si>
    <t>ERK2 calc alternative</t>
  </si>
  <si>
    <t>(ERK2-ERK2calc)^2 alt</t>
  </si>
  <si>
    <t>ERK2 = (MEKcalc^m)/(MEKcalc^m+b)</t>
  </si>
  <si>
    <t>minimize this sum to get m and b</t>
  </si>
  <si>
    <t>Notes</t>
  </si>
  <si>
    <t>k-alt</t>
  </si>
  <si>
    <t>b-alt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</si>
</sst>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2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'Problem 1'!$F$3</c:f>
              <c:strCache>
                <c:ptCount val="1"/>
                <c:pt idx="0">
                  <c:v>MEK1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1'!$E$4:$E$11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</c:numCache>
            </c:numRef>
          </c:xVal>
          <c:yVal>
            <c:numRef>
              <c:f>'Problem 1'!$F$4:$F$11</c:f>
              <c:numCache>
                <c:formatCode>General</c:formatCode>
                <c:ptCount val="8"/>
                <c:pt idx="0">
                  <c:v>0</c:v>
                </c:pt>
                <c:pt idx="1">
                  <c:v>0.05</c:v>
                </c:pt>
                <c:pt idx="2">
                  <c:v>0.06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0.55000000000000004</c:v>
                </c:pt>
                <c:pt idx="7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F9-4D0B-852E-6602D2272A29}"/>
            </c:ext>
          </c:extLst>
        </c:ser>
        <c:ser>
          <c:idx val="1"/>
          <c:order val="1"/>
          <c:tx>
            <c:strRef>
              <c:f>'Problem 1'!$G$3</c:f>
              <c:strCache>
                <c:ptCount val="1"/>
                <c:pt idx="0">
                  <c:v>ERK2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'Problem 1'!$E$4:$E$11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</c:numCache>
            </c:numRef>
          </c:xVal>
          <c:yVal>
            <c:numRef>
              <c:f>'Problem 1'!$G$4:$G$11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0.2</c:v>
                </c:pt>
                <c:pt idx="4">
                  <c:v>0.3</c:v>
                </c:pt>
                <c:pt idx="5">
                  <c:v>0.8</c:v>
                </c:pt>
                <c:pt idx="6">
                  <c:v>1</c:v>
                </c:pt>
                <c:pt idx="7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F9-4D0B-852E-6602D2272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271176"/>
        <c:axId val="694271504"/>
      </c:scatterChart>
      <c:scatterChart>
        <c:scatterStyle val="smoothMarker"/>
        <c:varyColors val="0"/>
        <c:ser>
          <c:idx val="2"/>
          <c:order val="2"/>
          <c:tx>
            <c:strRef>
              <c:f>'Problem 1'!$H$3</c:f>
              <c:strCache>
                <c:ptCount val="1"/>
                <c:pt idx="0">
                  <c:v>MEK1 calc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'Problem 1'!$E$4:$E$11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</c:numCache>
            </c:numRef>
          </c:xVal>
          <c:yVal>
            <c:numRef>
              <c:f>'Problem 1'!$H$4:$H$11</c:f>
              <c:numCache>
                <c:formatCode>General</c:formatCode>
                <c:ptCount val="8"/>
                <c:pt idx="0">
                  <c:v>0</c:v>
                </c:pt>
                <c:pt idx="1">
                  <c:v>3.6820921838991619E-2</c:v>
                </c:pt>
                <c:pt idx="2">
                  <c:v>0.11048241245374435</c:v>
                </c:pt>
                <c:pt idx="3">
                  <c:v>0.15362097693637078</c:v>
                </c:pt>
                <c:pt idx="4">
                  <c:v>0.24333599970777772</c:v>
                </c:pt>
                <c:pt idx="5">
                  <c:v>0.37095344699901706</c:v>
                </c:pt>
                <c:pt idx="6">
                  <c:v>0.65706037924337668</c:v>
                </c:pt>
                <c:pt idx="7">
                  <c:v>0.86159149055703677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F9-4D0B-852E-6602D2272A29}"/>
            </c:ext>
          </c:extLst>
        </c:ser>
        <c:ser>
          <c:idx val="3"/>
          <c:order val="3"/>
          <c:tx>
            <c:strRef>
              <c:f>'Problem 1'!$I$3</c:f>
              <c:strCache>
                <c:ptCount val="1"/>
                <c:pt idx="0">
                  <c:v>ERK2 calc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'Problem 1'!$E$4:$E$11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</c:numCache>
            </c:numRef>
          </c:xVal>
          <c:yVal>
            <c:numRef>
              <c:f>'Problem 1'!$I$4:$I$11</c:f>
              <c:numCache>
                <c:formatCode>General</c:formatCode>
                <c:ptCount val="8"/>
                <c:pt idx="0">
                  <c:v>0</c:v>
                </c:pt>
                <c:pt idx="1">
                  <c:v>1.4773657668549506E-3</c:v>
                </c:pt>
                <c:pt idx="2">
                  <c:v>4.2306177059270415E-2</c:v>
                </c:pt>
                <c:pt idx="3">
                  <c:v>0.1164802803621805</c:v>
                </c:pt>
                <c:pt idx="4">
                  <c:v>0.406735398423683</c:v>
                </c:pt>
                <c:pt idx="5">
                  <c:v>0.79741724067213926</c:v>
                </c:pt>
                <c:pt idx="6">
                  <c:v>0.99156295866123778</c:v>
                </c:pt>
                <c:pt idx="7">
                  <c:v>0.99971509560189209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F9-4D0B-852E-6602D2272A29}"/>
            </c:ext>
          </c:extLst>
        </c:ser>
        <c:ser>
          <c:idx val="4"/>
          <c:order val="4"/>
          <c:tx>
            <c:strRef>
              <c:f>'Problem 1'!$J$3</c:f>
              <c:strCache>
                <c:ptCount val="1"/>
                <c:pt idx="0">
                  <c:v>ERK2 calc alternative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'Problem 1'!$E$4:$E$11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</c:numCache>
            </c:numRef>
          </c:xVal>
          <c:yVal>
            <c:numRef>
              <c:f>'Problem 1'!$J$4:$J$11</c:f>
              <c:numCache>
                <c:formatCode>General</c:formatCode>
                <c:ptCount val="8"/>
                <c:pt idx="0">
                  <c:v>0</c:v>
                </c:pt>
                <c:pt idx="1">
                  <c:v>3.9517525265777567E-4</c:v>
                </c:pt>
                <c:pt idx="2">
                  <c:v>3.0217839831268328E-2</c:v>
                </c:pt>
                <c:pt idx="3">
                  <c:v>0.10353822377488929</c:v>
                </c:pt>
                <c:pt idx="4">
                  <c:v>0.41813794304941071</c:v>
                </c:pt>
                <c:pt idx="5">
                  <c:v>0.79337033077388763</c:v>
                </c:pt>
                <c:pt idx="6">
                  <c:v>0.97385447645018386</c:v>
                </c:pt>
                <c:pt idx="7">
                  <c:v>0.99093920182692696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F9-4D0B-852E-6602D2272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271176"/>
        <c:axId val="694271504"/>
      </c:scatterChart>
      <c:valAx>
        <c:axId val="694271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271504"/>
        <c:crosses val="autoZero"/>
        <c:crossBetween val="midCat"/>
      </c:valAx>
      <c:valAx>
        <c:axId val="6942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271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216295</xdr:colOff>
      <xdr:row>13</xdr:row>
      <xdr:rowOff>27383</xdr:rowOff>
    </xdr:from>
    <xdr:to>
      <xdr:col>9</xdr:col>
      <xdr:colOff>813594</xdr:colOff>
      <xdr:row>35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553349-E388-4773-B60E-4661AC38C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42F28-DD02-4A8F-91F3-B7D7671FE672}">
  <dimension ref="A1:M12"/>
  <sheetViews>
    <sheetView tabSelected="1" topLeftCell="A16" zoomScale="80" zoomScaleNormal="80" workbookViewId="0">
      <selection activeCell="I4" sqref="I4"/>
    </sheetView>
  </sheetViews>
  <sheetFormatPr defaultRowHeight="14.75" x14ac:dyDescent="0.75"/>
  <cols>
    <col min="3" max="3" width="10.953125" bestFit="1" customWidth="1"/>
    <col min="4" max="4" width="9.6796875" customWidth="1"/>
    <col min="5" max="5" width="9.36328125" bestFit="1" customWidth="1"/>
    <col min="8" max="8" width="12.04296875" customWidth="1"/>
    <col min="9" max="9" width="19.1328125" customWidth="1"/>
    <col min="10" max="10" width="20.453125" customWidth="1"/>
    <col min="11" max="11" width="13.76953125" customWidth="1"/>
    <col min="12" max="12" width="12.58984375" customWidth="1"/>
    <col min="13" max="13" width="13.54296875" customWidth="1"/>
  </cols>
  <sheetData>
    <row r="1" spans="1:13" ht="15.5" thickBot="1" x14ac:dyDescent="0.9">
      <c r="A1" s="1" t="s">
        <v>18</v>
      </c>
    </row>
    <row r="2" spans="1:13" ht="45" thickBot="1" x14ac:dyDescent="0.9">
      <c r="A2" s="2" t="s">
        <v>2</v>
      </c>
      <c r="B2" s="3"/>
      <c r="C2" s="6"/>
      <c r="D2" s="7" t="s">
        <v>27</v>
      </c>
      <c r="E2" s="3"/>
      <c r="F2" s="3"/>
      <c r="G2" s="3"/>
      <c r="H2" s="8" t="s">
        <v>11</v>
      </c>
      <c r="I2" s="8" t="s">
        <v>13</v>
      </c>
      <c r="J2" s="8" t="s">
        <v>25</v>
      </c>
      <c r="K2" s="8" t="s">
        <v>21</v>
      </c>
      <c r="L2" s="8" t="s">
        <v>22</v>
      </c>
      <c r="M2" s="8" t="s">
        <v>26</v>
      </c>
    </row>
    <row r="3" spans="1:13" ht="44.25" x14ac:dyDescent="0.75">
      <c r="A3" s="2" t="s">
        <v>14</v>
      </c>
      <c r="B3" s="3">
        <v>1.7</v>
      </c>
      <c r="C3" s="3" t="s">
        <v>16</v>
      </c>
      <c r="E3" s="2" t="s">
        <v>1</v>
      </c>
      <c r="F3" s="2" t="s">
        <v>6</v>
      </c>
      <c r="G3" s="2" t="s">
        <v>0</v>
      </c>
      <c r="H3" s="2" t="s">
        <v>8</v>
      </c>
      <c r="I3" s="2" t="s">
        <v>12</v>
      </c>
      <c r="J3" s="9" t="s">
        <v>23</v>
      </c>
      <c r="K3" s="9" t="s">
        <v>9</v>
      </c>
      <c r="L3" s="9" t="s">
        <v>10</v>
      </c>
      <c r="M3" s="9" t="s">
        <v>24</v>
      </c>
    </row>
    <row r="4" spans="1:13" x14ac:dyDescent="0.75">
      <c r="A4" s="2" t="s">
        <v>3</v>
      </c>
      <c r="B4" s="3">
        <v>3.9745050784434341</v>
      </c>
      <c r="C4" s="3" t="s">
        <v>20</v>
      </c>
      <c r="E4" s="3">
        <v>0</v>
      </c>
      <c r="F4" s="3">
        <v>0</v>
      </c>
      <c r="G4" s="3">
        <v>0</v>
      </c>
      <c r="H4" s="3">
        <f>E4^$B$3/(E4^$B$3+$B$6)</f>
        <v>0</v>
      </c>
      <c r="I4" s="3">
        <f>E4^$B$10/(E4^$B$5+$B$8)</f>
        <v>0</v>
      </c>
      <c r="J4" s="3">
        <f>H4^$B$4/(H4^$B$4+$B$7)</f>
        <v>0</v>
      </c>
      <c r="K4" s="3">
        <f>(F4-H4)^2</f>
        <v>0</v>
      </c>
      <c r="L4" s="3">
        <f>(G4-I4)^2</f>
        <v>0</v>
      </c>
      <c r="M4" s="3"/>
    </row>
    <row r="5" spans="1:13" x14ac:dyDescent="0.75">
      <c r="A5" s="2" t="s">
        <v>7</v>
      </c>
      <c r="B5" s="3">
        <v>4.9000000000000004</v>
      </c>
      <c r="C5" s="3" t="s">
        <v>16</v>
      </c>
      <c r="E5" s="3">
        <v>10</v>
      </c>
      <c r="F5" s="3">
        <v>0.05</v>
      </c>
      <c r="G5" s="3">
        <v>0</v>
      </c>
      <c r="H5" s="3">
        <f t="shared" ref="H5:H11" si="0">E5^$B$3/(E5^$B$3+$B$6)</f>
        <v>3.6820921838991619E-2</v>
      </c>
      <c r="I5" s="3">
        <f t="shared" ref="I5:I11" si="1">E5^$B$5/(E5^$B$5+$B$8)</f>
        <v>1.4773657668549506E-3</v>
      </c>
      <c r="J5" s="3">
        <f t="shared" ref="J5:J11" si="2">H5^$B$4/(H5^$B$4+$B$7)</f>
        <v>3.9517525265777567E-4</v>
      </c>
      <c r="K5" s="3">
        <f>(F5-H5)^2</f>
        <v>1.7368810117396812E-4</v>
      </c>
      <c r="L5" s="3">
        <f>(G5-I5)^2</f>
        <v>2.1826096090749164E-6</v>
      </c>
      <c r="M5" s="3">
        <f t="shared" ref="M5:M11" si="3">(I5-J5)^2</f>
        <v>1.1711363090183463E-6</v>
      </c>
    </row>
    <row r="6" spans="1:13" x14ac:dyDescent="0.75">
      <c r="A6" s="4" t="s">
        <v>4</v>
      </c>
      <c r="B6" s="5">
        <v>1311.0292560899186</v>
      </c>
      <c r="C6" s="3" t="s">
        <v>17</v>
      </c>
      <c r="E6" s="3">
        <v>20</v>
      </c>
      <c r="F6" s="3">
        <v>0.06</v>
      </c>
      <c r="G6" s="3">
        <v>0.05</v>
      </c>
      <c r="H6" s="3">
        <f t="shared" si="0"/>
        <v>0.11048241245374435</v>
      </c>
      <c r="I6" s="3">
        <f t="shared" si="1"/>
        <v>4.2306177059270415E-2</v>
      </c>
      <c r="J6" s="3">
        <f t="shared" si="2"/>
        <v>3.0217839831268328E-2</v>
      </c>
      <c r="K6" s="3">
        <f>(F6-H6)^2</f>
        <v>2.5484739671499629E-3</v>
      </c>
      <c r="L6" s="3">
        <f>(G6-I6)^2</f>
        <v>5.9194911443296876E-5</v>
      </c>
      <c r="M6" s="3">
        <f t="shared" si="3"/>
        <v>1.4612789693790119E-4</v>
      </c>
    </row>
    <row r="7" spans="1:13" x14ac:dyDescent="0.75">
      <c r="A7" s="2" t="s">
        <v>5</v>
      </c>
      <c r="B7" s="3">
        <v>5.0579500600598523E-3</v>
      </c>
      <c r="C7" s="3" t="s">
        <v>20</v>
      </c>
      <c r="E7" s="3">
        <v>25</v>
      </c>
      <c r="F7" s="3">
        <v>0.25</v>
      </c>
      <c r="G7" s="3">
        <v>0.2</v>
      </c>
      <c r="H7" s="3">
        <f t="shared" si="0"/>
        <v>0.15362097693637078</v>
      </c>
      <c r="I7" s="3">
        <f t="shared" si="1"/>
        <v>0.1164802803621805</v>
      </c>
      <c r="J7" s="3">
        <f t="shared" si="2"/>
        <v>0.10353822377488929</v>
      </c>
      <c r="K7" s="3">
        <f>(F7-H7)^2</f>
        <v>9.2889160866995741E-3</v>
      </c>
      <c r="L7" s="3">
        <f>(G7-I7)^2</f>
        <v>6.975543568379974E-3</v>
      </c>
      <c r="M7" s="3">
        <f t="shared" si="3"/>
        <v>1.6749682870864779E-4</v>
      </c>
    </row>
    <row r="8" spans="1:13" x14ac:dyDescent="0.75">
      <c r="A8" s="4" t="s">
        <v>15</v>
      </c>
      <c r="B8" s="5">
        <v>53687092.200000003</v>
      </c>
      <c r="C8" s="3" t="s">
        <v>17</v>
      </c>
      <c r="E8" s="3">
        <v>35</v>
      </c>
      <c r="F8" s="3">
        <v>0.3</v>
      </c>
      <c r="G8" s="3">
        <v>0.3</v>
      </c>
      <c r="H8" s="3">
        <f t="shared" si="0"/>
        <v>0.24333599970777772</v>
      </c>
      <c r="I8" s="3">
        <f t="shared" si="1"/>
        <v>0.406735398423683</v>
      </c>
      <c r="J8" s="3">
        <f t="shared" si="2"/>
        <v>0.41813794304941071</v>
      </c>
      <c r="K8" s="3">
        <f>(F8-H8)^2</f>
        <v>3.2108089291169651E-3</v>
      </c>
      <c r="L8" s="3">
        <f>(G8-I8)^2</f>
        <v>1.1392445276662354E-2</v>
      </c>
      <c r="M8" s="3">
        <f t="shared" si="3"/>
        <v>1.3001802394171179E-4</v>
      </c>
    </row>
    <row r="9" spans="1:13" x14ac:dyDescent="0.75">
      <c r="E9" s="3">
        <v>50</v>
      </c>
      <c r="F9" s="3">
        <v>0.35</v>
      </c>
      <c r="G9" s="3">
        <v>0.8</v>
      </c>
      <c r="H9" s="3">
        <f t="shared" si="0"/>
        <v>0.37095344699901706</v>
      </c>
      <c r="I9" s="3">
        <f t="shared" si="1"/>
        <v>0.79741724067213926</v>
      </c>
      <c r="J9" s="3">
        <f t="shared" si="2"/>
        <v>0.79337033077388763</v>
      </c>
      <c r="K9" s="3">
        <f>(F9-H9)^2</f>
        <v>4.3904694114061781E-4</v>
      </c>
      <c r="L9" s="3">
        <f>(G9-I9)^2</f>
        <v>6.6706457456518896E-6</v>
      </c>
      <c r="M9" s="3">
        <f t="shared" si="3"/>
        <v>1.6377479724566995E-5</v>
      </c>
    </row>
    <row r="10" spans="1:13" x14ac:dyDescent="0.75">
      <c r="A10" t="s">
        <v>28</v>
      </c>
      <c r="B10">
        <f>B4*B3</f>
        <v>6.7566586333538377</v>
      </c>
      <c r="E10" s="3">
        <v>100</v>
      </c>
      <c r="F10" s="3">
        <v>0.55000000000000004</v>
      </c>
      <c r="G10" s="3">
        <v>1</v>
      </c>
      <c r="H10" s="3">
        <f t="shared" si="0"/>
        <v>0.65706037924337668</v>
      </c>
      <c r="I10" s="3">
        <f t="shared" si="1"/>
        <v>0.99156295866123778</v>
      </c>
      <c r="J10" s="3">
        <f t="shared" si="2"/>
        <v>0.97385447645018386</v>
      </c>
      <c r="K10" s="3">
        <f>(F10-H10)^2</f>
        <v>1.146192480373563E-2</v>
      </c>
      <c r="L10" s="3">
        <f>(G10-I10)^2</f>
        <v>7.1183666551982581E-5</v>
      </c>
      <c r="M10" s="3">
        <f t="shared" si="3"/>
        <v>3.1359034221921318E-4</v>
      </c>
    </row>
    <row r="11" spans="1:13" x14ac:dyDescent="0.75">
      <c r="A11" t="s">
        <v>29</v>
      </c>
      <c r="E11" s="3">
        <v>200</v>
      </c>
      <c r="F11" s="3">
        <v>0.95</v>
      </c>
      <c r="G11" s="3">
        <v>0.85</v>
      </c>
      <c r="H11" s="3">
        <f t="shared" si="0"/>
        <v>0.86159149055703677</v>
      </c>
      <c r="I11" s="3">
        <f t="shared" si="1"/>
        <v>0.99971509560189209</v>
      </c>
      <c r="J11" s="3">
        <f t="shared" si="2"/>
        <v>0.99093920182692696</v>
      </c>
      <c r="K11" s="3">
        <f>(F11-H11)^2</f>
        <v>7.8160645419265116E-3</v>
      </c>
      <c r="L11" s="3">
        <f>(G11-I11)^2</f>
        <v>2.2414609851083695E-2</v>
      </c>
      <c r="M11" s="3">
        <f t="shared" si="3"/>
        <v>7.7016311549471655E-5</v>
      </c>
    </row>
    <row r="12" spans="1:13" ht="29.5" x14ac:dyDescent="0.75">
      <c r="E12" s="3"/>
      <c r="F12" s="3"/>
      <c r="G12" s="3"/>
      <c r="H12" s="3"/>
      <c r="I12" s="3"/>
      <c r="J12" s="10" t="s">
        <v>19</v>
      </c>
      <c r="K12" s="3">
        <f>SUM(K4:K11)</f>
        <v>3.4938923370943231E-2</v>
      </c>
      <c r="L12" s="3">
        <f>SUM(L4:L11)</f>
        <v>4.0921830529476025E-2</v>
      </c>
      <c r="M12" s="3">
        <f>SUM(M4:M11)</f>
        <v>8.5179801939053092E-4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Kabaria</dc:creator>
  <cp:lastModifiedBy>Sneha Kabaria</cp:lastModifiedBy>
  <dcterms:created xsi:type="dcterms:W3CDTF">2019-04-18T07:36:35Z</dcterms:created>
  <dcterms:modified xsi:type="dcterms:W3CDTF">2019-04-18T14:20:17Z</dcterms:modified>
</cp:coreProperties>
</file>