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ke22\OneDrive - Safeway, Inc\Desktop\"/>
    </mc:Choice>
  </mc:AlternateContent>
  <xr:revisionPtr revIDLastSave="0" documentId="13_ncr:1_{8E11DBC8-5DA3-4132-A730-06552D166463}" xr6:coauthVersionLast="47" xr6:coauthVersionMax="47" xr10:uidLastSave="{00000000-0000-0000-0000-000000000000}"/>
  <bookViews>
    <workbookView xWindow="-120" yWindow="-120" windowWidth="15600" windowHeight="11160" firstSheet="7" activeTab="9" xr2:uid="{88809F7D-A7AD-476A-8519-DA98A3CCE007}"/>
  </bookViews>
  <sheets>
    <sheet name="Unhealthy basket week 1" sheetId="5" r:id="rId1"/>
    <sheet name="Unhealthy basket week 2" sheetId="6" r:id="rId2"/>
    <sheet name="Unhealthy basket week 3" sheetId="7" r:id="rId3"/>
    <sheet name="Unhealthy basket week 4" sheetId="8" r:id="rId4"/>
    <sheet name="Unhealthy month" sheetId="9" r:id="rId5"/>
    <sheet name="Healthy basket week 1" sheetId="1" r:id="rId6"/>
    <sheet name="Healthy basket week 2" sheetId="2" r:id="rId7"/>
    <sheet name="Healthy basket week 3" sheetId="3" r:id="rId8"/>
    <sheet name="Healthy basket week 4" sheetId="4" r:id="rId9"/>
    <sheet name="Healthy mont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0" l="1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G76" i="10"/>
  <c r="F76" i="10"/>
  <c r="E76" i="10"/>
  <c r="B76" i="10"/>
  <c r="G75" i="10"/>
  <c r="F75" i="10"/>
  <c r="E75" i="10"/>
  <c r="B75" i="10"/>
  <c r="G74" i="10"/>
  <c r="F74" i="10"/>
  <c r="E74" i="10"/>
  <c r="B74" i="10"/>
  <c r="G73" i="10"/>
  <c r="F73" i="10"/>
  <c r="E73" i="10"/>
  <c r="B73" i="10"/>
  <c r="G72" i="10"/>
  <c r="F72" i="10"/>
  <c r="E72" i="10"/>
  <c r="B72" i="10"/>
  <c r="G71" i="10"/>
  <c r="F71" i="10"/>
  <c r="E71" i="10"/>
  <c r="B71" i="10"/>
  <c r="G70" i="10"/>
  <c r="F70" i="10"/>
  <c r="E70" i="10"/>
  <c r="B70" i="10"/>
  <c r="G69" i="10"/>
  <c r="F69" i="10"/>
  <c r="E69" i="10"/>
  <c r="B69" i="10"/>
  <c r="G68" i="10"/>
  <c r="F68" i="10"/>
  <c r="E68" i="10"/>
  <c r="B68" i="10"/>
  <c r="G67" i="10"/>
  <c r="F67" i="10"/>
  <c r="E67" i="10"/>
  <c r="B67" i="10"/>
  <c r="G66" i="10"/>
  <c r="F66" i="10"/>
  <c r="E66" i="10"/>
  <c r="B66" i="10"/>
  <c r="G65" i="10"/>
  <c r="F65" i="10"/>
  <c r="E65" i="10"/>
  <c r="B65" i="10"/>
  <c r="G64" i="10"/>
  <c r="F64" i="10"/>
  <c r="E64" i="10"/>
  <c r="B64" i="10"/>
  <c r="G63" i="10"/>
  <c r="F63" i="10"/>
  <c r="E63" i="10"/>
  <c r="B63" i="10"/>
  <c r="G62" i="10"/>
  <c r="F62" i="10"/>
  <c r="E62" i="10"/>
  <c r="B62" i="10"/>
  <c r="G61" i="10"/>
  <c r="F61" i="10"/>
  <c r="E61" i="10"/>
  <c r="B61" i="10"/>
  <c r="G60" i="10"/>
  <c r="F60" i="10"/>
  <c r="E60" i="10"/>
  <c r="B60" i="10"/>
  <c r="G59" i="10"/>
  <c r="F59" i="10"/>
  <c r="E59" i="10"/>
  <c r="B59" i="10"/>
  <c r="G58" i="10"/>
  <c r="F58" i="10"/>
  <c r="E58" i="10"/>
  <c r="B58" i="10"/>
  <c r="G57" i="10"/>
  <c r="F57" i="10"/>
  <c r="E57" i="10"/>
  <c r="B57" i="10"/>
  <c r="G56" i="10"/>
  <c r="F56" i="10"/>
  <c r="E56" i="10"/>
  <c r="B56" i="10"/>
  <c r="G55" i="10"/>
  <c r="F55" i="10"/>
  <c r="E55" i="10"/>
  <c r="B55" i="10"/>
  <c r="G54" i="10"/>
  <c r="F54" i="10"/>
  <c r="E54" i="10"/>
  <c r="B54" i="10"/>
  <c r="G53" i="10"/>
  <c r="F53" i="10"/>
  <c r="E53" i="10"/>
  <c r="B53" i="10"/>
  <c r="G52" i="10"/>
  <c r="F52" i="10"/>
  <c r="E52" i="10"/>
  <c r="B52" i="10"/>
  <c r="G51" i="10"/>
  <c r="F51" i="10"/>
  <c r="E51" i="10"/>
  <c r="B51" i="10"/>
  <c r="G50" i="10"/>
  <c r="F50" i="10"/>
  <c r="E50" i="10"/>
  <c r="B50" i="10"/>
  <c r="G49" i="10"/>
  <c r="F49" i="10"/>
  <c r="E49" i="10"/>
  <c r="B49" i="10"/>
  <c r="G48" i="10"/>
  <c r="F48" i="10"/>
  <c r="E48" i="10"/>
  <c r="B48" i="10"/>
  <c r="G47" i="10"/>
  <c r="F47" i="10"/>
  <c r="E47" i="10"/>
  <c r="B47" i="10"/>
  <c r="G46" i="10"/>
  <c r="F46" i="10"/>
  <c r="E46" i="10"/>
  <c r="B46" i="10"/>
  <c r="G45" i="10"/>
  <c r="F45" i="10"/>
  <c r="E45" i="10"/>
  <c r="B45" i="10"/>
  <c r="G44" i="10"/>
  <c r="F44" i="10"/>
  <c r="E44" i="10"/>
  <c r="B44" i="10"/>
  <c r="G43" i="10"/>
  <c r="F43" i="10"/>
  <c r="E43" i="10"/>
  <c r="B43" i="10"/>
  <c r="G42" i="10"/>
  <c r="F42" i="10"/>
  <c r="E42" i="10"/>
  <c r="B42" i="10"/>
  <c r="G41" i="10"/>
  <c r="F41" i="10"/>
  <c r="E41" i="10"/>
  <c r="B41" i="10"/>
  <c r="G40" i="10"/>
  <c r="F40" i="10"/>
  <c r="E40" i="10"/>
  <c r="B40" i="10"/>
  <c r="G39" i="10"/>
  <c r="F39" i="10"/>
  <c r="E39" i="10"/>
  <c r="B39" i="10"/>
  <c r="G38" i="10"/>
  <c r="F38" i="10"/>
  <c r="E38" i="10"/>
  <c r="B38" i="10"/>
  <c r="G37" i="10"/>
  <c r="F37" i="10"/>
  <c r="E37" i="10"/>
  <c r="B37" i="10"/>
  <c r="G36" i="10"/>
  <c r="F36" i="10"/>
  <c r="E36" i="10"/>
  <c r="B36" i="10"/>
  <c r="G35" i="10"/>
  <c r="F35" i="10"/>
  <c r="E35" i="10"/>
  <c r="B35" i="10"/>
  <c r="G34" i="10"/>
  <c r="F34" i="10"/>
  <c r="E34" i="10"/>
  <c r="B34" i="10"/>
  <c r="G33" i="10"/>
  <c r="F33" i="10"/>
  <c r="E33" i="10"/>
  <c r="B33" i="10"/>
  <c r="G32" i="10"/>
  <c r="F32" i="10"/>
  <c r="E32" i="10"/>
  <c r="B32" i="10"/>
  <c r="G31" i="10"/>
  <c r="F31" i="10"/>
  <c r="E31" i="10"/>
  <c r="B31" i="10"/>
  <c r="G30" i="10"/>
  <c r="F30" i="10"/>
  <c r="E30" i="10"/>
  <c r="B30" i="10"/>
  <c r="G29" i="10"/>
  <c r="F29" i="10"/>
  <c r="E29" i="10"/>
  <c r="B29" i="10"/>
  <c r="G28" i="10"/>
  <c r="F28" i="10"/>
  <c r="E28" i="10"/>
  <c r="B28" i="10"/>
  <c r="G27" i="10"/>
  <c r="F27" i="10"/>
  <c r="E27" i="10"/>
  <c r="B27" i="10"/>
  <c r="G26" i="10"/>
  <c r="F26" i="10"/>
  <c r="E26" i="10"/>
  <c r="B26" i="10"/>
  <c r="G25" i="10"/>
  <c r="F25" i="10"/>
  <c r="E25" i="10"/>
  <c r="B25" i="10"/>
  <c r="G24" i="10"/>
  <c r="F24" i="10"/>
  <c r="E24" i="10"/>
  <c r="B24" i="10"/>
  <c r="G23" i="10"/>
  <c r="F23" i="10"/>
  <c r="E23" i="10"/>
  <c r="B23" i="10"/>
  <c r="G22" i="10"/>
  <c r="F22" i="10"/>
  <c r="E22" i="10"/>
  <c r="B22" i="10"/>
  <c r="G21" i="10"/>
  <c r="F21" i="10"/>
  <c r="E21" i="10"/>
  <c r="B21" i="10"/>
  <c r="G20" i="10"/>
  <c r="F20" i="10"/>
  <c r="E20" i="10"/>
  <c r="B20" i="10"/>
  <c r="G77" i="10"/>
  <c r="F77" i="10"/>
  <c r="E77" i="10"/>
  <c r="B77" i="10"/>
  <c r="G19" i="10"/>
  <c r="F19" i="10"/>
  <c r="E19" i="10"/>
  <c r="B19" i="10"/>
  <c r="R18" i="10"/>
  <c r="G18" i="10"/>
  <c r="F18" i="10"/>
  <c r="E18" i="10"/>
  <c r="B18" i="10"/>
  <c r="R17" i="10"/>
  <c r="G17" i="10"/>
  <c r="F17" i="10"/>
  <c r="E17" i="10"/>
  <c r="B17" i="10"/>
  <c r="R16" i="10"/>
  <c r="G16" i="10"/>
  <c r="F16" i="10"/>
  <c r="E16" i="10"/>
  <c r="B16" i="10"/>
  <c r="R15" i="10"/>
  <c r="G15" i="10"/>
  <c r="F15" i="10"/>
  <c r="E15" i="10"/>
  <c r="B15" i="10"/>
  <c r="R14" i="10"/>
  <c r="G14" i="10"/>
  <c r="F14" i="10"/>
  <c r="E14" i="10"/>
  <c r="B14" i="10"/>
  <c r="R13" i="10"/>
  <c r="G13" i="10"/>
  <c r="F13" i="10"/>
  <c r="E13" i="10"/>
  <c r="B13" i="10"/>
  <c r="R12" i="10"/>
  <c r="G12" i="10"/>
  <c r="F12" i="10"/>
  <c r="E12" i="10"/>
  <c r="B12" i="10"/>
  <c r="R11" i="10"/>
  <c r="G11" i="10"/>
  <c r="F11" i="10"/>
  <c r="E11" i="10"/>
  <c r="B11" i="10"/>
  <c r="R10" i="10"/>
  <c r="G10" i="10"/>
  <c r="F10" i="10"/>
  <c r="E10" i="10"/>
  <c r="B10" i="10"/>
  <c r="R9" i="10"/>
  <c r="G9" i="10"/>
  <c r="F9" i="10"/>
  <c r="E9" i="10"/>
  <c r="B9" i="10"/>
  <c r="R8" i="10"/>
  <c r="G8" i="10"/>
  <c r="F8" i="10"/>
  <c r="E8" i="10"/>
  <c r="B8" i="10"/>
  <c r="R7" i="10"/>
  <c r="G7" i="10"/>
  <c r="F7" i="10"/>
  <c r="E7" i="10"/>
  <c r="B7" i="10"/>
  <c r="R6" i="10"/>
  <c r="G6" i="10"/>
  <c r="F6" i="10"/>
  <c r="E6" i="10"/>
  <c r="B6" i="10"/>
  <c r="R5" i="10"/>
  <c r="G5" i="10"/>
  <c r="F5" i="10"/>
  <c r="E5" i="10"/>
  <c r="B5" i="10"/>
  <c r="R4" i="10"/>
  <c r="G4" i="10"/>
  <c r="F4" i="10"/>
  <c r="E4" i="10"/>
  <c r="B4" i="10"/>
  <c r="R3" i="10"/>
  <c r="G3" i="10"/>
  <c r="F3" i="10"/>
  <c r="E3" i="10"/>
  <c r="B3" i="10"/>
  <c r="R2" i="10"/>
  <c r="G2" i="10"/>
  <c r="F2" i="10"/>
  <c r="E2" i="10"/>
  <c r="B2" i="10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G76" i="9"/>
  <c r="F76" i="9"/>
  <c r="E76" i="9"/>
  <c r="B76" i="9"/>
  <c r="G75" i="9"/>
  <c r="F75" i="9"/>
  <c r="E75" i="9"/>
  <c r="B75" i="9"/>
  <c r="G74" i="9"/>
  <c r="F74" i="9"/>
  <c r="E74" i="9"/>
  <c r="B74" i="9"/>
  <c r="G73" i="9"/>
  <c r="F73" i="9"/>
  <c r="E73" i="9"/>
  <c r="B73" i="9"/>
  <c r="G72" i="9"/>
  <c r="F72" i="9"/>
  <c r="E72" i="9"/>
  <c r="B72" i="9"/>
  <c r="G71" i="9"/>
  <c r="F71" i="9"/>
  <c r="E71" i="9"/>
  <c r="B71" i="9"/>
  <c r="G70" i="9"/>
  <c r="F70" i="9"/>
  <c r="E70" i="9"/>
  <c r="B70" i="9"/>
  <c r="G69" i="9"/>
  <c r="F69" i="9"/>
  <c r="E69" i="9"/>
  <c r="B69" i="9"/>
  <c r="G68" i="9"/>
  <c r="F68" i="9"/>
  <c r="E68" i="9"/>
  <c r="B68" i="9"/>
  <c r="G67" i="9"/>
  <c r="F67" i="9"/>
  <c r="E67" i="9"/>
  <c r="B67" i="9"/>
  <c r="G66" i="9"/>
  <c r="F66" i="9"/>
  <c r="E66" i="9"/>
  <c r="B66" i="9"/>
  <c r="G65" i="9"/>
  <c r="F65" i="9"/>
  <c r="E65" i="9"/>
  <c r="B65" i="9"/>
  <c r="G64" i="9"/>
  <c r="F64" i="9"/>
  <c r="E64" i="9"/>
  <c r="B64" i="9"/>
  <c r="G63" i="9"/>
  <c r="F63" i="9"/>
  <c r="E63" i="9"/>
  <c r="B63" i="9"/>
  <c r="G62" i="9"/>
  <c r="F62" i="9"/>
  <c r="E62" i="9"/>
  <c r="B62" i="9"/>
  <c r="G61" i="9"/>
  <c r="F61" i="9"/>
  <c r="E61" i="9"/>
  <c r="B61" i="9"/>
  <c r="G60" i="9"/>
  <c r="F60" i="9"/>
  <c r="E60" i="9"/>
  <c r="B60" i="9"/>
  <c r="G59" i="9"/>
  <c r="F59" i="9"/>
  <c r="E59" i="9"/>
  <c r="B59" i="9"/>
  <c r="G58" i="9"/>
  <c r="F58" i="9"/>
  <c r="E58" i="9"/>
  <c r="B58" i="9"/>
  <c r="G57" i="9"/>
  <c r="F57" i="9"/>
  <c r="E57" i="9"/>
  <c r="B57" i="9"/>
  <c r="G56" i="9"/>
  <c r="F56" i="9"/>
  <c r="E56" i="9"/>
  <c r="B56" i="9"/>
  <c r="G55" i="9"/>
  <c r="F55" i="9"/>
  <c r="E55" i="9"/>
  <c r="B55" i="9"/>
  <c r="G54" i="9"/>
  <c r="F54" i="9"/>
  <c r="E54" i="9"/>
  <c r="B54" i="9"/>
  <c r="G53" i="9"/>
  <c r="F53" i="9"/>
  <c r="E53" i="9"/>
  <c r="B53" i="9"/>
  <c r="G52" i="9"/>
  <c r="F52" i="9"/>
  <c r="E52" i="9"/>
  <c r="B52" i="9"/>
  <c r="G51" i="9"/>
  <c r="F51" i="9"/>
  <c r="E51" i="9"/>
  <c r="B51" i="9"/>
  <c r="G50" i="9"/>
  <c r="F50" i="9"/>
  <c r="E50" i="9"/>
  <c r="B50" i="9"/>
  <c r="G49" i="9"/>
  <c r="F49" i="9"/>
  <c r="E49" i="9"/>
  <c r="B49" i="9"/>
  <c r="G48" i="9"/>
  <c r="F48" i="9"/>
  <c r="E48" i="9"/>
  <c r="B48" i="9"/>
  <c r="G47" i="9"/>
  <c r="F47" i="9"/>
  <c r="E47" i="9"/>
  <c r="B47" i="9"/>
  <c r="G46" i="9"/>
  <c r="F46" i="9"/>
  <c r="E46" i="9"/>
  <c r="B46" i="9"/>
  <c r="G45" i="9"/>
  <c r="F45" i="9"/>
  <c r="E45" i="9"/>
  <c r="B45" i="9"/>
  <c r="G44" i="9"/>
  <c r="F44" i="9"/>
  <c r="E44" i="9"/>
  <c r="B44" i="9"/>
  <c r="G43" i="9"/>
  <c r="F43" i="9"/>
  <c r="E43" i="9"/>
  <c r="B43" i="9"/>
  <c r="G42" i="9"/>
  <c r="F42" i="9"/>
  <c r="E42" i="9"/>
  <c r="B42" i="9"/>
  <c r="G41" i="9"/>
  <c r="F41" i="9"/>
  <c r="E41" i="9"/>
  <c r="B41" i="9"/>
  <c r="G40" i="9"/>
  <c r="F40" i="9"/>
  <c r="E40" i="9"/>
  <c r="B40" i="9"/>
  <c r="G39" i="9"/>
  <c r="F39" i="9"/>
  <c r="E39" i="9"/>
  <c r="B39" i="9"/>
  <c r="G38" i="9"/>
  <c r="F38" i="9"/>
  <c r="E38" i="9"/>
  <c r="B38" i="9"/>
  <c r="G37" i="9"/>
  <c r="F37" i="9"/>
  <c r="E37" i="9"/>
  <c r="B37" i="9"/>
  <c r="G36" i="9"/>
  <c r="F36" i="9"/>
  <c r="E36" i="9"/>
  <c r="B36" i="9"/>
  <c r="G35" i="9"/>
  <c r="F35" i="9"/>
  <c r="E35" i="9"/>
  <c r="B35" i="9"/>
  <c r="G34" i="9"/>
  <c r="F34" i="9"/>
  <c r="E34" i="9"/>
  <c r="B34" i="9"/>
  <c r="G33" i="9"/>
  <c r="F33" i="9"/>
  <c r="E33" i="9"/>
  <c r="B33" i="9"/>
  <c r="G32" i="9"/>
  <c r="F32" i="9"/>
  <c r="E32" i="9"/>
  <c r="B32" i="9"/>
  <c r="G31" i="9"/>
  <c r="F31" i="9"/>
  <c r="E31" i="9"/>
  <c r="B31" i="9"/>
  <c r="G30" i="9"/>
  <c r="F30" i="9"/>
  <c r="E30" i="9"/>
  <c r="B30" i="9"/>
  <c r="G29" i="9"/>
  <c r="F29" i="9"/>
  <c r="E29" i="9"/>
  <c r="B29" i="9"/>
  <c r="G28" i="9"/>
  <c r="F28" i="9"/>
  <c r="E28" i="9"/>
  <c r="B28" i="9"/>
  <c r="G27" i="9"/>
  <c r="F27" i="9"/>
  <c r="E27" i="9"/>
  <c r="B27" i="9"/>
  <c r="G26" i="9"/>
  <c r="F26" i="9"/>
  <c r="E26" i="9"/>
  <c r="B26" i="9"/>
  <c r="G25" i="9"/>
  <c r="F25" i="9"/>
  <c r="E25" i="9"/>
  <c r="B25" i="9"/>
  <c r="G24" i="9"/>
  <c r="F24" i="9"/>
  <c r="E24" i="9"/>
  <c r="B24" i="9"/>
  <c r="G23" i="9"/>
  <c r="F23" i="9"/>
  <c r="E23" i="9"/>
  <c r="B23" i="9"/>
  <c r="G22" i="9"/>
  <c r="F22" i="9"/>
  <c r="E22" i="9"/>
  <c r="B22" i="9"/>
  <c r="G21" i="9"/>
  <c r="F21" i="9"/>
  <c r="E21" i="9"/>
  <c r="B21" i="9"/>
  <c r="G20" i="9"/>
  <c r="F20" i="9"/>
  <c r="E20" i="9"/>
  <c r="B20" i="9"/>
  <c r="B77" i="9"/>
  <c r="E77" i="9"/>
  <c r="F77" i="9"/>
  <c r="G77" i="9"/>
  <c r="G19" i="9"/>
  <c r="F19" i="9"/>
  <c r="E19" i="9"/>
  <c r="B19" i="9"/>
  <c r="G18" i="9"/>
  <c r="F18" i="9"/>
  <c r="E18" i="9"/>
  <c r="B18" i="9"/>
  <c r="G17" i="9"/>
  <c r="F17" i="9"/>
  <c r="E17" i="9"/>
  <c r="B17" i="9"/>
  <c r="G16" i="9"/>
  <c r="F16" i="9"/>
  <c r="E16" i="9"/>
  <c r="B16" i="9"/>
  <c r="G15" i="9"/>
  <c r="F15" i="9"/>
  <c r="E15" i="9"/>
  <c r="B15" i="9"/>
  <c r="G14" i="9"/>
  <c r="F14" i="9"/>
  <c r="E14" i="9"/>
  <c r="B14" i="9"/>
  <c r="G13" i="9"/>
  <c r="F13" i="9"/>
  <c r="E13" i="9"/>
  <c r="B13" i="9"/>
  <c r="G12" i="9"/>
  <c r="F12" i="9"/>
  <c r="E12" i="9"/>
  <c r="B12" i="9"/>
  <c r="G11" i="9"/>
  <c r="F11" i="9"/>
  <c r="E11" i="9"/>
  <c r="B11" i="9"/>
  <c r="G10" i="9"/>
  <c r="F10" i="9"/>
  <c r="E10" i="9"/>
  <c r="B10" i="9"/>
  <c r="G9" i="9"/>
  <c r="F9" i="9"/>
  <c r="E9" i="9"/>
  <c r="B9" i="9"/>
  <c r="G8" i="9"/>
  <c r="F8" i="9"/>
  <c r="E8" i="9"/>
  <c r="B8" i="9"/>
  <c r="G7" i="9"/>
  <c r="F7" i="9"/>
  <c r="E7" i="9"/>
  <c r="B7" i="9"/>
  <c r="G6" i="9"/>
  <c r="F6" i="9"/>
  <c r="E6" i="9"/>
  <c r="B6" i="9"/>
  <c r="G5" i="9"/>
  <c r="F5" i="9"/>
  <c r="E5" i="9"/>
  <c r="B5" i="9"/>
  <c r="G4" i="9"/>
  <c r="F4" i="9"/>
  <c r="E4" i="9"/>
  <c r="B4" i="9"/>
  <c r="G3" i="9"/>
  <c r="F3" i="9"/>
  <c r="E3" i="9"/>
  <c r="B3" i="9"/>
  <c r="R2" i="9"/>
  <c r="G2" i="9"/>
  <c r="F2" i="9"/>
  <c r="E2" i="9"/>
  <c r="B2" i="9"/>
  <c r="R20" i="8"/>
  <c r="G20" i="8"/>
  <c r="F20" i="8"/>
  <c r="E20" i="8"/>
  <c r="B20" i="8"/>
  <c r="R19" i="8"/>
  <c r="G19" i="8"/>
  <c r="F19" i="8"/>
  <c r="E19" i="8"/>
  <c r="B19" i="8"/>
  <c r="R18" i="8"/>
  <c r="G18" i="8"/>
  <c r="F18" i="8"/>
  <c r="E18" i="8"/>
  <c r="B18" i="8"/>
  <c r="R17" i="8"/>
  <c r="G17" i="8"/>
  <c r="F17" i="8"/>
  <c r="E17" i="8"/>
  <c r="B17" i="8"/>
  <c r="R16" i="8"/>
  <c r="G16" i="8"/>
  <c r="F16" i="8"/>
  <c r="E16" i="8"/>
  <c r="B16" i="8"/>
  <c r="R15" i="8"/>
  <c r="G15" i="8"/>
  <c r="F15" i="8"/>
  <c r="E15" i="8"/>
  <c r="B15" i="8"/>
  <c r="R14" i="8"/>
  <c r="G14" i="8"/>
  <c r="F14" i="8"/>
  <c r="E14" i="8"/>
  <c r="B14" i="8"/>
  <c r="R13" i="8"/>
  <c r="G13" i="8"/>
  <c r="F13" i="8"/>
  <c r="E13" i="8"/>
  <c r="B13" i="8"/>
  <c r="R12" i="8"/>
  <c r="G12" i="8"/>
  <c r="F12" i="8"/>
  <c r="E12" i="8"/>
  <c r="B12" i="8"/>
  <c r="R11" i="8"/>
  <c r="G11" i="8"/>
  <c r="F11" i="8"/>
  <c r="E11" i="8"/>
  <c r="B11" i="8"/>
  <c r="R10" i="8"/>
  <c r="G10" i="8"/>
  <c r="F10" i="8"/>
  <c r="E10" i="8"/>
  <c r="B10" i="8"/>
  <c r="R9" i="8"/>
  <c r="G9" i="8"/>
  <c r="F9" i="8"/>
  <c r="E9" i="8"/>
  <c r="B9" i="8"/>
  <c r="R8" i="8"/>
  <c r="G8" i="8"/>
  <c r="F8" i="8"/>
  <c r="E8" i="8"/>
  <c r="B8" i="8"/>
  <c r="R7" i="8"/>
  <c r="G7" i="8"/>
  <c r="F7" i="8"/>
  <c r="E7" i="8"/>
  <c r="B7" i="8"/>
  <c r="R6" i="8"/>
  <c r="G6" i="8"/>
  <c r="F6" i="8"/>
  <c r="E6" i="8"/>
  <c r="B6" i="8"/>
  <c r="R5" i="8"/>
  <c r="G5" i="8"/>
  <c r="F5" i="8"/>
  <c r="E5" i="8"/>
  <c r="B5" i="8"/>
  <c r="R4" i="8"/>
  <c r="G4" i="8"/>
  <c r="F4" i="8"/>
  <c r="E4" i="8"/>
  <c r="B4" i="8"/>
  <c r="R3" i="8"/>
  <c r="G3" i="8"/>
  <c r="F3" i="8"/>
  <c r="E3" i="8"/>
  <c r="B3" i="8"/>
  <c r="R2" i="8"/>
  <c r="G2" i="8"/>
  <c r="G21" i="8" s="1"/>
  <c r="F2" i="8"/>
  <c r="F21" i="8" s="1"/>
  <c r="E2" i="8"/>
  <c r="E21" i="8" s="1"/>
  <c r="B2" i="8"/>
  <c r="B21" i="8" s="1"/>
  <c r="R20" i="7"/>
  <c r="G20" i="7"/>
  <c r="F20" i="7"/>
  <c r="E20" i="7"/>
  <c r="B20" i="7"/>
  <c r="R19" i="7"/>
  <c r="G19" i="7"/>
  <c r="F19" i="7"/>
  <c r="E19" i="7"/>
  <c r="B19" i="7"/>
  <c r="R18" i="7"/>
  <c r="G18" i="7"/>
  <c r="F18" i="7"/>
  <c r="E18" i="7"/>
  <c r="B18" i="7"/>
  <c r="R17" i="7"/>
  <c r="G17" i="7"/>
  <c r="F17" i="7"/>
  <c r="E17" i="7"/>
  <c r="B17" i="7"/>
  <c r="R16" i="7"/>
  <c r="G16" i="7"/>
  <c r="F16" i="7"/>
  <c r="E16" i="7"/>
  <c r="B16" i="7"/>
  <c r="R15" i="7"/>
  <c r="G15" i="7"/>
  <c r="F15" i="7"/>
  <c r="E15" i="7"/>
  <c r="B15" i="7"/>
  <c r="R14" i="7"/>
  <c r="G14" i="7"/>
  <c r="F14" i="7"/>
  <c r="E14" i="7"/>
  <c r="B14" i="7"/>
  <c r="R13" i="7"/>
  <c r="G13" i="7"/>
  <c r="F13" i="7"/>
  <c r="E13" i="7"/>
  <c r="B13" i="7"/>
  <c r="R12" i="7"/>
  <c r="G12" i="7"/>
  <c r="F12" i="7"/>
  <c r="E12" i="7"/>
  <c r="B12" i="7"/>
  <c r="R11" i="7"/>
  <c r="G11" i="7"/>
  <c r="F11" i="7"/>
  <c r="E11" i="7"/>
  <c r="B11" i="7"/>
  <c r="R10" i="7"/>
  <c r="G10" i="7"/>
  <c r="F10" i="7"/>
  <c r="E10" i="7"/>
  <c r="B10" i="7"/>
  <c r="R9" i="7"/>
  <c r="G9" i="7"/>
  <c r="F9" i="7"/>
  <c r="E9" i="7"/>
  <c r="B9" i="7"/>
  <c r="R8" i="7"/>
  <c r="G8" i="7"/>
  <c r="F8" i="7"/>
  <c r="E8" i="7"/>
  <c r="B8" i="7"/>
  <c r="R7" i="7"/>
  <c r="G7" i="7"/>
  <c r="F7" i="7"/>
  <c r="E7" i="7"/>
  <c r="B7" i="7"/>
  <c r="R6" i="7"/>
  <c r="G6" i="7"/>
  <c r="F6" i="7"/>
  <c r="E6" i="7"/>
  <c r="B6" i="7"/>
  <c r="R5" i="7"/>
  <c r="G5" i="7"/>
  <c r="F5" i="7"/>
  <c r="E5" i="7"/>
  <c r="B5" i="7"/>
  <c r="R4" i="7"/>
  <c r="G4" i="7"/>
  <c r="F4" i="7"/>
  <c r="E4" i="7"/>
  <c r="B4" i="7"/>
  <c r="R3" i="7"/>
  <c r="G3" i="7"/>
  <c r="F3" i="7"/>
  <c r="E3" i="7"/>
  <c r="B3" i="7"/>
  <c r="R2" i="7"/>
  <c r="G2" i="7"/>
  <c r="G21" i="7" s="1"/>
  <c r="F2" i="7"/>
  <c r="F21" i="7" s="1"/>
  <c r="E2" i="7"/>
  <c r="E21" i="7" s="1"/>
  <c r="B2" i="7"/>
  <c r="B21" i="7" s="1"/>
  <c r="R20" i="6"/>
  <c r="G20" i="6"/>
  <c r="F20" i="6"/>
  <c r="E20" i="6"/>
  <c r="B20" i="6"/>
  <c r="R19" i="6"/>
  <c r="G19" i="6"/>
  <c r="F19" i="6"/>
  <c r="E19" i="6"/>
  <c r="B19" i="6"/>
  <c r="R18" i="6"/>
  <c r="G18" i="6"/>
  <c r="F18" i="6"/>
  <c r="E18" i="6"/>
  <c r="B18" i="6"/>
  <c r="R17" i="6"/>
  <c r="G17" i="6"/>
  <c r="F17" i="6"/>
  <c r="E17" i="6"/>
  <c r="B17" i="6"/>
  <c r="R16" i="6"/>
  <c r="G16" i="6"/>
  <c r="F16" i="6"/>
  <c r="E16" i="6"/>
  <c r="B16" i="6"/>
  <c r="R15" i="6"/>
  <c r="G15" i="6"/>
  <c r="F15" i="6"/>
  <c r="E15" i="6"/>
  <c r="B15" i="6"/>
  <c r="R14" i="6"/>
  <c r="G14" i="6"/>
  <c r="F14" i="6"/>
  <c r="E14" i="6"/>
  <c r="B14" i="6"/>
  <c r="R13" i="6"/>
  <c r="G13" i="6"/>
  <c r="F13" i="6"/>
  <c r="E13" i="6"/>
  <c r="B13" i="6"/>
  <c r="R12" i="6"/>
  <c r="G12" i="6"/>
  <c r="F12" i="6"/>
  <c r="E12" i="6"/>
  <c r="B12" i="6"/>
  <c r="R11" i="6"/>
  <c r="G11" i="6"/>
  <c r="F11" i="6"/>
  <c r="E11" i="6"/>
  <c r="B11" i="6"/>
  <c r="R10" i="6"/>
  <c r="G10" i="6"/>
  <c r="F10" i="6"/>
  <c r="E10" i="6"/>
  <c r="B10" i="6"/>
  <c r="R9" i="6"/>
  <c r="G9" i="6"/>
  <c r="F9" i="6"/>
  <c r="E9" i="6"/>
  <c r="B9" i="6"/>
  <c r="R8" i="6"/>
  <c r="G8" i="6"/>
  <c r="F8" i="6"/>
  <c r="E8" i="6"/>
  <c r="B8" i="6"/>
  <c r="R7" i="6"/>
  <c r="G7" i="6"/>
  <c r="F7" i="6"/>
  <c r="E7" i="6"/>
  <c r="B7" i="6"/>
  <c r="R6" i="6"/>
  <c r="G6" i="6"/>
  <c r="F6" i="6"/>
  <c r="E6" i="6"/>
  <c r="B6" i="6"/>
  <c r="R5" i="6"/>
  <c r="G5" i="6"/>
  <c r="F5" i="6"/>
  <c r="E5" i="6"/>
  <c r="B5" i="6"/>
  <c r="R4" i="6"/>
  <c r="G4" i="6"/>
  <c r="F4" i="6"/>
  <c r="E4" i="6"/>
  <c r="B4" i="6"/>
  <c r="R3" i="6"/>
  <c r="G3" i="6"/>
  <c r="F3" i="6"/>
  <c r="E3" i="6"/>
  <c r="B3" i="6"/>
  <c r="R2" i="6"/>
  <c r="G2" i="6"/>
  <c r="G21" i="6" s="1"/>
  <c r="F2" i="6"/>
  <c r="F21" i="6" s="1"/>
  <c r="E2" i="6"/>
  <c r="E21" i="6" s="1"/>
  <c r="B23" i="6" s="1"/>
  <c r="C23" i="6" s="1"/>
  <c r="B2" i="6"/>
  <c r="B21" i="6" s="1"/>
  <c r="R20" i="5"/>
  <c r="G20" i="5"/>
  <c r="F20" i="5"/>
  <c r="E20" i="5"/>
  <c r="B20" i="5"/>
  <c r="R19" i="5"/>
  <c r="G19" i="5"/>
  <c r="F19" i="5"/>
  <c r="E19" i="5"/>
  <c r="B19" i="5"/>
  <c r="R18" i="5"/>
  <c r="G18" i="5"/>
  <c r="F18" i="5"/>
  <c r="E18" i="5"/>
  <c r="B18" i="5"/>
  <c r="R17" i="5"/>
  <c r="G17" i="5"/>
  <c r="F17" i="5"/>
  <c r="E17" i="5"/>
  <c r="B17" i="5"/>
  <c r="R16" i="5"/>
  <c r="G16" i="5"/>
  <c r="F16" i="5"/>
  <c r="E16" i="5"/>
  <c r="B16" i="5"/>
  <c r="R15" i="5"/>
  <c r="G15" i="5"/>
  <c r="F15" i="5"/>
  <c r="E15" i="5"/>
  <c r="B15" i="5"/>
  <c r="R14" i="5"/>
  <c r="G14" i="5"/>
  <c r="F14" i="5"/>
  <c r="E14" i="5"/>
  <c r="B14" i="5"/>
  <c r="R13" i="5"/>
  <c r="G13" i="5"/>
  <c r="F13" i="5"/>
  <c r="E13" i="5"/>
  <c r="B13" i="5"/>
  <c r="R12" i="5"/>
  <c r="G12" i="5"/>
  <c r="F12" i="5"/>
  <c r="E12" i="5"/>
  <c r="B12" i="5"/>
  <c r="R11" i="5"/>
  <c r="G11" i="5"/>
  <c r="F11" i="5"/>
  <c r="E11" i="5"/>
  <c r="B11" i="5"/>
  <c r="R10" i="5"/>
  <c r="G10" i="5"/>
  <c r="F10" i="5"/>
  <c r="E10" i="5"/>
  <c r="B10" i="5"/>
  <c r="R9" i="5"/>
  <c r="G9" i="5"/>
  <c r="F9" i="5"/>
  <c r="E9" i="5"/>
  <c r="B9" i="5"/>
  <c r="R8" i="5"/>
  <c r="G8" i="5"/>
  <c r="F8" i="5"/>
  <c r="E8" i="5"/>
  <c r="B8" i="5"/>
  <c r="R7" i="5"/>
  <c r="G7" i="5"/>
  <c r="F7" i="5"/>
  <c r="E7" i="5"/>
  <c r="B7" i="5"/>
  <c r="R6" i="5"/>
  <c r="G6" i="5"/>
  <c r="F6" i="5"/>
  <c r="E6" i="5"/>
  <c r="B6" i="5"/>
  <c r="R5" i="5"/>
  <c r="G5" i="5"/>
  <c r="F5" i="5"/>
  <c r="E5" i="5"/>
  <c r="B5" i="5"/>
  <c r="R4" i="5"/>
  <c r="G4" i="5"/>
  <c r="F4" i="5"/>
  <c r="E4" i="5"/>
  <c r="B4" i="5"/>
  <c r="R3" i="5"/>
  <c r="G3" i="5"/>
  <c r="F3" i="5"/>
  <c r="E3" i="5"/>
  <c r="B3" i="5"/>
  <c r="R2" i="5"/>
  <c r="G2" i="5"/>
  <c r="G21" i="5" s="1"/>
  <c r="F2" i="5"/>
  <c r="F21" i="5" s="1"/>
  <c r="E2" i="5"/>
  <c r="E21" i="5" s="1"/>
  <c r="B2" i="5"/>
  <c r="B21" i="5" s="1"/>
  <c r="G78" i="10" l="1"/>
  <c r="B78" i="10"/>
  <c r="E78" i="10"/>
  <c r="F78" i="10"/>
  <c r="B81" i="10" s="1"/>
  <c r="C81" i="10" s="1"/>
  <c r="B78" i="9"/>
  <c r="E78" i="9"/>
  <c r="B80" i="9" s="1"/>
  <c r="C80" i="9" s="1"/>
  <c r="C83" i="9" s="1"/>
  <c r="S2" i="9" s="1"/>
  <c r="F78" i="9"/>
  <c r="B81" i="9" s="1"/>
  <c r="C81" i="9" s="1"/>
  <c r="G78" i="9"/>
  <c r="B82" i="9" s="1"/>
  <c r="C82" i="9" s="1"/>
  <c r="B23" i="8"/>
  <c r="C23" i="8" s="1"/>
  <c r="B24" i="8"/>
  <c r="C24" i="8" s="1"/>
  <c r="B25" i="8"/>
  <c r="C25" i="8" s="1"/>
  <c r="B23" i="7"/>
  <c r="C23" i="7" s="1"/>
  <c r="C26" i="7" s="1"/>
  <c r="S2" i="7" s="1"/>
  <c r="B24" i="7"/>
  <c r="C24" i="7" s="1"/>
  <c r="B25" i="7"/>
  <c r="C25" i="7" s="1"/>
  <c r="B24" i="6"/>
  <c r="C24" i="6" s="1"/>
  <c r="C26" i="6" s="1"/>
  <c r="S2" i="6" s="1"/>
  <c r="B25" i="6"/>
  <c r="C25" i="6" s="1"/>
  <c r="B23" i="5"/>
  <c r="C23" i="5" s="1"/>
  <c r="C26" i="5" s="1"/>
  <c r="S2" i="5" s="1"/>
  <c r="B24" i="5"/>
  <c r="C24" i="5" s="1"/>
  <c r="B25" i="5"/>
  <c r="C25" i="5" s="1"/>
  <c r="B80" i="10" l="1"/>
  <c r="C80" i="10" s="1"/>
  <c r="B82" i="10"/>
  <c r="C82" i="10" s="1"/>
  <c r="C83" i="10" s="1"/>
  <c r="S2" i="10" s="1"/>
  <c r="C26" i="8"/>
  <c r="S2" i="8" s="1"/>
  <c r="C2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" i="4"/>
  <c r="C2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" i="3"/>
  <c r="C2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" i="2"/>
  <c r="C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G20" i="4"/>
  <c r="F20" i="4"/>
  <c r="E20" i="4"/>
  <c r="B20" i="4"/>
  <c r="G19" i="4"/>
  <c r="F19" i="4"/>
  <c r="E19" i="4"/>
  <c r="B19" i="4"/>
  <c r="G18" i="4"/>
  <c r="F18" i="4"/>
  <c r="E18" i="4"/>
  <c r="B18" i="4"/>
  <c r="G17" i="4"/>
  <c r="F17" i="4"/>
  <c r="E17" i="4"/>
  <c r="B17" i="4"/>
  <c r="G16" i="4"/>
  <c r="F16" i="4"/>
  <c r="E16" i="4"/>
  <c r="B16" i="4"/>
  <c r="G15" i="4"/>
  <c r="F15" i="4"/>
  <c r="E15" i="4"/>
  <c r="B15" i="4"/>
  <c r="G14" i="4"/>
  <c r="F14" i="4"/>
  <c r="E14" i="4"/>
  <c r="B14" i="4"/>
  <c r="G13" i="4"/>
  <c r="F13" i="4"/>
  <c r="E13" i="4"/>
  <c r="B13" i="4"/>
  <c r="G12" i="4"/>
  <c r="F12" i="4"/>
  <c r="E12" i="4"/>
  <c r="B12" i="4"/>
  <c r="G11" i="4"/>
  <c r="F11" i="4"/>
  <c r="E11" i="4"/>
  <c r="B11" i="4"/>
  <c r="G10" i="4"/>
  <c r="F10" i="4"/>
  <c r="E10" i="4"/>
  <c r="B10" i="4"/>
  <c r="G9" i="4"/>
  <c r="F9" i="4"/>
  <c r="E9" i="4"/>
  <c r="B9" i="4"/>
  <c r="G8" i="4"/>
  <c r="F8" i="4"/>
  <c r="E8" i="4"/>
  <c r="B8" i="4"/>
  <c r="G7" i="4"/>
  <c r="F7" i="4"/>
  <c r="E7" i="4"/>
  <c r="B7" i="4"/>
  <c r="G6" i="4"/>
  <c r="F6" i="4"/>
  <c r="E6" i="4"/>
  <c r="B6" i="4"/>
  <c r="G5" i="4"/>
  <c r="F5" i="4"/>
  <c r="E5" i="4"/>
  <c r="B5" i="4"/>
  <c r="G4" i="4"/>
  <c r="F4" i="4"/>
  <c r="E4" i="4"/>
  <c r="B4" i="4"/>
  <c r="G3" i="4"/>
  <c r="F3" i="4"/>
  <c r="E3" i="4"/>
  <c r="B3" i="4"/>
  <c r="G2" i="4"/>
  <c r="F2" i="4"/>
  <c r="E2" i="4"/>
  <c r="B2" i="4"/>
  <c r="G20" i="3"/>
  <c r="F20" i="3"/>
  <c r="E20" i="3"/>
  <c r="B20" i="3"/>
  <c r="G19" i="3"/>
  <c r="F19" i="3"/>
  <c r="E19" i="3"/>
  <c r="B19" i="3"/>
  <c r="G18" i="3"/>
  <c r="F18" i="3"/>
  <c r="E18" i="3"/>
  <c r="B18" i="3"/>
  <c r="G17" i="3"/>
  <c r="F17" i="3"/>
  <c r="E17" i="3"/>
  <c r="B17" i="3"/>
  <c r="G16" i="3"/>
  <c r="F16" i="3"/>
  <c r="E16" i="3"/>
  <c r="B16" i="3"/>
  <c r="G15" i="3"/>
  <c r="F15" i="3"/>
  <c r="E15" i="3"/>
  <c r="B15" i="3"/>
  <c r="G14" i="3"/>
  <c r="F14" i="3"/>
  <c r="E14" i="3"/>
  <c r="B14" i="3"/>
  <c r="G13" i="3"/>
  <c r="F13" i="3"/>
  <c r="E13" i="3"/>
  <c r="B13" i="3"/>
  <c r="G12" i="3"/>
  <c r="F12" i="3"/>
  <c r="E12" i="3"/>
  <c r="B12" i="3"/>
  <c r="G11" i="3"/>
  <c r="F11" i="3"/>
  <c r="E11" i="3"/>
  <c r="B11" i="3"/>
  <c r="G10" i="3"/>
  <c r="F10" i="3"/>
  <c r="E10" i="3"/>
  <c r="B10" i="3"/>
  <c r="G9" i="3"/>
  <c r="F9" i="3"/>
  <c r="E9" i="3"/>
  <c r="B9" i="3"/>
  <c r="G8" i="3"/>
  <c r="F8" i="3"/>
  <c r="E8" i="3"/>
  <c r="B8" i="3"/>
  <c r="G7" i="3"/>
  <c r="F7" i="3"/>
  <c r="E7" i="3"/>
  <c r="B7" i="3"/>
  <c r="G6" i="3"/>
  <c r="F6" i="3"/>
  <c r="E6" i="3"/>
  <c r="B6" i="3"/>
  <c r="G5" i="3"/>
  <c r="F5" i="3"/>
  <c r="E5" i="3"/>
  <c r="B5" i="3"/>
  <c r="G4" i="3"/>
  <c r="F4" i="3"/>
  <c r="E4" i="3"/>
  <c r="B4" i="3"/>
  <c r="G3" i="3"/>
  <c r="F3" i="3"/>
  <c r="E3" i="3"/>
  <c r="B3" i="3"/>
  <c r="G2" i="3"/>
  <c r="F2" i="3"/>
  <c r="E2" i="3"/>
  <c r="B2" i="3"/>
  <c r="G20" i="2"/>
  <c r="F20" i="2"/>
  <c r="E20" i="2"/>
  <c r="B20" i="2"/>
  <c r="G19" i="2"/>
  <c r="F19" i="2"/>
  <c r="E19" i="2"/>
  <c r="B19" i="2"/>
  <c r="G18" i="2"/>
  <c r="F18" i="2"/>
  <c r="E18" i="2"/>
  <c r="B18" i="2"/>
  <c r="G17" i="2"/>
  <c r="F17" i="2"/>
  <c r="E17" i="2"/>
  <c r="B17" i="2"/>
  <c r="G16" i="2"/>
  <c r="F16" i="2"/>
  <c r="E16" i="2"/>
  <c r="B16" i="2"/>
  <c r="G15" i="2"/>
  <c r="F15" i="2"/>
  <c r="E15" i="2"/>
  <c r="B15" i="2"/>
  <c r="G14" i="2"/>
  <c r="F14" i="2"/>
  <c r="E14" i="2"/>
  <c r="B14" i="2"/>
  <c r="G13" i="2"/>
  <c r="F13" i="2"/>
  <c r="E13" i="2"/>
  <c r="B13" i="2"/>
  <c r="G12" i="2"/>
  <c r="F12" i="2"/>
  <c r="E12" i="2"/>
  <c r="B12" i="2"/>
  <c r="G11" i="2"/>
  <c r="F11" i="2"/>
  <c r="E11" i="2"/>
  <c r="B11" i="2"/>
  <c r="G10" i="2"/>
  <c r="F10" i="2"/>
  <c r="E10" i="2"/>
  <c r="B10" i="2"/>
  <c r="G9" i="2"/>
  <c r="F9" i="2"/>
  <c r="E9" i="2"/>
  <c r="B9" i="2"/>
  <c r="G8" i="2"/>
  <c r="F8" i="2"/>
  <c r="E8" i="2"/>
  <c r="B8" i="2"/>
  <c r="G7" i="2"/>
  <c r="F7" i="2"/>
  <c r="E7" i="2"/>
  <c r="B7" i="2"/>
  <c r="G6" i="2"/>
  <c r="F6" i="2"/>
  <c r="E6" i="2"/>
  <c r="B6" i="2"/>
  <c r="G5" i="2"/>
  <c r="F5" i="2"/>
  <c r="E5" i="2"/>
  <c r="B5" i="2"/>
  <c r="G4" i="2"/>
  <c r="F4" i="2"/>
  <c r="E4" i="2"/>
  <c r="B4" i="2"/>
  <c r="G3" i="2"/>
  <c r="F3" i="2"/>
  <c r="E3" i="2"/>
  <c r="B3" i="2"/>
  <c r="G2" i="2"/>
  <c r="F2" i="2"/>
  <c r="E2" i="2"/>
  <c r="B2" i="2"/>
  <c r="B2" i="1"/>
  <c r="G20" i="1"/>
  <c r="F20" i="1"/>
  <c r="E20" i="1"/>
  <c r="B20" i="1"/>
  <c r="G19" i="1"/>
  <c r="F19" i="1"/>
  <c r="E19" i="1"/>
  <c r="B19" i="1"/>
  <c r="G18" i="1"/>
  <c r="F18" i="1"/>
  <c r="E18" i="1"/>
  <c r="B18" i="1"/>
  <c r="G17" i="1"/>
  <c r="F17" i="1"/>
  <c r="E17" i="1"/>
  <c r="B17" i="1"/>
  <c r="G16" i="1"/>
  <c r="F16" i="1"/>
  <c r="E16" i="1"/>
  <c r="B16" i="1"/>
  <c r="G15" i="1"/>
  <c r="F15" i="1"/>
  <c r="E15" i="1"/>
  <c r="B15" i="1"/>
  <c r="G14" i="1"/>
  <c r="F14" i="1"/>
  <c r="E14" i="1"/>
  <c r="B14" i="1"/>
  <c r="G13" i="1"/>
  <c r="F13" i="1"/>
  <c r="E13" i="1"/>
  <c r="B13" i="1"/>
  <c r="G12" i="1"/>
  <c r="F12" i="1"/>
  <c r="E12" i="1"/>
  <c r="B12" i="1"/>
  <c r="G11" i="1"/>
  <c r="F11" i="1"/>
  <c r="E11" i="1"/>
  <c r="B11" i="1"/>
  <c r="G10" i="1"/>
  <c r="F10" i="1"/>
  <c r="E10" i="1"/>
  <c r="B10" i="1"/>
  <c r="G9" i="1"/>
  <c r="F9" i="1"/>
  <c r="E9" i="1"/>
  <c r="B9" i="1"/>
  <c r="G8" i="1"/>
  <c r="F8" i="1"/>
  <c r="E8" i="1"/>
  <c r="B8" i="1"/>
  <c r="G7" i="1"/>
  <c r="F7" i="1"/>
  <c r="E7" i="1"/>
  <c r="B7" i="1"/>
  <c r="G6" i="1"/>
  <c r="F6" i="1"/>
  <c r="E6" i="1"/>
  <c r="B6" i="1"/>
  <c r="G5" i="1"/>
  <c r="F5" i="1"/>
  <c r="E5" i="1"/>
  <c r="B5" i="1"/>
  <c r="G4" i="1"/>
  <c r="F4" i="1"/>
  <c r="E4" i="1"/>
  <c r="B4" i="1"/>
  <c r="G3" i="1"/>
  <c r="F3" i="1"/>
  <c r="E3" i="1"/>
  <c r="B3" i="1"/>
  <c r="G2" i="1"/>
  <c r="F2" i="1"/>
  <c r="E2" i="1"/>
  <c r="B21" i="4" l="1"/>
  <c r="E21" i="4"/>
  <c r="S2" i="4"/>
  <c r="F21" i="4"/>
  <c r="G21" i="4"/>
  <c r="B21" i="3"/>
  <c r="S2" i="3"/>
  <c r="E21" i="3"/>
  <c r="F21" i="3"/>
  <c r="G21" i="3"/>
  <c r="S2" i="2"/>
  <c r="E21" i="2"/>
  <c r="F21" i="2"/>
  <c r="G21" i="2"/>
  <c r="B21" i="2"/>
  <c r="B21" i="1"/>
  <c r="F21" i="1"/>
  <c r="G21" i="1"/>
  <c r="S2" i="1"/>
  <c r="E21" i="1"/>
  <c r="B25" i="4" l="1"/>
  <c r="C25" i="4" s="1"/>
  <c r="B24" i="4"/>
  <c r="C24" i="4" s="1"/>
  <c r="B23" i="4"/>
  <c r="C23" i="4" s="1"/>
  <c r="B25" i="3"/>
  <c r="C25" i="3" s="1"/>
  <c r="B24" i="3"/>
  <c r="C24" i="3" s="1"/>
  <c r="B23" i="3"/>
  <c r="C23" i="3" s="1"/>
  <c r="B24" i="2"/>
  <c r="C24" i="2" s="1"/>
  <c r="B23" i="2"/>
  <c r="C23" i="2" s="1"/>
  <c r="B25" i="2"/>
  <c r="C25" i="2" s="1"/>
  <c r="B25" i="1"/>
  <c r="C25" i="1" s="1"/>
  <c r="B23" i="1"/>
  <c r="C23" i="1" s="1"/>
  <c r="B24" i="1"/>
  <c r="C24" i="1" s="1"/>
</calcChain>
</file>

<file path=xl/sharedStrings.xml><?xml version="1.0" encoding="utf-8"?>
<sst xmlns="http://schemas.openxmlformats.org/spreadsheetml/2006/main" count="534" uniqueCount="169">
  <si>
    <t>Total calories</t>
  </si>
  <si>
    <t>cal/ser</t>
  </si>
  <si>
    <t>servings</t>
  </si>
  <si>
    <t>cal fat</t>
  </si>
  <si>
    <t>cal carb</t>
  </si>
  <si>
    <t>cal prot</t>
  </si>
  <si>
    <t>Total Fat</t>
  </si>
  <si>
    <t>Sat Fat</t>
  </si>
  <si>
    <t>Mono Fat</t>
  </si>
  <si>
    <t>Sodium</t>
  </si>
  <si>
    <t>Carb</t>
  </si>
  <si>
    <t>Fiber</t>
  </si>
  <si>
    <t>Added Sugar</t>
  </si>
  <si>
    <t>Protein</t>
  </si>
  <si>
    <t>Whole/Fresh bonus</t>
  </si>
  <si>
    <t>Score</t>
  </si>
  <si>
    <t>total</t>
  </si>
  <si>
    <t>fat=20-30%</t>
  </si>
  <si>
    <t>carb= 45-65%</t>
  </si>
  <si>
    <t>protien=10-35%</t>
  </si>
  <si>
    <t>Item</t>
  </si>
  <si>
    <t>basket score</t>
  </si>
  <si>
    <t>Empty calories</t>
  </si>
  <si>
    <t>Asparagus (one bunch)</t>
  </si>
  <si>
    <t>Broccoli (one small bunch)</t>
  </si>
  <si>
    <t>Tomatoes (2 roma)</t>
  </si>
  <si>
    <t>Cucumber (one)</t>
  </si>
  <si>
    <t>Onion (one small white)</t>
  </si>
  <si>
    <t>Spinach (one bag)</t>
  </si>
  <si>
    <t>Avocado (one large)</t>
  </si>
  <si>
    <t>Celery (one bunch)</t>
  </si>
  <si>
    <t>Romaine Lettuce (one head)</t>
  </si>
  <si>
    <t>Strawberries (one pint)</t>
  </si>
  <si>
    <t>Quinoa (one small bag dry)</t>
  </si>
  <si>
    <t>Black beans (one can no salt)</t>
  </si>
  <si>
    <t>Salmon (one small filet)</t>
  </si>
  <si>
    <t>Sea Bass (one small filet)</t>
  </si>
  <si>
    <t>Firm Tofu (one small package)</t>
  </si>
  <si>
    <t>Oat milk (unflavored)</t>
  </si>
  <si>
    <t>Eggs (12 ct large)</t>
  </si>
  <si>
    <t>Natural peanut butter (one small jar)</t>
  </si>
  <si>
    <t>Brussel sprouts (one small bag)</t>
  </si>
  <si>
    <t>Kale (one bunch)</t>
  </si>
  <si>
    <t>Red cabbage (one small head)</t>
  </si>
  <si>
    <t>Cauliflower (one head)</t>
  </si>
  <si>
    <t>mushrooms (one small package)</t>
  </si>
  <si>
    <t>Steel cut oatmeal (one small package)</t>
  </si>
  <si>
    <t>Blue berries (one package)</t>
  </si>
  <si>
    <t>Tomatoes (one package cherry)</t>
  </si>
  <si>
    <t>Ground turkey (one package)</t>
  </si>
  <si>
    <t>Tilapia (two filets)</t>
  </si>
  <si>
    <t>Garbanzo beans (one can)</t>
  </si>
  <si>
    <t>Wild rice (one small package)</t>
  </si>
  <si>
    <t>Sweet potato (one small)</t>
  </si>
  <si>
    <t>Rasberries (one package)</t>
  </si>
  <si>
    <t xml:space="preserve">Fair Life 2% milk </t>
  </si>
  <si>
    <t>Green beans (one package)</t>
  </si>
  <si>
    <t>Scallions (one bunch)</t>
  </si>
  <si>
    <t>Swiss Chard (one bunch)</t>
  </si>
  <si>
    <t>Radishes (one bunch)</t>
  </si>
  <si>
    <t>Tomatoes (2 heirloom)</t>
  </si>
  <si>
    <t>Garlic (one head)</t>
  </si>
  <si>
    <t>Mini purple potatoes (one small package)</t>
  </si>
  <si>
    <t>Eggs (12ct large)</t>
  </si>
  <si>
    <t>Apples green (2 small)</t>
  </si>
  <si>
    <t>Stawberries (one pint)</t>
  </si>
  <si>
    <t>Salmon (2 filets)</t>
  </si>
  <si>
    <t>Beyond meat sausage (one package)</t>
  </si>
  <si>
    <t>Kidney beans (one can)</t>
  </si>
  <si>
    <t>Brown rice (small bag)</t>
  </si>
  <si>
    <t>Almond milk unsweetend</t>
  </si>
  <si>
    <t>Cauliflower</t>
  </si>
  <si>
    <t>Limes (2)</t>
  </si>
  <si>
    <t>Bell pepper green (one)</t>
  </si>
  <si>
    <t>Portabella mushrooms (one package)</t>
  </si>
  <si>
    <t>Tomatoes (roma 2)</t>
  </si>
  <si>
    <t>Honeydew melon (one small)</t>
  </si>
  <si>
    <t>Hummus original (one small container)</t>
  </si>
  <si>
    <t>Carrots (2 large)</t>
  </si>
  <si>
    <t>Greek yogurt plain (2 small)</t>
  </si>
  <si>
    <t>Cod (2 filets)</t>
  </si>
  <si>
    <t>Chicken breast (2)</t>
  </si>
  <si>
    <t>Oat milk unsweetened</t>
  </si>
  <si>
    <t>bagel thins wheat (one package)</t>
  </si>
  <si>
    <t>Walnuts (small package baking section)</t>
  </si>
  <si>
    <t>Green tea bags (small box)</t>
  </si>
  <si>
    <t>Cantaloupe (one small)</t>
  </si>
  <si>
    <t>Vegtable Broth</t>
  </si>
  <si>
    <t>Avocado (1 large)</t>
  </si>
  <si>
    <t>Dave's killer bread rocking grains english muffins (one package)</t>
  </si>
  <si>
    <t>Whole Milk plain yogurt (one containers)</t>
  </si>
  <si>
    <t>Blackberries (2 package)</t>
  </si>
  <si>
    <t>Onion (one white)</t>
  </si>
  <si>
    <t>mini twix</t>
  </si>
  <si>
    <t>Caribou Ice Cream</t>
  </si>
  <si>
    <t>Diet Coke (20oz bottle)</t>
  </si>
  <si>
    <t>Grandma Sycamore White Bread</t>
  </si>
  <si>
    <t>concord welchs grape juice</t>
  </si>
  <si>
    <t xml:space="preserve">Pringles sour cream onion </t>
  </si>
  <si>
    <t>Oreos</t>
  </si>
  <si>
    <t>dots pretzels 5oz</t>
  </si>
  <si>
    <t>maple brown sugar oatmeal</t>
  </si>
  <si>
    <t>pop tarts strawberry frosted</t>
  </si>
  <si>
    <t>old fashioned donuts franz</t>
  </si>
  <si>
    <t>Cinnamon toast crunch cereal</t>
  </si>
  <si>
    <t>hot cocoa mix swiss miss- milk chocolate no marshmallows</t>
  </si>
  <si>
    <t>snack pack chocolate vanilla pudding cups</t>
  </si>
  <si>
    <t>signature apple cider</t>
  </si>
  <si>
    <t>franz blueberry bagels</t>
  </si>
  <si>
    <t>Cream cheese philadelphia (3oz)</t>
  </si>
  <si>
    <t>Mandarin Orange cups</t>
  </si>
  <si>
    <t>Starbucks hazelnut mocha creamer</t>
  </si>
  <si>
    <t>velveeta mac and cheese</t>
  </si>
  <si>
    <t>hamburger helper- TACO CRUNCH</t>
  </si>
  <si>
    <t>Dr. Pepper - 20OZ</t>
  </si>
  <si>
    <t>Cheesy Ranch Salad kit with dressing</t>
  </si>
  <si>
    <t>Digorno Frozen Pepperoni Pizza</t>
  </si>
  <si>
    <t>frozen waffles- eggo homstyle</t>
  </si>
  <si>
    <t>frozen Marie Calendar pot pie</t>
  </si>
  <si>
    <t>yogurt- Chobani blueberry</t>
  </si>
  <si>
    <t>Maple syrup</t>
  </si>
  <si>
    <t>applesauce individual cups</t>
  </si>
  <si>
    <t>Butter- sweet cream salted</t>
  </si>
  <si>
    <t>frosted flakes cereal</t>
  </si>
  <si>
    <t>fruit snacks- signature select</t>
  </si>
  <si>
    <t>nutella</t>
  </si>
  <si>
    <t>pad thai thai kitchen</t>
  </si>
  <si>
    <t xml:space="preserve">idahoan au gratin casserole </t>
  </si>
  <si>
    <t>boneless ham steak</t>
  </si>
  <si>
    <t>Country time lemonade</t>
  </si>
  <si>
    <t>Cracked Wheat bread - signature</t>
  </si>
  <si>
    <t>minon chicken nuggets</t>
  </si>
  <si>
    <t>bacon &amp; cheddar beef patties</t>
  </si>
  <si>
    <t>trumoo strawberry milk</t>
  </si>
  <si>
    <t>mini corn dogs</t>
  </si>
  <si>
    <t>pillsbury cinnamon rolls</t>
  </si>
  <si>
    <t>toaster strudel</t>
  </si>
  <si>
    <t>resears potato salad</t>
  </si>
  <si>
    <t>wheat thins</t>
  </si>
  <si>
    <t>mothers circus cookies</t>
  </si>
  <si>
    <t>cretors popcorn mix</t>
  </si>
  <si>
    <t>bbq sauce Sweet baby rays</t>
  </si>
  <si>
    <t>campbells chicken noodle soup</t>
  </si>
  <si>
    <t>hormel chili with beans</t>
  </si>
  <si>
    <t>canned corn</t>
  </si>
  <si>
    <t>russet potatoes (5 medium)</t>
  </si>
  <si>
    <t>cesear salad bagged</t>
  </si>
  <si>
    <t>Arizona Green Tea (16.9)</t>
  </si>
  <si>
    <t>Butterball Turkey Burgers</t>
  </si>
  <si>
    <t>Old El Paso Taco Shells</t>
  </si>
  <si>
    <t>tillamook yogurt- lemon crème</t>
  </si>
  <si>
    <t>maruchan top ramen - chicken</t>
  </si>
  <si>
    <t>signature orange juice</t>
  </si>
  <si>
    <t>stouffers family size lasgna</t>
  </si>
  <si>
    <t>signature tomato basil soup -deli</t>
  </si>
  <si>
    <t>progresso- clam chowder soup</t>
  </si>
  <si>
    <t>white flour mission tortitllas</t>
  </si>
  <si>
    <t>lucerne mexican style shredded cheese</t>
  </si>
  <si>
    <t>old el paso enchilada sauce</t>
  </si>
  <si>
    <t>jennie O ground turkey</t>
  </si>
  <si>
    <t>doritos chips</t>
  </si>
  <si>
    <t xml:space="preserve">gingerale soda </t>
  </si>
  <si>
    <t>lofthouse frosted cookies</t>
  </si>
  <si>
    <t>ragu chunky pasta sauce</t>
  </si>
  <si>
    <t>white pasta spaghetti noodles</t>
  </si>
  <si>
    <t>white basmati rice</t>
  </si>
  <si>
    <t>frozen orange chicken -pf changs</t>
  </si>
  <si>
    <t>frozen broccoli with cheese sauce</t>
  </si>
  <si>
    <t>grated parmesan cheese -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</si>
</sst>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top"/>
    </xf>
    <xf numFmtId="0" fontId="0" fillId="2" borderId="0" xfId="0" applyFill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0" xfId="0" applyFill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C3D5-0357-496C-A061-E38B22D148B3}">
  <dimension ref="A1:T27"/>
  <sheetViews>
    <sheetView workbookViewId="0">
      <selection activeCell="T27" sqref="A1:T27"/>
    </sheetView>
  </sheetViews>
  <sheetFormatPr defaultRowHeight="15" x14ac:dyDescent="0.25"/>
  <sheetData>
    <row r="1" spans="1:20" x14ac:dyDescent="0.25">
      <c r="A1" s="9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22</v>
      </c>
      <c r="R1" s="9" t="s">
        <v>15</v>
      </c>
      <c r="S1" s="10" t="s">
        <v>21</v>
      </c>
      <c r="T1" s="10"/>
    </row>
    <row r="2" spans="1:20" x14ac:dyDescent="0.25">
      <c r="A2" s="9" t="s">
        <v>93</v>
      </c>
      <c r="B2" s="11">
        <f>C2*D2</f>
        <v>1520</v>
      </c>
      <c r="C2" s="12">
        <v>80</v>
      </c>
      <c r="D2" s="12">
        <v>19</v>
      </c>
      <c r="E2" s="11">
        <f>(H2*D2)*9</f>
        <v>598.5</v>
      </c>
      <c r="F2" s="11">
        <f>(L2*D2)*4</f>
        <v>836</v>
      </c>
      <c r="G2" s="11">
        <f>(O2*D2)*4</f>
        <v>0</v>
      </c>
      <c r="H2" s="12">
        <v>3.5</v>
      </c>
      <c r="I2" s="12">
        <v>2</v>
      </c>
      <c r="J2" s="12">
        <v>0</v>
      </c>
      <c r="K2" s="12">
        <v>30</v>
      </c>
      <c r="L2" s="12">
        <v>11</v>
      </c>
      <c r="M2" s="12">
        <v>0</v>
      </c>
      <c r="N2" s="12">
        <v>7</v>
      </c>
      <c r="O2" s="12">
        <v>0</v>
      </c>
      <c r="P2" s="12">
        <v>0</v>
      </c>
      <c r="Q2" s="12"/>
      <c r="R2" s="11">
        <f>(25-((H2+(I2-J2))/78*100)+(25-K2/2300*100)+(25-(L2-M2+(N2/2))/130*100)+(O2/50*100)+P2+Q2)</f>
        <v>55.490523968784835</v>
      </c>
      <c r="S2" s="13">
        <f>AVERAGE(R2:R88)+C26</f>
        <v>34.238807721645259</v>
      </c>
      <c r="T2" s="14"/>
    </row>
    <row r="3" spans="1:20" x14ac:dyDescent="0.25">
      <c r="A3" s="9" t="s">
        <v>94</v>
      </c>
      <c r="B3" s="11">
        <f t="shared" ref="B3:B20" si="0">C3*D3</f>
        <v>1800</v>
      </c>
      <c r="C3" s="12">
        <v>200</v>
      </c>
      <c r="D3" s="12">
        <v>9</v>
      </c>
      <c r="E3" s="11">
        <f t="shared" ref="E3:E20" si="1">(H3*D3)*9</f>
        <v>810</v>
      </c>
      <c r="F3" s="11">
        <f t="shared" ref="F3:F20" si="2">(L3*D3)*4</f>
        <v>936</v>
      </c>
      <c r="G3" s="11">
        <f t="shared" ref="G3:G20" si="3">(O3*D3)*4</f>
        <v>108</v>
      </c>
      <c r="H3" s="12">
        <v>10</v>
      </c>
      <c r="I3" s="12">
        <v>7</v>
      </c>
      <c r="J3" s="12">
        <v>0</v>
      </c>
      <c r="K3" s="12">
        <v>70</v>
      </c>
      <c r="L3" s="12">
        <v>26</v>
      </c>
      <c r="M3" s="12">
        <v>0</v>
      </c>
      <c r="N3" s="12">
        <v>18</v>
      </c>
      <c r="O3" s="12">
        <v>3</v>
      </c>
      <c r="P3" s="12">
        <v>0</v>
      </c>
      <c r="Q3" s="12"/>
      <c r="R3" s="11">
        <f t="shared" ref="R3:R20" si="4">(25-((H3+(I3-J3))/78*100)+(25-K3/2300*100)+(25-(L3-M3+(N3/2))/130*100)+(O3/50*100)+P3+Q3)</f>
        <v>29.238573021181715</v>
      </c>
      <c r="S3" s="15"/>
      <c r="T3" s="14"/>
    </row>
    <row r="4" spans="1:20" x14ac:dyDescent="0.25">
      <c r="A4" s="9" t="s">
        <v>95</v>
      </c>
      <c r="B4" s="11">
        <f t="shared" si="0"/>
        <v>0</v>
      </c>
      <c r="C4" s="12">
        <v>0</v>
      </c>
      <c r="D4" s="12">
        <v>1</v>
      </c>
      <c r="E4" s="11">
        <f t="shared" si="1"/>
        <v>0</v>
      </c>
      <c r="F4" s="11">
        <f t="shared" si="2"/>
        <v>0</v>
      </c>
      <c r="G4" s="11">
        <f t="shared" si="3"/>
        <v>0</v>
      </c>
      <c r="H4" s="12">
        <v>0</v>
      </c>
      <c r="I4" s="12">
        <v>0</v>
      </c>
      <c r="J4" s="12">
        <v>0</v>
      </c>
      <c r="K4" s="12">
        <v>70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-50</v>
      </c>
      <c r="R4" s="11">
        <f t="shared" si="4"/>
        <v>21.956521739130437</v>
      </c>
      <c r="S4" s="15"/>
      <c r="T4" s="14"/>
    </row>
    <row r="5" spans="1:20" x14ac:dyDescent="0.25">
      <c r="A5" s="9" t="s">
        <v>96</v>
      </c>
      <c r="B5" s="11">
        <f t="shared" si="0"/>
        <v>1710</v>
      </c>
      <c r="C5" s="12">
        <v>90</v>
      </c>
      <c r="D5" s="12">
        <v>19</v>
      </c>
      <c r="E5" s="11">
        <f t="shared" si="1"/>
        <v>0</v>
      </c>
      <c r="F5" s="11">
        <f t="shared" si="2"/>
        <v>1444</v>
      </c>
      <c r="G5" s="11">
        <f t="shared" si="3"/>
        <v>228</v>
      </c>
      <c r="H5" s="12">
        <v>0</v>
      </c>
      <c r="I5" s="12">
        <v>0</v>
      </c>
      <c r="J5" s="12">
        <v>0</v>
      </c>
      <c r="K5" s="12">
        <v>200</v>
      </c>
      <c r="L5" s="12">
        <v>19</v>
      </c>
      <c r="M5" s="12">
        <v>0</v>
      </c>
      <c r="N5" s="12">
        <v>1</v>
      </c>
      <c r="O5" s="12">
        <v>3</v>
      </c>
      <c r="P5" s="12">
        <v>0</v>
      </c>
      <c r="Q5" s="12"/>
      <c r="R5" s="11">
        <f t="shared" si="4"/>
        <v>57.304347826086953</v>
      </c>
      <c r="S5" s="15"/>
      <c r="T5" s="14"/>
    </row>
    <row r="6" spans="1:20" x14ac:dyDescent="0.25">
      <c r="A6" s="9" t="s">
        <v>97</v>
      </c>
      <c r="B6" s="11">
        <f t="shared" si="0"/>
        <v>1050</v>
      </c>
      <c r="C6" s="12">
        <v>150</v>
      </c>
      <c r="D6" s="12">
        <v>7</v>
      </c>
      <c r="E6" s="11">
        <f t="shared" si="1"/>
        <v>0</v>
      </c>
      <c r="F6" s="11">
        <f t="shared" si="2"/>
        <v>1064</v>
      </c>
      <c r="G6" s="11">
        <f t="shared" si="3"/>
        <v>0</v>
      </c>
      <c r="H6" s="12">
        <v>0</v>
      </c>
      <c r="I6" s="12">
        <v>0</v>
      </c>
      <c r="J6" s="12">
        <v>0</v>
      </c>
      <c r="K6" s="12">
        <v>10</v>
      </c>
      <c r="L6" s="12">
        <v>38</v>
      </c>
      <c r="M6" s="12">
        <v>0</v>
      </c>
      <c r="N6" s="12">
        <v>31</v>
      </c>
      <c r="O6" s="12">
        <v>0</v>
      </c>
      <c r="P6" s="12">
        <v>0</v>
      </c>
      <c r="Q6" s="12">
        <v>-50</v>
      </c>
      <c r="R6" s="11">
        <f t="shared" si="4"/>
        <v>-16.588628762541809</v>
      </c>
      <c r="S6" s="15"/>
      <c r="T6" s="14"/>
    </row>
    <row r="7" spans="1:20" x14ac:dyDescent="0.25">
      <c r="A7" s="9" t="s">
        <v>98</v>
      </c>
      <c r="B7" s="11">
        <f t="shared" si="0"/>
        <v>900</v>
      </c>
      <c r="C7" s="12">
        <v>150</v>
      </c>
      <c r="D7" s="12">
        <v>6</v>
      </c>
      <c r="E7" s="11">
        <f t="shared" si="1"/>
        <v>486</v>
      </c>
      <c r="F7" s="11">
        <f t="shared" si="2"/>
        <v>384</v>
      </c>
      <c r="G7" s="11">
        <f t="shared" si="3"/>
        <v>24</v>
      </c>
      <c r="H7" s="12">
        <v>9</v>
      </c>
      <c r="I7" s="12">
        <v>2.5</v>
      </c>
      <c r="J7" s="12">
        <v>0</v>
      </c>
      <c r="K7" s="12">
        <v>160</v>
      </c>
      <c r="L7" s="12">
        <v>16</v>
      </c>
      <c r="M7" s="12">
        <v>0</v>
      </c>
      <c r="N7" s="12">
        <v>0</v>
      </c>
      <c r="O7" s="12">
        <v>1</v>
      </c>
      <c r="P7" s="12">
        <v>0</v>
      </c>
      <c r="Q7" s="12"/>
      <c r="R7" s="11">
        <f t="shared" si="4"/>
        <v>42.992196209587512</v>
      </c>
      <c r="S7" s="15"/>
      <c r="T7" s="14"/>
    </row>
    <row r="8" spans="1:20" x14ac:dyDescent="0.25">
      <c r="A8" s="9" t="s">
        <v>99</v>
      </c>
      <c r="B8" s="11">
        <f t="shared" si="0"/>
        <v>480</v>
      </c>
      <c r="C8" s="12">
        <v>160</v>
      </c>
      <c r="D8" s="12">
        <v>3</v>
      </c>
      <c r="E8" s="11">
        <f t="shared" si="1"/>
        <v>189</v>
      </c>
      <c r="F8" s="11">
        <f t="shared" si="2"/>
        <v>300</v>
      </c>
      <c r="G8" s="11">
        <f t="shared" si="3"/>
        <v>12</v>
      </c>
      <c r="H8" s="12">
        <v>7</v>
      </c>
      <c r="I8" s="12">
        <v>2</v>
      </c>
      <c r="J8" s="12">
        <v>0</v>
      </c>
      <c r="K8" s="12">
        <v>135</v>
      </c>
      <c r="L8" s="12">
        <v>25</v>
      </c>
      <c r="M8" s="12">
        <v>0</v>
      </c>
      <c r="N8" s="12">
        <v>14</v>
      </c>
      <c r="O8" s="12">
        <v>1</v>
      </c>
      <c r="P8" s="12">
        <v>0</v>
      </c>
      <c r="Q8" s="12"/>
      <c r="R8" s="11">
        <f t="shared" si="4"/>
        <v>34.976588628762542</v>
      </c>
      <c r="S8" s="15"/>
      <c r="T8" s="14"/>
    </row>
    <row r="9" spans="1:20" x14ac:dyDescent="0.25">
      <c r="A9" s="9" t="s">
        <v>100</v>
      </c>
      <c r="B9" s="11">
        <f t="shared" si="0"/>
        <v>650</v>
      </c>
      <c r="C9" s="12">
        <v>130</v>
      </c>
      <c r="D9" s="12">
        <v>5</v>
      </c>
      <c r="E9" s="11">
        <f t="shared" si="1"/>
        <v>270</v>
      </c>
      <c r="F9" s="11">
        <f t="shared" si="2"/>
        <v>360</v>
      </c>
      <c r="G9" s="11">
        <f t="shared" si="3"/>
        <v>40</v>
      </c>
      <c r="H9" s="12">
        <v>6</v>
      </c>
      <c r="I9" s="12">
        <v>0</v>
      </c>
      <c r="J9" s="12">
        <v>0</v>
      </c>
      <c r="K9" s="12">
        <v>360</v>
      </c>
      <c r="L9" s="12">
        <v>18</v>
      </c>
      <c r="M9" s="12">
        <v>0</v>
      </c>
      <c r="N9" s="12">
        <v>0</v>
      </c>
      <c r="O9" s="12">
        <v>2</v>
      </c>
      <c r="P9" s="12">
        <v>0</v>
      </c>
      <c r="Q9" s="12"/>
      <c r="R9" s="11">
        <f t="shared" si="4"/>
        <v>41.809364548494983</v>
      </c>
      <c r="S9" s="15"/>
      <c r="T9" s="14"/>
    </row>
    <row r="10" spans="1:20" x14ac:dyDescent="0.25">
      <c r="A10" s="9" t="s">
        <v>101</v>
      </c>
      <c r="B10" s="11">
        <f t="shared" si="0"/>
        <v>1600</v>
      </c>
      <c r="C10" s="12">
        <v>160</v>
      </c>
      <c r="D10" s="12">
        <v>10</v>
      </c>
      <c r="E10" s="11">
        <f t="shared" si="1"/>
        <v>180</v>
      </c>
      <c r="F10" s="11">
        <f t="shared" si="2"/>
        <v>1320</v>
      </c>
      <c r="G10" s="11">
        <f t="shared" si="3"/>
        <v>160</v>
      </c>
      <c r="H10" s="12">
        <v>2</v>
      </c>
      <c r="I10" s="12">
        <v>0.5</v>
      </c>
      <c r="J10" s="12">
        <v>1</v>
      </c>
      <c r="K10" s="12">
        <v>260</v>
      </c>
      <c r="L10" s="12">
        <v>33</v>
      </c>
      <c r="M10" s="12">
        <v>3</v>
      </c>
      <c r="N10" s="12">
        <v>12</v>
      </c>
      <c r="O10" s="12">
        <v>4</v>
      </c>
      <c r="P10" s="12">
        <v>0</v>
      </c>
      <c r="Q10" s="12"/>
      <c r="R10" s="11">
        <f t="shared" si="4"/>
        <v>42.080267558528426</v>
      </c>
      <c r="S10" s="15"/>
      <c r="T10" s="14"/>
    </row>
    <row r="11" spans="1:20" x14ac:dyDescent="0.25">
      <c r="A11" s="9" t="s">
        <v>102</v>
      </c>
      <c r="B11" s="11">
        <f t="shared" si="0"/>
        <v>1480</v>
      </c>
      <c r="C11" s="12">
        <v>370</v>
      </c>
      <c r="D11" s="12">
        <v>4</v>
      </c>
      <c r="E11" s="11">
        <f t="shared" si="1"/>
        <v>324</v>
      </c>
      <c r="F11" s="11">
        <f t="shared" si="2"/>
        <v>1120</v>
      </c>
      <c r="G11" s="11">
        <f t="shared" si="3"/>
        <v>48</v>
      </c>
      <c r="H11" s="12">
        <v>9</v>
      </c>
      <c r="I11" s="12">
        <v>3</v>
      </c>
      <c r="J11" s="12">
        <v>2</v>
      </c>
      <c r="K11" s="12">
        <v>320</v>
      </c>
      <c r="L11" s="12">
        <v>70</v>
      </c>
      <c r="M11" s="12">
        <v>1</v>
      </c>
      <c r="N11" s="12">
        <v>30</v>
      </c>
      <c r="O11" s="12">
        <v>3</v>
      </c>
      <c r="P11" s="12">
        <v>0</v>
      </c>
      <c r="Q11" s="12"/>
      <c r="R11" s="11">
        <f t="shared" si="4"/>
        <v>-10.348940914158302</v>
      </c>
      <c r="S11" s="15"/>
      <c r="T11" s="14"/>
    </row>
    <row r="12" spans="1:20" x14ac:dyDescent="0.25">
      <c r="A12" s="9" t="s">
        <v>103</v>
      </c>
      <c r="B12" s="11">
        <f t="shared" si="0"/>
        <v>1440</v>
      </c>
      <c r="C12" s="12">
        <v>240</v>
      </c>
      <c r="D12" s="12">
        <v>6</v>
      </c>
      <c r="E12" s="11">
        <f t="shared" si="1"/>
        <v>594</v>
      </c>
      <c r="F12" s="11">
        <f t="shared" si="2"/>
        <v>816</v>
      </c>
      <c r="G12" s="11">
        <f t="shared" si="3"/>
        <v>48</v>
      </c>
      <c r="H12" s="12">
        <v>11</v>
      </c>
      <c r="I12" s="12">
        <v>5</v>
      </c>
      <c r="J12" s="12">
        <v>0</v>
      </c>
      <c r="K12" s="12">
        <v>220</v>
      </c>
      <c r="L12" s="12">
        <v>34</v>
      </c>
      <c r="M12" s="12">
        <v>0</v>
      </c>
      <c r="N12" s="12">
        <v>22</v>
      </c>
      <c r="O12" s="12">
        <v>2</v>
      </c>
      <c r="P12" s="12">
        <v>0</v>
      </c>
      <c r="Q12" s="12"/>
      <c r="R12" s="11">
        <f t="shared" si="4"/>
        <v>14.306577480490528</v>
      </c>
      <c r="S12" s="15"/>
      <c r="T12" s="14"/>
    </row>
    <row r="13" spans="1:20" x14ac:dyDescent="0.25">
      <c r="A13" s="9" t="s">
        <v>104</v>
      </c>
      <c r="B13" s="11">
        <f t="shared" si="0"/>
        <v>1360</v>
      </c>
      <c r="C13" s="12">
        <v>170</v>
      </c>
      <c r="D13" s="12">
        <v>8</v>
      </c>
      <c r="E13" s="11">
        <f t="shared" si="1"/>
        <v>288</v>
      </c>
      <c r="F13" s="11">
        <f t="shared" si="2"/>
        <v>1056</v>
      </c>
      <c r="G13" s="11">
        <f t="shared" si="3"/>
        <v>64</v>
      </c>
      <c r="H13" s="12">
        <v>4</v>
      </c>
      <c r="I13" s="12">
        <v>0</v>
      </c>
      <c r="J13" s="12">
        <v>2.5</v>
      </c>
      <c r="K13" s="12">
        <v>230</v>
      </c>
      <c r="L13" s="12">
        <v>33</v>
      </c>
      <c r="M13" s="12">
        <v>2</v>
      </c>
      <c r="N13" s="12">
        <v>12</v>
      </c>
      <c r="O13" s="12">
        <v>2</v>
      </c>
      <c r="P13" s="12">
        <v>0</v>
      </c>
      <c r="Q13" s="12"/>
      <c r="R13" s="11">
        <f t="shared" si="4"/>
        <v>38.61538461538462</v>
      </c>
      <c r="S13" s="15"/>
      <c r="T13" s="14"/>
    </row>
    <row r="14" spans="1:20" x14ac:dyDescent="0.25">
      <c r="A14" s="9" t="s">
        <v>105</v>
      </c>
      <c r="B14" s="11">
        <f t="shared" si="0"/>
        <v>1280</v>
      </c>
      <c r="C14" s="12">
        <v>160</v>
      </c>
      <c r="D14" s="12">
        <v>8</v>
      </c>
      <c r="E14" s="11">
        <f t="shared" si="1"/>
        <v>180</v>
      </c>
      <c r="F14" s="11">
        <f t="shared" si="2"/>
        <v>1088</v>
      </c>
      <c r="G14" s="11">
        <f t="shared" si="3"/>
        <v>32</v>
      </c>
      <c r="H14" s="16">
        <v>2.5</v>
      </c>
      <c r="I14" s="16">
        <v>2</v>
      </c>
      <c r="J14" s="16">
        <v>0</v>
      </c>
      <c r="K14" s="16">
        <v>170</v>
      </c>
      <c r="L14" s="16">
        <v>34</v>
      </c>
      <c r="M14" s="16">
        <v>0</v>
      </c>
      <c r="N14" s="16">
        <v>23</v>
      </c>
      <c r="O14" s="16">
        <v>1</v>
      </c>
      <c r="P14" s="16">
        <v>0</v>
      </c>
      <c r="Q14" s="16"/>
      <c r="R14" s="11">
        <f t="shared" si="4"/>
        <v>28.839464882943147</v>
      </c>
      <c r="S14" s="15"/>
      <c r="T14" s="14"/>
    </row>
    <row r="15" spans="1:20" x14ac:dyDescent="0.25">
      <c r="A15" s="9" t="s">
        <v>106</v>
      </c>
      <c r="B15" s="11">
        <f t="shared" si="0"/>
        <v>400</v>
      </c>
      <c r="C15" s="12">
        <v>100</v>
      </c>
      <c r="D15" s="12">
        <v>4</v>
      </c>
      <c r="E15" s="11">
        <f t="shared" si="1"/>
        <v>90</v>
      </c>
      <c r="F15" s="11">
        <f t="shared" si="2"/>
        <v>288</v>
      </c>
      <c r="G15" s="11">
        <f t="shared" si="3"/>
        <v>0</v>
      </c>
      <c r="H15" s="16">
        <v>2.5</v>
      </c>
      <c r="I15" s="16">
        <v>1.5</v>
      </c>
      <c r="J15" s="16">
        <v>1</v>
      </c>
      <c r="K15" s="16">
        <v>120</v>
      </c>
      <c r="L15" s="16">
        <v>18</v>
      </c>
      <c r="M15" s="16">
        <v>1</v>
      </c>
      <c r="N15" s="16">
        <v>12</v>
      </c>
      <c r="O15" s="16">
        <v>0</v>
      </c>
      <c r="P15" s="16">
        <v>0</v>
      </c>
      <c r="Q15" s="16"/>
      <c r="R15" s="11">
        <f t="shared" si="4"/>
        <v>48.244147157190632</v>
      </c>
      <c r="S15" s="15"/>
      <c r="T15" s="14"/>
    </row>
    <row r="16" spans="1:20" x14ac:dyDescent="0.25">
      <c r="A16" s="9" t="s">
        <v>107</v>
      </c>
      <c r="B16" s="11">
        <f t="shared" si="0"/>
        <v>880</v>
      </c>
      <c r="C16" s="12">
        <v>110</v>
      </c>
      <c r="D16" s="12">
        <v>8</v>
      </c>
      <c r="E16" s="11">
        <f t="shared" si="1"/>
        <v>0</v>
      </c>
      <c r="F16" s="11">
        <f t="shared" si="2"/>
        <v>896</v>
      </c>
      <c r="G16" s="11">
        <f t="shared" si="3"/>
        <v>0</v>
      </c>
      <c r="H16" s="16">
        <v>0</v>
      </c>
      <c r="I16" s="16">
        <v>0</v>
      </c>
      <c r="J16" s="16">
        <v>0</v>
      </c>
      <c r="K16" s="16">
        <v>35</v>
      </c>
      <c r="L16" s="16">
        <v>28</v>
      </c>
      <c r="M16" s="16">
        <v>0</v>
      </c>
      <c r="N16" s="16">
        <v>0</v>
      </c>
      <c r="O16" s="16">
        <v>0</v>
      </c>
      <c r="P16" s="16">
        <v>0</v>
      </c>
      <c r="Q16" s="16">
        <v>-50</v>
      </c>
      <c r="R16" s="11">
        <f t="shared" si="4"/>
        <v>1.9397993311036785</v>
      </c>
      <c r="S16" s="15"/>
      <c r="T16" s="14"/>
    </row>
    <row r="17" spans="1:20" x14ac:dyDescent="0.25">
      <c r="A17" s="9" t="s">
        <v>108</v>
      </c>
      <c r="B17" s="11">
        <f t="shared" si="0"/>
        <v>1380</v>
      </c>
      <c r="C17" s="12">
        <v>230</v>
      </c>
      <c r="D17" s="12">
        <v>6</v>
      </c>
      <c r="E17" s="11">
        <f t="shared" si="1"/>
        <v>81</v>
      </c>
      <c r="F17" s="11">
        <f t="shared" si="2"/>
        <v>1104</v>
      </c>
      <c r="G17" s="11">
        <f t="shared" si="3"/>
        <v>192</v>
      </c>
      <c r="H17" s="16">
        <v>1.5</v>
      </c>
      <c r="I17" s="16">
        <v>0</v>
      </c>
      <c r="J17" s="16">
        <v>0</v>
      </c>
      <c r="K17" s="16">
        <v>330</v>
      </c>
      <c r="L17" s="16">
        <v>46</v>
      </c>
      <c r="M17" s="16">
        <v>1</v>
      </c>
      <c r="N17" s="16">
        <v>8</v>
      </c>
      <c r="O17" s="16">
        <v>8</v>
      </c>
      <c r="P17" s="16"/>
      <c r="Q17" s="16"/>
      <c r="R17" s="11">
        <f t="shared" si="4"/>
        <v>37.036789297658864</v>
      </c>
      <c r="S17" s="15"/>
      <c r="T17" s="15"/>
    </row>
    <row r="18" spans="1:20" x14ac:dyDescent="0.25">
      <c r="A18" s="9" t="s">
        <v>109</v>
      </c>
      <c r="B18" s="11">
        <f t="shared" si="0"/>
        <v>290</v>
      </c>
      <c r="C18" s="12">
        <v>290</v>
      </c>
      <c r="D18" s="12">
        <v>1</v>
      </c>
      <c r="E18" s="11">
        <f t="shared" si="1"/>
        <v>261</v>
      </c>
      <c r="F18" s="11">
        <f t="shared" si="2"/>
        <v>14</v>
      </c>
      <c r="G18" s="11">
        <f t="shared" si="3"/>
        <v>20</v>
      </c>
      <c r="H18" s="12">
        <v>29</v>
      </c>
      <c r="I18" s="12">
        <v>16</v>
      </c>
      <c r="J18" s="16">
        <v>0</v>
      </c>
      <c r="K18" s="12">
        <v>273</v>
      </c>
      <c r="L18" s="12">
        <v>3.5</v>
      </c>
      <c r="M18" s="12">
        <v>0</v>
      </c>
      <c r="N18" s="12">
        <v>0</v>
      </c>
      <c r="O18" s="12">
        <v>5</v>
      </c>
      <c r="P18" s="12"/>
      <c r="Q18" s="12"/>
      <c r="R18" s="11">
        <f t="shared" si="4"/>
        <v>12.745819397993316</v>
      </c>
      <c r="S18" s="15"/>
      <c r="T18" s="15"/>
    </row>
    <row r="19" spans="1:20" x14ac:dyDescent="0.25">
      <c r="A19" s="9" t="s">
        <v>110</v>
      </c>
      <c r="B19" s="11">
        <f t="shared" si="0"/>
        <v>1080</v>
      </c>
      <c r="C19" s="12">
        <v>90</v>
      </c>
      <c r="D19" s="12">
        <v>12</v>
      </c>
      <c r="E19" s="11">
        <f t="shared" si="1"/>
        <v>0</v>
      </c>
      <c r="F19" s="11">
        <f t="shared" si="2"/>
        <v>1056</v>
      </c>
      <c r="G19" s="11">
        <f t="shared" si="3"/>
        <v>48</v>
      </c>
      <c r="H19" s="12">
        <v>0</v>
      </c>
      <c r="I19" s="12">
        <v>0</v>
      </c>
      <c r="J19" s="16">
        <v>0</v>
      </c>
      <c r="K19" s="12">
        <v>5</v>
      </c>
      <c r="L19" s="12">
        <v>22</v>
      </c>
      <c r="M19" s="12">
        <v>0</v>
      </c>
      <c r="N19" s="12">
        <v>0</v>
      </c>
      <c r="O19" s="12">
        <v>1</v>
      </c>
      <c r="P19" s="12"/>
      <c r="Q19" s="12"/>
      <c r="R19" s="11">
        <f t="shared" si="4"/>
        <v>59.859531772575252</v>
      </c>
      <c r="S19" s="15"/>
      <c r="T19" s="15"/>
    </row>
    <row r="20" spans="1:20" ht="75" x14ac:dyDescent="0.25">
      <c r="A20" s="17" t="s">
        <v>111</v>
      </c>
      <c r="B20" s="11">
        <f t="shared" si="0"/>
        <v>2200</v>
      </c>
      <c r="C20" s="12">
        <v>40</v>
      </c>
      <c r="D20" s="12">
        <v>55</v>
      </c>
      <c r="E20" s="11">
        <f t="shared" si="1"/>
        <v>742.5</v>
      </c>
      <c r="F20" s="11">
        <f t="shared" si="2"/>
        <v>1320</v>
      </c>
      <c r="G20" s="11">
        <f t="shared" si="3"/>
        <v>0</v>
      </c>
      <c r="H20" s="16">
        <v>1.5</v>
      </c>
      <c r="I20" s="16">
        <v>1</v>
      </c>
      <c r="J20" s="16"/>
      <c r="K20" s="16">
        <v>5</v>
      </c>
      <c r="L20" s="16">
        <v>6</v>
      </c>
      <c r="M20" s="16">
        <v>0</v>
      </c>
      <c r="N20" s="16">
        <v>5</v>
      </c>
      <c r="O20" s="16">
        <v>0</v>
      </c>
      <c r="P20" s="16"/>
      <c r="Q20" s="16">
        <v>-50</v>
      </c>
      <c r="R20" s="11">
        <f t="shared" si="4"/>
        <v>15.039018952062435</v>
      </c>
      <c r="S20" s="15"/>
      <c r="T20" s="15"/>
    </row>
    <row r="21" spans="1:20" x14ac:dyDescent="0.25">
      <c r="A21" s="17" t="s">
        <v>16</v>
      </c>
      <c r="B21" s="11">
        <f>SUM(B2:B20)</f>
        <v>21500</v>
      </c>
      <c r="C21" s="12"/>
      <c r="D21" s="12"/>
      <c r="E21" s="11">
        <f>SUM(E2:E20)</f>
        <v>5094</v>
      </c>
      <c r="F21" s="11">
        <f>SUM(F2:F20)</f>
        <v>15402</v>
      </c>
      <c r="G21" s="11">
        <f>SUM(G2:G20)</f>
        <v>1024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5"/>
      <c r="T21" s="15"/>
    </row>
    <row r="22" spans="1:20" x14ac:dyDescent="0.25">
      <c r="A22" s="1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25">
      <c r="A23" s="10" t="s">
        <v>17</v>
      </c>
      <c r="B23" s="18">
        <f>(E21/B21)*100</f>
        <v>23.693023255813952</v>
      </c>
      <c r="C23" s="18">
        <f>IF(AND(B23&gt;20,B23&lt;30),5,0)</f>
        <v>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5">
      <c r="A24" s="10" t="s">
        <v>18</v>
      </c>
      <c r="B24" s="18">
        <f>(F21/B21)*100</f>
        <v>71.637209302325573</v>
      </c>
      <c r="C24" s="18">
        <f>IF(AND(B24&gt;45,B24&lt;65),5,0)</f>
        <v>0</v>
      </c>
      <c r="D24" s="15"/>
      <c r="E24" s="15"/>
      <c r="F24" s="15"/>
      <c r="G24" s="15"/>
      <c r="H24" s="15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10" t="s">
        <v>19</v>
      </c>
      <c r="B25" s="18">
        <f>(G21/B21)*100</f>
        <v>4.7627906976744185</v>
      </c>
      <c r="C25" s="18">
        <f>IF(AND(B25&gt;10,B25&lt;35),5,0)</f>
        <v>0</v>
      </c>
      <c r="D25" s="15"/>
      <c r="E25" s="15"/>
      <c r="F25" s="15"/>
      <c r="G25" s="15"/>
      <c r="H25" s="15"/>
      <c r="I25" s="19"/>
      <c r="J25" s="15"/>
      <c r="K25" s="15"/>
      <c r="L25" s="19"/>
      <c r="M25" s="15"/>
      <c r="N25" s="15"/>
      <c r="O25" s="15"/>
      <c r="P25" s="15"/>
      <c r="Q25" s="15"/>
      <c r="R25" s="15"/>
      <c r="S25" s="15"/>
      <c r="T25" s="15"/>
    </row>
    <row r="26" spans="1:20" x14ac:dyDescent="0.25">
      <c r="A26" s="10"/>
      <c r="B26" s="15"/>
      <c r="C26" s="15">
        <f>SUM(C23:C25)</f>
        <v>5</v>
      </c>
      <c r="D26" s="15"/>
      <c r="E26" s="15"/>
      <c r="F26" s="15"/>
      <c r="G26" s="15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5">
      <c r="A27" s="10"/>
      <c r="B27" s="15"/>
      <c r="C27" s="15"/>
      <c r="D27" s="15"/>
      <c r="E27" s="15"/>
      <c r="F27" s="15"/>
      <c r="G27" s="15"/>
      <c r="H27" s="15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A69A-F390-4BBB-AB4E-783D26A35369}">
  <dimension ref="A1:T84"/>
  <sheetViews>
    <sheetView tabSelected="1" topLeftCell="A65" workbookViewId="0">
      <selection activeCell="R83" sqref="R83"/>
    </sheetView>
  </sheetViews>
  <sheetFormatPr defaultRowHeight="15" x14ac:dyDescent="0.25"/>
  <sheetData>
    <row r="1" spans="1:20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22</v>
      </c>
      <c r="R1" s="4" t="s">
        <v>15</v>
      </c>
      <c r="S1" s="1" t="s">
        <v>21</v>
      </c>
      <c r="T1" s="1"/>
    </row>
    <row r="2" spans="1:20" x14ac:dyDescent="0.25">
      <c r="A2" s="4" t="s">
        <v>23</v>
      </c>
      <c r="B2" s="5">
        <f>C2*D2</f>
        <v>60</v>
      </c>
      <c r="C2" s="6">
        <v>15</v>
      </c>
      <c r="D2" s="6">
        <v>4</v>
      </c>
      <c r="E2" s="5">
        <f>(H2*D2)*9</f>
        <v>0</v>
      </c>
      <c r="F2" s="5">
        <f>(L2*D2)*4</f>
        <v>48</v>
      </c>
      <c r="G2" s="5">
        <f>(O2*D2)*4</f>
        <v>32</v>
      </c>
      <c r="H2" s="6">
        <v>0</v>
      </c>
      <c r="I2" s="6">
        <v>0</v>
      </c>
      <c r="J2" s="6">
        <v>0</v>
      </c>
      <c r="K2" s="6">
        <v>0</v>
      </c>
      <c r="L2" s="6">
        <v>3</v>
      </c>
      <c r="M2" s="6">
        <v>1.5</v>
      </c>
      <c r="N2" s="6">
        <v>0</v>
      </c>
      <c r="O2" s="6">
        <v>2</v>
      </c>
      <c r="P2" s="6">
        <v>10</v>
      </c>
      <c r="Q2" s="6"/>
      <c r="R2" s="5">
        <f>(25-((H2+(I2-J2))/78*100)+(25-K2/2300*100)+(25-(L2-M2+(N2/2))/275*100)+(O2/50*100)+P2+Q2)</f>
        <v>88.454545454545453</v>
      </c>
      <c r="S2" s="3">
        <f>AVERAGE(R2:R88)+C83</f>
        <v>102.20923590597049</v>
      </c>
    </row>
    <row r="3" spans="1:20" x14ac:dyDescent="0.25">
      <c r="A3" s="4" t="s">
        <v>24</v>
      </c>
      <c r="B3" s="5">
        <f t="shared" ref="B3:B77" si="0">C3*D3</f>
        <v>88.800000000000011</v>
      </c>
      <c r="C3" s="6">
        <v>29.6</v>
      </c>
      <c r="D3" s="6">
        <v>3</v>
      </c>
      <c r="E3" s="5">
        <f t="shared" ref="E3:E77" si="1">(H3*D3)*9</f>
        <v>6.9660000000000002</v>
      </c>
      <c r="F3" s="5">
        <f t="shared" ref="F3:F77" si="2">(L3*D3)*4</f>
        <v>57.12</v>
      </c>
      <c r="G3" s="5">
        <f t="shared" ref="G3:G77" si="3">(O3*D3)*4</f>
        <v>23.4</v>
      </c>
      <c r="H3" s="6">
        <v>0.25800000000000001</v>
      </c>
      <c r="I3" s="6">
        <v>0.03</v>
      </c>
      <c r="J3" s="6">
        <v>8.0000000000000002E-3</v>
      </c>
      <c r="K3" s="6">
        <v>0</v>
      </c>
      <c r="L3" s="6">
        <v>4.76</v>
      </c>
      <c r="M3" s="6">
        <v>1.82</v>
      </c>
      <c r="N3" s="6">
        <v>0</v>
      </c>
      <c r="O3" s="6">
        <v>1.95</v>
      </c>
      <c r="P3" s="6">
        <v>10</v>
      </c>
      <c r="Q3" s="6"/>
      <c r="R3" s="5">
        <f t="shared" ref="R3:R66" si="4">(25-((H3+(I3-J3))/78*100)+(25-K3/2300*100)+(25-(L3-M3+(N3/2))/275*100)+(O3/50*100)+P3+Q3)</f>
        <v>87.471934731934738</v>
      </c>
    </row>
    <row r="4" spans="1:20" x14ac:dyDescent="0.25">
      <c r="A4" s="4" t="s">
        <v>25</v>
      </c>
      <c r="B4" s="5">
        <f t="shared" si="0"/>
        <v>11</v>
      </c>
      <c r="C4" s="6">
        <v>11</v>
      </c>
      <c r="D4" s="6">
        <v>1</v>
      </c>
      <c r="E4" s="5">
        <f t="shared" si="1"/>
        <v>0.9</v>
      </c>
      <c r="F4" s="5">
        <f t="shared" si="2"/>
        <v>9.6</v>
      </c>
      <c r="G4" s="5">
        <f t="shared" si="3"/>
        <v>2.4</v>
      </c>
      <c r="H4" s="6">
        <v>0.1</v>
      </c>
      <c r="I4" s="6">
        <v>0</v>
      </c>
      <c r="J4" s="6">
        <v>0</v>
      </c>
      <c r="K4" s="6">
        <v>3.1</v>
      </c>
      <c r="L4" s="6">
        <v>2.4</v>
      </c>
      <c r="M4" s="6">
        <v>0.7</v>
      </c>
      <c r="N4" s="6">
        <v>0</v>
      </c>
      <c r="O4" s="6">
        <v>0.6</v>
      </c>
      <c r="P4" s="6">
        <v>10</v>
      </c>
      <c r="Q4" s="6"/>
      <c r="R4" s="5">
        <f t="shared" si="4"/>
        <v>85.318830444917396</v>
      </c>
    </row>
    <row r="5" spans="1:20" x14ac:dyDescent="0.25">
      <c r="A5" s="4" t="s">
        <v>27</v>
      </c>
      <c r="B5" s="5">
        <f t="shared" si="0"/>
        <v>36</v>
      </c>
      <c r="C5" s="6">
        <v>36</v>
      </c>
      <c r="D5" s="6">
        <v>1</v>
      </c>
      <c r="E5" s="5">
        <f t="shared" si="1"/>
        <v>1.8</v>
      </c>
      <c r="F5" s="5">
        <f t="shared" si="2"/>
        <v>38</v>
      </c>
      <c r="G5" s="5">
        <f t="shared" si="3"/>
        <v>5.2</v>
      </c>
      <c r="H5" s="6">
        <v>0.2</v>
      </c>
      <c r="I5" s="6">
        <v>0</v>
      </c>
      <c r="J5" s="6">
        <v>0</v>
      </c>
      <c r="K5" s="6">
        <v>2.8</v>
      </c>
      <c r="L5" s="6">
        <v>9.5</v>
      </c>
      <c r="M5" s="6">
        <v>1.3</v>
      </c>
      <c r="N5" s="6">
        <v>0</v>
      </c>
      <c r="O5" s="6">
        <v>1.3</v>
      </c>
      <c r="P5" s="6">
        <v>10</v>
      </c>
      <c r="Q5" s="6"/>
      <c r="R5" s="5">
        <f t="shared" si="4"/>
        <v>84.240032431336772</v>
      </c>
    </row>
    <row r="6" spans="1:20" x14ac:dyDescent="0.25">
      <c r="A6" s="4" t="s">
        <v>26</v>
      </c>
      <c r="B6" s="5">
        <f t="shared" si="0"/>
        <v>120</v>
      </c>
      <c r="C6" s="6">
        <v>30</v>
      </c>
      <c r="D6" s="6">
        <v>4</v>
      </c>
      <c r="E6" s="5">
        <f t="shared" si="1"/>
        <v>7.2</v>
      </c>
      <c r="F6" s="5">
        <f t="shared" si="2"/>
        <v>116.8</v>
      </c>
      <c r="G6" s="5">
        <f t="shared" si="3"/>
        <v>20.8</v>
      </c>
      <c r="H6" s="6">
        <v>0.2</v>
      </c>
      <c r="I6" s="6">
        <v>0.1</v>
      </c>
      <c r="J6" s="6">
        <v>0</v>
      </c>
      <c r="K6" s="6">
        <v>4</v>
      </c>
      <c r="L6" s="6">
        <v>7.3</v>
      </c>
      <c r="M6" s="6">
        <v>1</v>
      </c>
      <c r="N6" s="6">
        <v>0</v>
      </c>
      <c r="O6" s="6">
        <v>1.3</v>
      </c>
      <c r="P6" s="6">
        <v>10</v>
      </c>
      <c r="Q6" s="6"/>
      <c r="R6" s="5">
        <f t="shared" si="4"/>
        <v>84.75056248099726</v>
      </c>
    </row>
    <row r="7" spans="1:20" x14ac:dyDescent="0.25">
      <c r="A7" s="4" t="s">
        <v>28</v>
      </c>
      <c r="B7" s="5">
        <f t="shared" si="0"/>
        <v>50</v>
      </c>
      <c r="C7" s="6">
        <v>20</v>
      </c>
      <c r="D7" s="6">
        <v>2.5</v>
      </c>
      <c r="E7" s="5">
        <f t="shared" si="1"/>
        <v>0</v>
      </c>
      <c r="F7" s="5">
        <f t="shared" si="2"/>
        <v>30</v>
      </c>
      <c r="G7" s="5">
        <f t="shared" si="3"/>
        <v>20</v>
      </c>
      <c r="H7" s="6">
        <v>0</v>
      </c>
      <c r="I7" s="6">
        <v>0</v>
      </c>
      <c r="J7" s="6">
        <v>0</v>
      </c>
      <c r="K7" s="6">
        <v>65</v>
      </c>
      <c r="L7" s="6">
        <v>3</v>
      </c>
      <c r="M7" s="6">
        <v>2</v>
      </c>
      <c r="N7" s="6">
        <v>0</v>
      </c>
      <c r="O7" s="6">
        <v>2</v>
      </c>
      <c r="P7" s="6">
        <v>10</v>
      </c>
      <c r="Q7" s="6"/>
      <c r="R7" s="5">
        <f t="shared" si="4"/>
        <v>85.810276679841905</v>
      </c>
    </row>
    <row r="8" spans="1:20" x14ac:dyDescent="0.25">
      <c r="A8" s="4" t="s">
        <v>29</v>
      </c>
      <c r="B8" s="5">
        <f t="shared" si="0"/>
        <v>249</v>
      </c>
      <c r="C8" s="6">
        <v>83</v>
      </c>
      <c r="D8" s="6">
        <v>3</v>
      </c>
      <c r="E8" s="5">
        <f t="shared" si="1"/>
        <v>207.9</v>
      </c>
      <c r="F8" s="5">
        <f t="shared" si="2"/>
        <v>51.84</v>
      </c>
      <c r="G8" s="5">
        <f t="shared" si="3"/>
        <v>11.76</v>
      </c>
      <c r="H8" s="6">
        <v>7.7</v>
      </c>
      <c r="I8" s="6">
        <v>1.06</v>
      </c>
      <c r="J8" s="6">
        <v>4.9000000000000004</v>
      </c>
      <c r="K8" s="6">
        <v>4</v>
      </c>
      <c r="L8" s="6">
        <v>4.32</v>
      </c>
      <c r="M8" s="6">
        <v>3.4</v>
      </c>
      <c r="N8" s="6">
        <v>0</v>
      </c>
      <c r="O8" s="6">
        <v>0.98</v>
      </c>
      <c r="P8" s="6">
        <v>10</v>
      </c>
      <c r="Q8" s="6"/>
      <c r="R8" s="5">
        <f t="shared" si="4"/>
        <v>81.502823553258324</v>
      </c>
    </row>
    <row r="9" spans="1:20" x14ac:dyDescent="0.25">
      <c r="A9" s="4" t="s">
        <v>30</v>
      </c>
      <c r="B9" s="5">
        <f t="shared" si="0"/>
        <v>64.680000000000007</v>
      </c>
      <c r="C9" s="6">
        <v>15.4</v>
      </c>
      <c r="D9" s="6">
        <v>4.2</v>
      </c>
      <c r="E9" s="5">
        <f t="shared" si="1"/>
        <v>7.0686</v>
      </c>
      <c r="F9" s="5">
        <f t="shared" si="2"/>
        <v>54.936</v>
      </c>
      <c r="G9" s="5">
        <f t="shared" si="3"/>
        <v>12.751200000000001</v>
      </c>
      <c r="H9" s="6">
        <v>0.187</v>
      </c>
      <c r="I9" s="6">
        <v>4.5999999999999999E-2</v>
      </c>
      <c r="J9" s="6">
        <v>3.5000000000000003E-2</v>
      </c>
      <c r="K9" s="6">
        <v>88</v>
      </c>
      <c r="L9" s="6">
        <v>3.27</v>
      </c>
      <c r="M9" s="6">
        <v>1.76</v>
      </c>
      <c r="N9" s="6"/>
      <c r="O9" s="6">
        <v>0.75900000000000001</v>
      </c>
      <c r="P9" s="6">
        <v>10</v>
      </c>
      <c r="Q9" s="6"/>
      <c r="R9" s="5">
        <f t="shared" si="4"/>
        <v>81.888975980541204</v>
      </c>
    </row>
    <row r="10" spans="1:20" x14ac:dyDescent="0.25">
      <c r="A10" s="4" t="s">
        <v>31</v>
      </c>
      <c r="B10" s="5">
        <f t="shared" si="0"/>
        <v>128</v>
      </c>
      <c r="C10" s="6">
        <v>16</v>
      </c>
      <c r="D10" s="6">
        <v>8</v>
      </c>
      <c r="E10" s="5">
        <f t="shared" si="1"/>
        <v>21.599999999999998</v>
      </c>
      <c r="F10" s="5">
        <f t="shared" si="2"/>
        <v>99.2</v>
      </c>
      <c r="G10" s="5">
        <f t="shared" si="3"/>
        <v>38.4</v>
      </c>
      <c r="H10" s="6">
        <v>0.3</v>
      </c>
      <c r="I10" s="6">
        <v>0</v>
      </c>
      <c r="J10" s="6">
        <v>0</v>
      </c>
      <c r="K10" s="6">
        <v>7.5</v>
      </c>
      <c r="L10" s="6">
        <v>3.1</v>
      </c>
      <c r="M10" s="6">
        <v>2</v>
      </c>
      <c r="N10" s="6">
        <v>0</v>
      </c>
      <c r="O10" s="6">
        <v>1.2</v>
      </c>
      <c r="P10" s="6">
        <v>10</v>
      </c>
      <c r="Q10" s="6"/>
      <c r="R10" s="5">
        <f t="shared" si="4"/>
        <v>86.289297658862893</v>
      </c>
    </row>
    <row r="11" spans="1:20" x14ac:dyDescent="0.25">
      <c r="A11" s="4" t="s">
        <v>32</v>
      </c>
      <c r="B11" s="5">
        <f t="shared" si="0"/>
        <v>122.2</v>
      </c>
      <c r="C11" s="6">
        <v>47</v>
      </c>
      <c r="D11" s="6">
        <v>2.6</v>
      </c>
      <c r="E11" s="5">
        <f t="shared" si="1"/>
        <v>10.3194</v>
      </c>
      <c r="F11" s="5">
        <f t="shared" si="2"/>
        <v>117.52000000000001</v>
      </c>
      <c r="G11" s="5">
        <f t="shared" si="3"/>
        <v>10.244</v>
      </c>
      <c r="H11" s="6">
        <v>0.441</v>
      </c>
      <c r="I11" s="6">
        <v>2.1999999999999999E-2</v>
      </c>
      <c r="J11" s="6">
        <v>6.3E-2</v>
      </c>
      <c r="K11" s="6">
        <v>1.47</v>
      </c>
      <c r="L11" s="6">
        <v>11.3</v>
      </c>
      <c r="M11" s="6">
        <v>2.94</v>
      </c>
      <c r="N11" s="6">
        <v>0</v>
      </c>
      <c r="O11" s="6">
        <v>0.98499999999999999</v>
      </c>
      <c r="P11" s="6">
        <v>10</v>
      </c>
      <c r="Q11" s="6"/>
      <c r="R11" s="5">
        <f t="shared" si="4"/>
        <v>83.353266443701216</v>
      </c>
    </row>
    <row r="12" spans="1:20" x14ac:dyDescent="0.25">
      <c r="A12" s="4" t="s">
        <v>86</v>
      </c>
      <c r="B12" s="5">
        <f t="shared" si="0"/>
        <v>480</v>
      </c>
      <c r="C12" s="6">
        <v>60</v>
      </c>
      <c r="D12" s="6">
        <v>8</v>
      </c>
      <c r="E12" s="5">
        <f t="shared" si="1"/>
        <v>20.735999999999997</v>
      </c>
      <c r="F12" s="5">
        <f t="shared" si="2"/>
        <v>419.2</v>
      </c>
      <c r="G12" s="5">
        <f t="shared" si="3"/>
        <v>41.92</v>
      </c>
      <c r="H12" s="6">
        <v>0.28799999999999998</v>
      </c>
      <c r="I12" s="6">
        <v>0</v>
      </c>
      <c r="J12" s="6">
        <v>0</v>
      </c>
      <c r="K12" s="6">
        <v>48</v>
      </c>
      <c r="L12" s="6">
        <v>13.1</v>
      </c>
      <c r="M12" s="6">
        <v>1.28</v>
      </c>
      <c r="N12" s="6">
        <v>0</v>
      </c>
      <c r="O12" s="6">
        <v>1.31</v>
      </c>
      <c r="P12" s="6">
        <v>10</v>
      </c>
      <c r="Q12" s="6"/>
      <c r="R12" s="5">
        <f t="shared" si="4"/>
        <v>80.86563089084828</v>
      </c>
    </row>
    <row r="13" spans="1:20" x14ac:dyDescent="0.25">
      <c r="A13" s="4" t="s">
        <v>33</v>
      </c>
      <c r="B13" s="5">
        <f t="shared" si="0"/>
        <v>2720</v>
      </c>
      <c r="C13" s="6">
        <v>170</v>
      </c>
      <c r="D13" s="6">
        <v>16</v>
      </c>
      <c r="E13" s="5">
        <f t="shared" si="1"/>
        <v>216</v>
      </c>
      <c r="F13" s="5">
        <f t="shared" si="2"/>
        <v>2048</v>
      </c>
      <c r="G13" s="5">
        <f t="shared" si="3"/>
        <v>384</v>
      </c>
      <c r="H13" s="6">
        <v>1.5</v>
      </c>
      <c r="I13" s="6">
        <v>0</v>
      </c>
      <c r="J13" s="6">
        <v>0</v>
      </c>
      <c r="K13" s="6">
        <v>0</v>
      </c>
      <c r="L13" s="6">
        <v>32</v>
      </c>
      <c r="M13" s="6">
        <v>5</v>
      </c>
      <c r="N13" s="6">
        <v>0</v>
      </c>
      <c r="O13" s="6">
        <v>6</v>
      </c>
      <c r="P13" s="6">
        <v>10</v>
      </c>
      <c r="Q13" s="6"/>
      <c r="R13" s="5">
        <f t="shared" si="4"/>
        <v>85.258741258741253</v>
      </c>
    </row>
    <row r="14" spans="1:20" x14ac:dyDescent="0.25">
      <c r="A14" s="4" t="s">
        <v>34</v>
      </c>
      <c r="B14" s="5">
        <f t="shared" si="0"/>
        <v>360</v>
      </c>
      <c r="C14" s="6">
        <v>120</v>
      </c>
      <c r="D14" s="6">
        <v>3</v>
      </c>
      <c r="E14" s="5">
        <f t="shared" si="1"/>
        <v>13.5</v>
      </c>
      <c r="F14" s="5">
        <f t="shared" si="2"/>
        <v>276</v>
      </c>
      <c r="G14" s="5">
        <f t="shared" si="3"/>
        <v>84</v>
      </c>
      <c r="H14" s="7">
        <v>0.5</v>
      </c>
      <c r="I14" s="7">
        <v>0</v>
      </c>
      <c r="J14" s="7">
        <v>0</v>
      </c>
      <c r="K14" s="7">
        <v>485</v>
      </c>
      <c r="L14" s="7">
        <v>23</v>
      </c>
      <c r="M14" s="7">
        <v>6</v>
      </c>
      <c r="N14" s="7">
        <v>0</v>
      </c>
      <c r="O14" s="7">
        <v>7</v>
      </c>
      <c r="P14" s="7">
        <v>10</v>
      </c>
      <c r="Q14" s="7"/>
      <c r="R14" s="5">
        <f t="shared" si="4"/>
        <v>71.090199655417052</v>
      </c>
    </row>
    <row r="15" spans="1:20" x14ac:dyDescent="0.25">
      <c r="A15" s="4" t="s">
        <v>35</v>
      </c>
      <c r="B15" s="5">
        <f t="shared" si="0"/>
        <v>468</v>
      </c>
      <c r="C15" s="6">
        <v>468</v>
      </c>
      <c r="D15" s="6">
        <v>1</v>
      </c>
      <c r="E15" s="5">
        <f t="shared" si="1"/>
        <v>252</v>
      </c>
      <c r="F15" s="5">
        <f t="shared" si="2"/>
        <v>0</v>
      </c>
      <c r="G15" s="5">
        <f t="shared" si="3"/>
        <v>200</v>
      </c>
      <c r="H15" s="7">
        <v>28</v>
      </c>
      <c r="I15" s="7">
        <v>5.4</v>
      </c>
      <c r="J15" s="7">
        <v>9.5</v>
      </c>
      <c r="K15" s="7">
        <v>138</v>
      </c>
      <c r="L15" s="7">
        <v>0</v>
      </c>
      <c r="M15" s="7">
        <v>0</v>
      </c>
      <c r="N15" s="7">
        <v>0</v>
      </c>
      <c r="O15" s="7">
        <v>50</v>
      </c>
      <c r="P15" s="7">
        <v>10</v>
      </c>
      <c r="Q15" s="7"/>
      <c r="R15" s="5">
        <f t="shared" si="4"/>
        <v>148.35897435897436</v>
      </c>
    </row>
    <row r="16" spans="1:20" x14ac:dyDescent="0.25">
      <c r="A16" s="4" t="s">
        <v>36</v>
      </c>
      <c r="B16" s="5">
        <f t="shared" si="0"/>
        <v>125</v>
      </c>
      <c r="C16" s="6">
        <v>125</v>
      </c>
      <c r="D16" s="6">
        <v>1</v>
      </c>
      <c r="E16" s="5">
        <f t="shared" si="1"/>
        <v>23.400000000000002</v>
      </c>
      <c r="F16" s="5">
        <f t="shared" si="2"/>
        <v>0</v>
      </c>
      <c r="G16" s="5">
        <f t="shared" si="3"/>
        <v>96</v>
      </c>
      <c r="H16" s="7">
        <v>2.6</v>
      </c>
      <c r="I16" s="7">
        <v>0.7</v>
      </c>
      <c r="J16" s="7">
        <v>0.6</v>
      </c>
      <c r="K16" s="7">
        <v>88</v>
      </c>
      <c r="L16" s="7">
        <v>0</v>
      </c>
      <c r="M16" s="7">
        <v>0</v>
      </c>
      <c r="N16" s="7">
        <v>0</v>
      </c>
      <c r="O16" s="7">
        <v>24</v>
      </c>
      <c r="P16" s="7">
        <v>10</v>
      </c>
      <c r="Q16" s="7"/>
      <c r="R16" s="5">
        <f t="shared" si="4"/>
        <v>125.7123745819398</v>
      </c>
    </row>
    <row r="17" spans="1:18" x14ac:dyDescent="0.25">
      <c r="A17" s="4" t="s">
        <v>37</v>
      </c>
      <c r="B17" s="5">
        <f t="shared" si="0"/>
        <v>200</v>
      </c>
      <c r="C17" s="6">
        <v>50</v>
      </c>
      <c r="D17" s="6">
        <v>4</v>
      </c>
      <c r="E17" s="5">
        <f t="shared" si="1"/>
        <v>72</v>
      </c>
      <c r="F17" s="5">
        <f t="shared" si="2"/>
        <v>32</v>
      </c>
      <c r="G17" s="5">
        <f t="shared" si="3"/>
        <v>102.4</v>
      </c>
      <c r="H17" s="7">
        <v>2</v>
      </c>
      <c r="I17" s="7">
        <v>0</v>
      </c>
      <c r="J17" s="7">
        <v>0</v>
      </c>
      <c r="K17" s="7">
        <v>45</v>
      </c>
      <c r="L17" s="7">
        <v>2</v>
      </c>
      <c r="M17" s="7">
        <v>0</v>
      </c>
      <c r="N17" s="7">
        <v>0</v>
      </c>
      <c r="O17" s="7">
        <v>6.4</v>
      </c>
      <c r="P17" s="7">
        <v>10</v>
      </c>
      <c r="Q17" s="7"/>
      <c r="R17" s="5">
        <f t="shared" si="4"/>
        <v>92.552102969494271</v>
      </c>
    </row>
    <row r="18" spans="1:18" x14ac:dyDescent="0.25">
      <c r="A18" s="4" t="s">
        <v>38</v>
      </c>
      <c r="B18" s="5">
        <f t="shared" si="0"/>
        <v>540</v>
      </c>
      <c r="C18" s="6">
        <v>90</v>
      </c>
      <c r="D18" s="6">
        <v>6</v>
      </c>
      <c r="E18" s="5">
        <f t="shared" si="1"/>
        <v>81</v>
      </c>
      <c r="F18" s="5">
        <f t="shared" si="2"/>
        <v>456</v>
      </c>
      <c r="G18" s="5">
        <f t="shared" si="3"/>
        <v>48</v>
      </c>
      <c r="H18" s="6">
        <v>1.5</v>
      </c>
      <c r="I18" s="6">
        <v>0</v>
      </c>
      <c r="J18" s="7">
        <v>0</v>
      </c>
      <c r="K18" s="6">
        <v>120</v>
      </c>
      <c r="L18" s="6">
        <v>19</v>
      </c>
      <c r="M18" s="6">
        <v>2</v>
      </c>
      <c r="N18" s="6">
        <v>0</v>
      </c>
      <c r="O18" s="6">
        <v>2</v>
      </c>
      <c r="P18" s="6">
        <v>0</v>
      </c>
      <c r="Q18" s="6"/>
      <c r="R18" s="5">
        <f t="shared" si="4"/>
        <v>65.677713590757065</v>
      </c>
    </row>
    <row r="19" spans="1:18" x14ac:dyDescent="0.25">
      <c r="A19" s="4" t="s">
        <v>39</v>
      </c>
      <c r="B19" s="5">
        <f t="shared" si="0"/>
        <v>840</v>
      </c>
      <c r="C19" s="6">
        <v>70</v>
      </c>
      <c r="D19" s="6">
        <v>12</v>
      </c>
      <c r="E19" s="5">
        <f t="shared" si="1"/>
        <v>540</v>
      </c>
      <c r="F19" s="5">
        <f t="shared" si="2"/>
        <v>0</v>
      </c>
      <c r="G19" s="5">
        <f t="shared" si="3"/>
        <v>288</v>
      </c>
      <c r="H19" s="6">
        <v>5</v>
      </c>
      <c r="I19" s="6">
        <v>1.5</v>
      </c>
      <c r="J19" s="7">
        <v>0</v>
      </c>
      <c r="K19" s="6">
        <v>70</v>
      </c>
      <c r="L19" s="6">
        <v>0</v>
      </c>
      <c r="M19" s="6">
        <v>0</v>
      </c>
      <c r="N19" s="6">
        <v>0</v>
      </c>
      <c r="O19" s="6">
        <v>6</v>
      </c>
      <c r="P19" s="6">
        <v>10</v>
      </c>
      <c r="Q19" s="6"/>
      <c r="R19" s="5">
        <f t="shared" si="4"/>
        <v>85.623188405797094</v>
      </c>
    </row>
    <row r="20" spans="1:18" x14ac:dyDescent="0.25">
      <c r="A20" s="4" t="s">
        <v>41</v>
      </c>
      <c r="B20" s="5">
        <f>C20*D20</f>
        <v>180</v>
      </c>
      <c r="C20" s="6">
        <v>60</v>
      </c>
      <c r="D20" s="6">
        <v>3</v>
      </c>
      <c r="E20" s="5">
        <f>(H20*D20)*9</f>
        <v>21.6</v>
      </c>
      <c r="F20" s="5">
        <f>(L20*D20)*4</f>
        <v>144</v>
      </c>
      <c r="G20" s="5">
        <f>(O20*D20)*4</f>
        <v>51.599999999999994</v>
      </c>
      <c r="H20" s="6">
        <v>0.8</v>
      </c>
      <c r="I20" s="6">
        <v>0.2</v>
      </c>
      <c r="J20" s="6">
        <v>0.1</v>
      </c>
      <c r="K20" s="6">
        <v>35</v>
      </c>
      <c r="L20" s="6">
        <v>12</v>
      </c>
      <c r="M20" s="6">
        <v>4.4000000000000004</v>
      </c>
      <c r="N20" s="6">
        <v>0</v>
      </c>
      <c r="O20" s="6">
        <v>4.3</v>
      </c>
      <c r="P20" s="6">
        <v>10</v>
      </c>
      <c r="Q20" s="6"/>
      <c r="R20" s="5">
        <f t="shared" si="4"/>
        <v>88.160778352082701</v>
      </c>
    </row>
    <row r="21" spans="1:18" x14ac:dyDescent="0.25">
      <c r="A21" s="4" t="s">
        <v>42</v>
      </c>
      <c r="B21" s="5">
        <f t="shared" ref="B21:B38" si="5">C21*D21</f>
        <v>72</v>
      </c>
      <c r="C21" s="6">
        <v>36</v>
      </c>
      <c r="D21" s="6">
        <v>2</v>
      </c>
      <c r="E21" s="5">
        <f t="shared" ref="E21:E38" si="6">(H21*D21)*9</f>
        <v>9</v>
      </c>
      <c r="F21" s="5">
        <f t="shared" ref="F21:F38" si="7">(L21*D21)*4</f>
        <v>58.4</v>
      </c>
      <c r="G21" s="5">
        <f t="shared" ref="G21:G38" si="8">(O21*D21)*4</f>
        <v>20</v>
      </c>
      <c r="H21" s="6">
        <v>0.5</v>
      </c>
      <c r="I21" s="6">
        <v>0.1</v>
      </c>
      <c r="J21" s="6">
        <v>0</v>
      </c>
      <c r="K21" s="6">
        <v>30</v>
      </c>
      <c r="L21" s="6">
        <v>7.3</v>
      </c>
      <c r="M21" s="6">
        <v>2.6</v>
      </c>
      <c r="N21" s="6">
        <v>0</v>
      </c>
      <c r="O21" s="6">
        <v>2.5</v>
      </c>
      <c r="P21" s="6">
        <v>10</v>
      </c>
      <c r="Q21" s="6"/>
      <c r="R21" s="5">
        <f t="shared" si="4"/>
        <v>86.217330495591369</v>
      </c>
    </row>
    <row r="22" spans="1:18" x14ac:dyDescent="0.25">
      <c r="A22" s="4" t="s">
        <v>43</v>
      </c>
      <c r="B22" s="5">
        <f t="shared" si="5"/>
        <v>264</v>
      </c>
      <c r="C22" s="6">
        <v>44</v>
      </c>
      <c r="D22" s="6">
        <v>6</v>
      </c>
      <c r="E22" s="5">
        <f t="shared" si="6"/>
        <v>5.4</v>
      </c>
      <c r="F22" s="5">
        <f t="shared" si="7"/>
        <v>240</v>
      </c>
      <c r="G22" s="5">
        <f t="shared" si="8"/>
        <v>55.199999999999996</v>
      </c>
      <c r="H22" s="6">
        <v>0.1</v>
      </c>
      <c r="I22" s="6">
        <v>0</v>
      </c>
      <c r="J22" s="6">
        <v>0</v>
      </c>
      <c r="K22" s="6">
        <v>42</v>
      </c>
      <c r="L22" s="6">
        <v>10</v>
      </c>
      <c r="M22" s="6">
        <v>3.9</v>
      </c>
      <c r="N22" s="6">
        <v>0</v>
      </c>
      <c r="O22" s="6">
        <v>2.2999999999999998</v>
      </c>
      <c r="P22" s="6">
        <v>10</v>
      </c>
      <c r="Q22" s="6"/>
      <c r="R22" s="5">
        <f t="shared" si="4"/>
        <v>85.427526097091317</v>
      </c>
    </row>
    <row r="23" spans="1:18" x14ac:dyDescent="0.25">
      <c r="A23" s="4" t="s">
        <v>44</v>
      </c>
      <c r="B23" s="5">
        <f t="shared" si="5"/>
        <v>132</v>
      </c>
      <c r="C23" s="6">
        <v>132</v>
      </c>
      <c r="D23" s="6">
        <v>1</v>
      </c>
      <c r="E23" s="5">
        <f t="shared" si="6"/>
        <v>23.400000000000002</v>
      </c>
      <c r="F23" s="5">
        <f t="shared" si="7"/>
        <v>96</v>
      </c>
      <c r="G23" s="5">
        <f t="shared" si="8"/>
        <v>44</v>
      </c>
      <c r="H23" s="6">
        <v>2.6</v>
      </c>
      <c r="I23" s="6">
        <v>0.4</v>
      </c>
      <c r="J23" s="6">
        <v>0.2</v>
      </c>
      <c r="K23" s="6">
        <v>86</v>
      </c>
      <c r="L23" s="6">
        <v>24</v>
      </c>
      <c r="M23" s="6">
        <v>13</v>
      </c>
      <c r="N23" s="6">
        <v>0</v>
      </c>
      <c r="O23" s="6">
        <v>11</v>
      </c>
      <c r="P23" s="6">
        <v>10</v>
      </c>
      <c r="Q23" s="6"/>
      <c r="R23" s="5">
        <f t="shared" si="4"/>
        <v>95.671125975473799</v>
      </c>
    </row>
    <row r="24" spans="1:18" x14ac:dyDescent="0.25">
      <c r="A24" s="4" t="s">
        <v>45</v>
      </c>
      <c r="B24" s="5">
        <f t="shared" si="5"/>
        <v>170</v>
      </c>
      <c r="C24" s="6">
        <v>17</v>
      </c>
      <c r="D24" s="6">
        <v>10</v>
      </c>
      <c r="E24" s="5">
        <f t="shared" si="6"/>
        <v>27</v>
      </c>
      <c r="F24" s="5">
        <f t="shared" si="7"/>
        <v>124</v>
      </c>
      <c r="G24" s="5">
        <f t="shared" si="8"/>
        <v>52</v>
      </c>
      <c r="H24" s="6">
        <v>0.3</v>
      </c>
      <c r="I24" s="6">
        <v>0.1</v>
      </c>
      <c r="J24" s="6">
        <v>0</v>
      </c>
      <c r="K24" s="6">
        <v>1.2</v>
      </c>
      <c r="L24" s="6">
        <v>3.1</v>
      </c>
      <c r="M24" s="6">
        <v>1.4</v>
      </c>
      <c r="N24" s="6">
        <v>0</v>
      </c>
      <c r="O24" s="6">
        <v>1.3</v>
      </c>
      <c r="P24" s="6">
        <v>10</v>
      </c>
      <c r="Q24" s="6"/>
      <c r="R24" s="5">
        <f t="shared" si="4"/>
        <v>86.416823755954198</v>
      </c>
    </row>
    <row r="25" spans="1:18" x14ac:dyDescent="0.25">
      <c r="A25" s="4" t="s">
        <v>53</v>
      </c>
      <c r="B25" s="5">
        <f t="shared" si="5"/>
        <v>103</v>
      </c>
      <c r="C25" s="6">
        <v>103</v>
      </c>
      <c r="D25" s="6">
        <v>1</v>
      </c>
      <c r="E25" s="5">
        <f t="shared" si="6"/>
        <v>1.8</v>
      </c>
      <c r="F25" s="5">
        <f t="shared" si="7"/>
        <v>96</v>
      </c>
      <c r="G25" s="5">
        <f t="shared" si="8"/>
        <v>9.1999999999999993</v>
      </c>
      <c r="H25" s="6">
        <v>0.2</v>
      </c>
      <c r="I25" s="6">
        <v>0.1</v>
      </c>
      <c r="J25" s="6">
        <v>0</v>
      </c>
      <c r="K25" s="6">
        <v>41</v>
      </c>
      <c r="L25" s="6">
        <v>24</v>
      </c>
      <c r="M25" s="6">
        <v>3.8</v>
      </c>
      <c r="N25" s="6">
        <v>0</v>
      </c>
      <c r="O25" s="6">
        <v>2.2999999999999998</v>
      </c>
      <c r="P25" s="6">
        <v>10</v>
      </c>
      <c r="Q25" s="6"/>
      <c r="R25" s="5">
        <f t="shared" si="4"/>
        <v>80.087321374277892</v>
      </c>
    </row>
    <row r="26" spans="1:18" x14ac:dyDescent="0.25">
      <c r="A26" s="4" t="s">
        <v>47</v>
      </c>
      <c r="B26" s="5">
        <f t="shared" si="5"/>
        <v>156</v>
      </c>
      <c r="C26" s="6">
        <v>39</v>
      </c>
      <c r="D26" s="6">
        <v>4</v>
      </c>
      <c r="E26" s="5">
        <f t="shared" si="6"/>
        <v>0</v>
      </c>
      <c r="F26" s="5">
        <f t="shared" si="7"/>
        <v>160</v>
      </c>
      <c r="G26" s="5">
        <f t="shared" si="8"/>
        <v>8</v>
      </c>
      <c r="H26" s="6">
        <v>0</v>
      </c>
      <c r="I26" s="6">
        <v>0</v>
      </c>
      <c r="J26" s="6">
        <v>0</v>
      </c>
      <c r="K26" s="6">
        <v>0.5</v>
      </c>
      <c r="L26" s="6">
        <v>10</v>
      </c>
      <c r="M26" s="6">
        <v>1.5</v>
      </c>
      <c r="N26" s="6">
        <v>0</v>
      </c>
      <c r="O26" s="6">
        <v>0.5</v>
      </c>
      <c r="P26" s="6">
        <v>10</v>
      </c>
      <c r="Q26" s="6"/>
      <c r="R26" s="5">
        <f t="shared" si="4"/>
        <v>82.887351778656125</v>
      </c>
    </row>
    <row r="27" spans="1:18" x14ac:dyDescent="0.25">
      <c r="A27" s="4" t="s">
        <v>54</v>
      </c>
      <c r="B27" s="5">
        <f t="shared" si="5"/>
        <v>131.19999999999999</v>
      </c>
      <c r="C27" s="6">
        <v>64</v>
      </c>
      <c r="D27" s="6">
        <v>2.0499999999999998</v>
      </c>
      <c r="E27" s="5">
        <f t="shared" si="6"/>
        <v>14.76</v>
      </c>
      <c r="F27" s="5">
        <f t="shared" si="7"/>
        <v>122.99999999999999</v>
      </c>
      <c r="G27" s="5">
        <f t="shared" si="8"/>
        <v>12.299999999999999</v>
      </c>
      <c r="H27" s="6">
        <v>0.8</v>
      </c>
      <c r="I27" s="6">
        <v>0.02</v>
      </c>
      <c r="J27" s="6">
        <v>7.9000000000000001E-2</v>
      </c>
      <c r="K27" s="6">
        <v>1.2</v>
      </c>
      <c r="L27" s="6">
        <v>15</v>
      </c>
      <c r="M27" s="6">
        <v>8</v>
      </c>
      <c r="N27" s="6">
        <v>0</v>
      </c>
      <c r="O27" s="6">
        <v>1.5</v>
      </c>
      <c r="P27" s="6">
        <v>10</v>
      </c>
      <c r="Q27" s="6"/>
      <c r="R27" s="5">
        <f t="shared" si="4"/>
        <v>84.452371541501975</v>
      </c>
    </row>
    <row r="28" spans="1:18" x14ac:dyDescent="0.25">
      <c r="A28" s="4" t="s">
        <v>48</v>
      </c>
      <c r="B28" s="5">
        <f t="shared" si="5"/>
        <v>54</v>
      </c>
      <c r="C28" s="6">
        <v>27</v>
      </c>
      <c r="D28" s="6">
        <v>2</v>
      </c>
      <c r="E28" s="5">
        <f t="shared" si="6"/>
        <v>5.3999999999999995</v>
      </c>
      <c r="F28" s="5">
        <f t="shared" si="7"/>
        <v>48</v>
      </c>
      <c r="G28" s="5">
        <f t="shared" si="8"/>
        <v>10.48</v>
      </c>
      <c r="H28" s="6">
        <v>0.3</v>
      </c>
      <c r="I28" s="6">
        <v>0.04</v>
      </c>
      <c r="J28" s="6">
        <v>4.5999999999999999E-2</v>
      </c>
      <c r="K28" s="6">
        <v>7</v>
      </c>
      <c r="L28" s="6">
        <v>6</v>
      </c>
      <c r="M28" s="6">
        <v>1.8</v>
      </c>
      <c r="N28" s="6">
        <v>0</v>
      </c>
      <c r="O28" s="6">
        <v>1.31</v>
      </c>
      <c r="P28" s="6">
        <v>10</v>
      </c>
      <c r="Q28" s="6"/>
      <c r="R28" s="5">
        <f t="shared" si="4"/>
        <v>85.411456369717243</v>
      </c>
    </row>
    <row r="29" spans="1:18" x14ac:dyDescent="0.25">
      <c r="A29" s="4" t="s">
        <v>49</v>
      </c>
      <c r="B29" s="5">
        <f t="shared" si="5"/>
        <v>480</v>
      </c>
      <c r="C29" s="6">
        <v>120</v>
      </c>
      <c r="D29" s="6">
        <v>4</v>
      </c>
      <c r="E29" s="5">
        <f t="shared" si="6"/>
        <v>54</v>
      </c>
      <c r="F29" s="5">
        <f t="shared" si="7"/>
        <v>0</v>
      </c>
      <c r="G29" s="5">
        <f t="shared" si="8"/>
        <v>416</v>
      </c>
      <c r="H29" s="6">
        <v>1.5</v>
      </c>
      <c r="I29" s="6">
        <v>0.5</v>
      </c>
      <c r="J29" s="6">
        <v>0</v>
      </c>
      <c r="K29" s="6">
        <v>70</v>
      </c>
      <c r="L29" s="6">
        <v>0</v>
      </c>
      <c r="M29" s="6">
        <v>0</v>
      </c>
      <c r="N29" s="6">
        <v>0</v>
      </c>
      <c r="O29" s="6">
        <v>26</v>
      </c>
      <c r="P29" s="6">
        <v>10</v>
      </c>
      <c r="Q29" s="6"/>
      <c r="R29" s="5">
        <f t="shared" si="4"/>
        <v>131.39241917502787</v>
      </c>
    </row>
    <row r="30" spans="1:18" x14ac:dyDescent="0.25">
      <c r="A30" s="4" t="s">
        <v>50</v>
      </c>
      <c r="B30" s="5">
        <f t="shared" si="5"/>
        <v>164</v>
      </c>
      <c r="C30" s="6">
        <v>82</v>
      </c>
      <c r="D30" s="6">
        <v>2</v>
      </c>
      <c r="E30" s="5">
        <f t="shared" si="6"/>
        <v>25.2</v>
      </c>
      <c r="F30" s="5">
        <f t="shared" si="7"/>
        <v>0</v>
      </c>
      <c r="G30" s="5">
        <f t="shared" si="8"/>
        <v>136</v>
      </c>
      <c r="H30" s="6">
        <v>1.4</v>
      </c>
      <c r="I30" s="6">
        <v>0.5</v>
      </c>
      <c r="J30" s="6">
        <v>0.42299999999999999</v>
      </c>
      <c r="K30" s="6">
        <v>44</v>
      </c>
      <c r="L30" s="6">
        <v>0</v>
      </c>
      <c r="M30" s="6">
        <v>0</v>
      </c>
      <c r="N30" s="6">
        <v>0</v>
      </c>
      <c r="O30" s="6">
        <v>17</v>
      </c>
      <c r="P30" s="6">
        <v>10</v>
      </c>
      <c r="Q30" s="6"/>
      <c r="R30" s="5">
        <f t="shared" si="4"/>
        <v>115.19336677814938</v>
      </c>
    </row>
    <row r="31" spans="1:18" x14ac:dyDescent="0.25">
      <c r="A31" s="4" t="s">
        <v>51</v>
      </c>
      <c r="B31" s="5">
        <f t="shared" si="5"/>
        <v>420</v>
      </c>
      <c r="C31" s="6">
        <v>120</v>
      </c>
      <c r="D31" s="6">
        <v>3.5</v>
      </c>
      <c r="E31" s="5">
        <f t="shared" si="6"/>
        <v>63</v>
      </c>
      <c r="F31" s="5">
        <f t="shared" si="7"/>
        <v>280</v>
      </c>
      <c r="G31" s="5">
        <f t="shared" si="8"/>
        <v>84</v>
      </c>
      <c r="H31" s="6">
        <v>2</v>
      </c>
      <c r="I31" s="6">
        <v>0</v>
      </c>
      <c r="J31" s="6">
        <v>0</v>
      </c>
      <c r="K31" s="6">
        <v>480</v>
      </c>
      <c r="L31" s="6">
        <v>20</v>
      </c>
      <c r="M31" s="6">
        <v>4</v>
      </c>
      <c r="N31" s="6">
        <v>0</v>
      </c>
      <c r="O31" s="6">
        <v>6</v>
      </c>
      <c r="P31" s="6">
        <v>0</v>
      </c>
      <c r="Q31" s="6"/>
      <c r="R31" s="5">
        <f t="shared" si="4"/>
        <v>57.748150400324313</v>
      </c>
    </row>
    <row r="32" spans="1:18" x14ac:dyDescent="0.25">
      <c r="A32" s="4" t="s">
        <v>87</v>
      </c>
      <c r="B32" s="5">
        <f t="shared" si="5"/>
        <v>80</v>
      </c>
      <c r="C32" s="6">
        <v>20</v>
      </c>
      <c r="D32" s="6">
        <v>4</v>
      </c>
      <c r="E32" s="5">
        <f t="shared" si="6"/>
        <v>0</v>
      </c>
      <c r="F32" s="5">
        <f t="shared" si="7"/>
        <v>64</v>
      </c>
      <c r="G32" s="5">
        <f t="shared" si="8"/>
        <v>16</v>
      </c>
      <c r="H32" s="7">
        <v>0</v>
      </c>
      <c r="I32" s="7">
        <v>0</v>
      </c>
      <c r="J32" s="7">
        <v>0</v>
      </c>
      <c r="K32" s="7">
        <v>140</v>
      </c>
      <c r="L32" s="7">
        <v>4</v>
      </c>
      <c r="M32" s="7">
        <v>1</v>
      </c>
      <c r="N32" s="7">
        <v>0</v>
      </c>
      <c r="O32" s="7">
        <v>1</v>
      </c>
      <c r="P32" s="7">
        <v>0</v>
      </c>
      <c r="Q32" s="7"/>
      <c r="R32" s="5">
        <f t="shared" si="4"/>
        <v>69.822134387351781</v>
      </c>
    </row>
    <row r="33" spans="1:18" x14ac:dyDescent="0.25">
      <c r="A33" s="4" t="s">
        <v>88</v>
      </c>
      <c r="B33" s="5">
        <f t="shared" si="5"/>
        <v>249</v>
      </c>
      <c r="C33" s="6">
        <v>83</v>
      </c>
      <c r="D33" s="6">
        <v>3</v>
      </c>
      <c r="E33" s="5">
        <f t="shared" si="6"/>
        <v>207.9</v>
      </c>
      <c r="F33" s="5">
        <f t="shared" si="7"/>
        <v>51.84</v>
      </c>
      <c r="G33" s="5">
        <f t="shared" si="8"/>
        <v>11.76</v>
      </c>
      <c r="H33" s="6">
        <v>7.7</v>
      </c>
      <c r="I33" s="6">
        <v>1.06</v>
      </c>
      <c r="J33" s="6">
        <v>4.9000000000000004</v>
      </c>
      <c r="K33" s="6">
        <v>4</v>
      </c>
      <c r="L33" s="6">
        <v>4.32</v>
      </c>
      <c r="M33" s="6">
        <v>3.4</v>
      </c>
      <c r="N33" s="6">
        <v>0</v>
      </c>
      <c r="O33" s="6">
        <v>0.98</v>
      </c>
      <c r="P33" s="6">
        <v>10</v>
      </c>
      <c r="Q33" s="7"/>
      <c r="R33" s="5">
        <f t="shared" si="4"/>
        <v>81.502823553258324</v>
      </c>
    </row>
    <row r="34" spans="1:18" x14ac:dyDescent="0.25">
      <c r="A34" s="4" t="s">
        <v>46</v>
      </c>
      <c r="B34" s="5">
        <f t="shared" si="5"/>
        <v>1200</v>
      </c>
      <c r="C34" s="6">
        <v>120</v>
      </c>
      <c r="D34" s="6">
        <v>10</v>
      </c>
      <c r="E34" s="5">
        <f t="shared" si="6"/>
        <v>270</v>
      </c>
      <c r="F34" s="5">
        <f t="shared" si="7"/>
        <v>880</v>
      </c>
      <c r="G34" s="5">
        <f t="shared" si="8"/>
        <v>160</v>
      </c>
      <c r="H34" s="7">
        <v>3</v>
      </c>
      <c r="I34" s="7">
        <v>0.5</v>
      </c>
      <c r="J34" s="7">
        <v>0.5</v>
      </c>
      <c r="K34" s="7">
        <v>90</v>
      </c>
      <c r="L34" s="7">
        <v>22</v>
      </c>
      <c r="M34" s="7">
        <v>3</v>
      </c>
      <c r="N34" s="7">
        <v>0</v>
      </c>
      <c r="O34" s="7">
        <v>4</v>
      </c>
      <c r="P34" s="7">
        <v>10</v>
      </c>
      <c r="Q34" s="7"/>
      <c r="R34" s="5">
        <f t="shared" si="4"/>
        <v>78.331711766494379</v>
      </c>
    </row>
    <row r="35" spans="1:18" x14ac:dyDescent="0.25">
      <c r="A35" s="4" t="s">
        <v>90</v>
      </c>
      <c r="B35" s="5">
        <f t="shared" si="5"/>
        <v>700</v>
      </c>
      <c r="C35" s="6">
        <v>140</v>
      </c>
      <c r="D35" s="6">
        <v>5</v>
      </c>
      <c r="E35" s="5">
        <f t="shared" si="6"/>
        <v>270</v>
      </c>
      <c r="F35" s="5">
        <f t="shared" si="7"/>
        <v>140</v>
      </c>
      <c r="G35" s="5">
        <f t="shared" si="8"/>
        <v>320</v>
      </c>
      <c r="H35" s="7">
        <v>6</v>
      </c>
      <c r="I35" s="7">
        <v>3.5</v>
      </c>
      <c r="J35" s="7">
        <v>0</v>
      </c>
      <c r="K35" s="7">
        <v>60</v>
      </c>
      <c r="L35" s="7">
        <v>7</v>
      </c>
      <c r="M35" s="7">
        <v>0</v>
      </c>
      <c r="N35" s="7">
        <v>0</v>
      </c>
      <c r="O35" s="7">
        <v>16</v>
      </c>
      <c r="P35" s="7">
        <v>0</v>
      </c>
      <c r="Q35" s="7"/>
      <c r="R35" s="5">
        <f t="shared" si="4"/>
        <v>89.666362622884364</v>
      </c>
    </row>
    <row r="36" spans="1:18" x14ac:dyDescent="0.25">
      <c r="A36" s="4" t="s">
        <v>52</v>
      </c>
      <c r="B36" s="5">
        <f t="shared" si="5"/>
        <v>400</v>
      </c>
      <c r="C36" s="6">
        <v>160</v>
      </c>
      <c r="D36" s="6">
        <v>2.5</v>
      </c>
      <c r="E36" s="5">
        <f t="shared" si="6"/>
        <v>0</v>
      </c>
      <c r="F36" s="5">
        <f t="shared" si="7"/>
        <v>340</v>
      </c>
      <c r="G36" s="5">
        <f t="shared" si="8"/>
        <v>70</v>
      </c>
      <c r="H36" s="6">
        <v>0</v>
      </c>
      <c r="I36" s="6">
        <v>0</v>
      </c>
      <c r="J36" s="7">
        <v>0</v>
      </c>
      <c r="K36" s="6">
        <v>0</v>
      </c>
      <c r="L36" s="6">
        <v>34</v>
      </c>
      <c r="M36" s="6">
        <v>3</v>
      </c>
      <c r="N36" s="6">
        <v>0</v>
      </c>
      <c r="O36" s="6">
        <v>7</v>
      </c>
      <c r="P36" s="6">
        <v>10</v>
      </c>
      <c r="Q36" s="6"/>
      <c r="R36" s="5">
        <f t="shared" si="4"/>
        <v>87.727272727272734</v>
      </c>
    </row>
    <row r="37" spans="1:18" x14ac:dyDescent="0.25">
      <c r="A37" s="4" t="s">
        <v>55</v>
      </c>
      <c r="B37" s="5">
        <f t="shared" si="5"/>
        <v>780</v>
      </c>
      <c r="C37" s="6">
        <v>120</v>
      </c>
      <c r="D37" s="6">
        <v>6.5</v>
      </c>
      <c r="E37" s="5">
        <f t="shared" si="6"/>
        <v>263.25</v>
      </c>
      <c r="F37" s="5">
        <f t="shared" si="7"/>
        <v>156</v>
      </c>
      <c r="G37" s="5">
        <f t="shared" si="8"/>
        <v>338</v>
      </c>
      <c r="H37" s="6">
        <v>4.5</v>
      </c>
      <c r="I37" s="6">
        <v>3</v>
      </c>
      <c r="J37" s="7">
        <v>0</v>
      </c>
      <c r="K37" s="6">
        <v>120</v>
      </c>
      <c r="L37" s="6">
        <v>6</v>
      </c>
      <c r="M37" s="6">
        <v>0</v>
      </c>
      <c r="N37" s="6">
        <v>0</v>
      </c>
      <c r="O37" s="6">
        <v>13</v>
      </c>
      <c r="P37" s="6">
        <v>10</v>
      </c>
      <c r="Q37" s="6"/>
      <c r="R37" s="5">
        <f t="shared" si="4"/>
        <v>93.985405898449372</v>
      </c>
    </row>
    <row r="38" spans="1:18" ht="135" x14ac:dyDescent="0.25">
      <c r="A38" s="8" t="s">
        <v>89</v>
      </c>
      <c r="B38" s="5">
        <f t="shared" si="5"/>
        <v>840</v>
      </c>
      <c r="C38" s="6">
        <v>140</v>
      </c>
      <c r="D38" s="6">
        <v>6</v>
      </c>
      <c r="E38" s="5">
        <f t="shared" si="6"/>
        <v>81</v>
      </c>
      <c r="F38" s="5">
        <f t="shared" si="7"/>
        <v>624</v>
      </c>
      <c r="G38" s="5">
        <f t="shared" si="8"/>
        <v>144</v>
      </c>
      <c r="H38" s="7">
        <v>1.5</v>
      </c>
      <c r="I38" s="7">
        <v>0</v>
      </c>
      <c r="J38" s="7">
        <v>0.5</v>
      </c>
      <c r="K38" s="7">
        <v>300</v>
      </c>
      <c r="L38" s="7">
        <v>26</v>
      </c>
      <c r="M38" s="7">
        <v>3</v>
      </c>
      <c r="N38" s="7">
        <v>0</v>
      </c>
      <c r="O38" s="7">
        <v>6</v>
      </c>
      <c r="P38" s="7">
        <v>0</v>
      </c>
      <c r="Q38" s="7"/>
      <c r="R38" s="5">
        <f t="shared" si="4"/>
        <v>64.310834093442793</v>
      </c>
    </row>
    <row r="39" spans="1:18" x14ac:dyDescent="0.25">
      <c r="A39" s="4" t="s">
        <v>56</v>
      </c>
      <c r="B39" s="5">
        <f>C39*D39</f>
        <v>124</v>
      </c>
      <c r="C39" s="6">
        <v>31</v>
      </c>
      <c r="D39" s="6">
        <v>4</v>
      </c>
      <c r="E39" s="5">
        <f>(H39*D39)*9</f>
        <v>3.6</v>
      </c>
      <c r="F39" s="5">
        <f>(L39*D39)*4</f>
        <v>112</v>
      </c>
      <c r="G39" s="5">
        <f>(O39*D39)*4</f>
        <v>28.8</v>
      </c>
      <c r="H39" s="6">
        <v>0.1</v>
      </c>
      <c r="I39" s="6">
        <v>0</v>
      </c>
      <c r="J39" s="6">
        <v>0</v>
      </c>
      <c r="K39" s="6">
        <v>6</v>
      </c>
      <c r="L39" s="6">
        <v>7</v>
      </c>
      <c r="M39" s="6">
        <v>3.4</v>
      </c>
      <c r="N39" s="6">
        <v>0</v>
      </c>
      <c r="O39" s="6">
        <v>1.8</v>
      </c>
      <c r="P39" s="6">
        <v>10</v>
      </c>
      <c r="Q39" s="6"/>
      <c r="R39" s="5">
        <f t="shared" si="4"/>
        <v>86.901834397486567</v>
      </c>
    </row>
    <row r="40" spans="1:18" x14ac:dyDescent="0.25">
      <c r="A40" s="4" t="s">
        <v>27</v>
      </c>
      <c r="B40" s="5">
        <f t="shared" ref="B40:B57" si="9">C40*D40</f>
        <v>36</v>
      </c>
      <c r="C40" s="6">
        <v>36</v>
      </c>
      <c r="D40" s="6">
        <v>1</v>
      </c>
      <c r="E40" s="5">
        <f t="shared" ref="E40:E57" si="10">(H40*D40)*9</f>
        <v>1.8</v>
      </c>
      <c r="F40" s="5">
        <f t="shared" ref="F40:F57" si="11">(L40*D40)*4</f>
        <v>38</v>
      </c>
      <c r="G40" s="5">
        <f t="shared" ref="G40:G57" si="12">(O40*D40)*4</f>
        <v>5.2</v>
      </c>
      <c r="H40" s="6">
        <v>0.2</v>
      </c>
      <c r="I40" s="6">
        <v>0</v>
      </c>
      <c r="J40" s="6">
        <v>0</v>
      </c>
      <c r="K40" s="6">
        <v>2.8</v>
      </c>
      <c r="L40" s="6">
        <v>9.5</v>
      </c>
      <c r="M40" s="6">
        <v>1.3</v>
      </c>
      <c r="N40" s="6">
        <v>0</v>
      </c>
      <c r="O40" s="6">
        <v>1.3</v>
      </c>
      <c r="P40" s="6">
        <v>10</v>
      </c>
      <c r="Q40" s="6"/>
      <c r="R40" s="5">
        <f t="shared" si="4"/>
        <v>84.240032431336772</v>
      </c>
    </row>
    <row r="41" spans="1:18" x14ac:dyDescent="0.25">
      <c r="A41" s="4" t="s">
        <v>57</v>
      </c>
      <c r="B41" s="5">
        <f t="shared" si="9"/>
        <v>32</v>
      </c>
      <c r="C41" s="6">
        <v>32</v>
      </c>
      <c r="D41" s="6">
        <v>1</v>
      </c>
      <c r="E41" s="5">
        <f t="shared" si="10"/>
        <v>1.8</v>
      </c>
      <c r="F41" s="5">
        <f t="shared" si="11"/>
        <v>29.2</v>
      </c>
      <c r="G41" s="5">
        <f t="shared" si="12"/>
        <v>7.2</v>
      </c>
      <c r="H41" s="6">
        <v>0.2</v>
      </c>
      <c r="I41" s="6">
        <v>0</v>
      </c>
      <c r="J41" s="6">
        <v>0</v>
      </c>
      <c r="K41" s="6">
        <v>10</v>
      </c>
      <c r="L41" s="6">
        <v>7.3</v>
      </c>
      <c r="M41" s="6">
        <v>2.6</v>
      </c>
      <c r="N41" s="6">
        <v>0</v>
      </c>
      <c r="O41" s="6">
        <v>1.8</v>
      </c>
      <c r="P41" s="6">
        <v>10</v>
      </c>
      <c r="Q41" s="6"/>
      <c r="R41" s="5">
        <f t="shared" si="4"/>
        <v>86.199716225803186</v>
      </c>
    </row>
    <row r="42" spans="1:18" x14ac:dyDescent="0.25">
      <c r="A42" s="4" t="s">
        <v>58</v>
      </c>
      <c r="B42" s="5">
        <f t="shared" si="9"/>
        <v>105</v>
      </c>
      <c r="C42" s="6">
        <v>35</v>
      </c>
      <c r="D42" s="6">
        <v>3</v>
      </c>
      <c r="E42" s="5">
        <f t="shared" si="10"/>
        <v>3.7800000000000002</v>
      </c>
      <c r="F42" s="5">
        <f t="shared" si="11"/>
        <v>86.4</v>
      </c>
      <c r="G42" s="5">
        <f t="shared" si="12"/>
        <v>39.599999999999994</v>
      </c>
      <c r="H42" s="6">
        <v>0.14000000000000001</v>
      </c>
      <c r="I42" s="6">
        <v>0</v>
      </c>
      <c r="J42" s="6">
        <v>0</v>
      </c>
      <c r="K42" s="6">
        <v>313</v>
      </c>
      <c r="L42" s="6">
        <v>7.2</v>
      </c>
      <c r="M42" s="6">
        <v>3.7</v>
      </c>
      <c r="N42" s="6">
        <v>0</v>
      </c>
      <c r="O42" s="6">
        <v>3.3</v>
      </c>
      <c r="P42" s="6">
        <v>10</v>
      </c>
      <c r="Q42" s="6"/>
      <c r="R42" s="5">
        <f t="shared" si="4"/>
        <v>76.539089895611639</v>
      </c>
    </row>
    <row r="43" spans="1:18" x14ac:dyDescent="0.25">
      <c r="A43" s="4" t="s">
        <v>59</v>
      </c>
      <c r="B43" s="5">
        <f t="shared" si="9"/>
        <v>258</v>
      </c>
      <c r="C43" s="6">
        <v>86</v>
      </c>
      <c r="D43" s="6">
        <v>3</v>
      </c>
      <c r="E43" s="5">
        <f t="shared" si="10"/>
        <v>0</v>
      </c>
      <c r="F43" s="5">
        <f t="shared" si="11"/>
        <v>21.6</v>
      </c>
      <c r="G43" s="5">
        <f t="shared" si="12"/>
        <v>4.8000000000000007</v>
      </c>
      <c r="H43" s="6">
        <v>0</v>
      </c>
      <c r="I43" s="6">
        <v>0</v>
      </c>
      <c r="J43" s="6">
        <v>0</v>
      </c>
      <c r="K43" s="6">
        <v>21.6</v>
      </c>
      <c r="L43" s="6">
        <v>1.8</v>
      </c>
      <c r="M43" s="6">
        <v>0.8</v>
      </c>
      <c r="N43" s="6">
        <v>0</v>
      </c>
      <c r="O43" s="6">
        <v>0.4</v>
      </c>
      <c r="P43" s="6">
        <v>10</v>
      </c>
      <c r="Q43" s="6"/>
      <c r="R43" s="5">
        <f t="shared" si="4"/>
        <v>84.497233201581025</v>
      </c>
    </row>
    <row r="44" spans="1:18" x14ac:dyDescent="0.25">
      <c r="A44" s="4" t="s">
        <v>24</v>
      </c>
      <c r="B44" s="5">
        <f t="shared" si="9"/>
        <v>88.800000000000011</v>
      </c>
      <c r="C44" s="6">
        <v>29.6</v>
      </c>
      <c r="D44" s="6">
        <v>3</v>
      </c>
      <c r="E44" s="5">
        <f t="shared" si="10"/>
        <v>6.9660000000000002</v>
      </c>
      <c r="F44" s="5">
        <f t="shared" si="11"/>
        <v>57.12</v>
      </c>
      <c r="G44" s="5">
        <f t="shared" si="12"/>
        <v>23.4</v>
      </c>
      <c r="H44" s="6">
        <v>0.25800000000000001</v>
      </c>
      <c r="I44" s="6">
        <v>0.03</v>
      </c>
      <c r="J44" s="6">
        <v>8.0000000000000002E-3</v>
      </c>
      <c r="K44" s="6">
        <v>0</v>
      </c>
      <c r="L44" s="6">
        <v>4.76</v>
      </c>
      <c r="M44" s="6">
        <v>1.82</v>
      </c>
      <c r="N44" s="6">
        <v>0</v>
      </c>
      <c r="O44" s="6">
        <v>1.95</v>
      </c>
      <c r="P44" s="6">
        <v>10</v>
      </c>
      <c r="Q44" s="6"/>
      <c r="R44" s="5">
        <f t="shared" si="4"/>
        <v>87.471934731934738</v>
      </c>
    </row>
    <row r="45" spans="1:18" x14ac:dyDescent="0.25">
      <c r="A45" s="4" t="s">
        <v>60</v>
      </c>
      <c r="B45" s="5">
        <f t="shared" si="9"/>
        <v>132</v>
      </c>
      <c r="C45" s="6">
        <v>44</v>
      </c>
      <c r="D45" s="6">
        <v>3</v>
      </c>
      <c r="E45" s="5">
        <f t="shared" si="10"/>
        <v>13.5</v>
      </c>
      <c r="F45" s="5">
        <f t="shared" si="11"/>
        <v>115.19999999999999</v>
      </c>
      <c r="G45" s="5">
        <f t="shared" si="12"/>
        <v>26.400000000000002</v>
      </c>
      <c r="H45" s="6">
        <v>0.5</v>
      </c>
      <c r="I45" s="6">
        <v>0.1</v>
      </c>
      <c r="J45" s="6">
        <v>0.1</v>
      </c>
      <c r="K45" s="6">
        <v>12.4</v>
      </c>
      <c r="L45" s="6">
        <v>9.6</v>
      </c>
      <c r="M45" s="6">
        <v>3</v>
      </c>
      <c r="N45" s="6">
        <v>0</v>
      </c>
      <c r="O45" s="6">
        <v>2.2000000000000002</v>
      </c>
      <c r="P45" s="6">
        <v>10</v>
      </c>
      <c r="Q45" s="6"/>
      <c r="R45" s="5">
        <f t="shared" si="4"/>
        <v>85.819843924191758</v>
      </c>
    </row>
    <row r="46" spans="1:18" x14ac:dyDescent="0.25">
      <c r="A46" s="4" t="s">
        <v>61</v>
      </c>
      <c r="B46" s="5">
        <f t="shared" si="9"/>
        <v>45</v>
      </c>
      <c r="C46" s="6">
        <v>45</v>
      </c>
      <c r="D46" s="6">
        <v>1</v>
      </c>
      <c r="E46" s="5">
        <f t="shared" si="10"/>
        <v>0.9</v>
      </c>
      <c r="F46" s="5">
        <f t="shared" si="11"/>
        <v>39.6</v>
      </c>
      <c r="G46" s="5">
        <f t="shared" si="12"/>
        <v>7.6</v>
      </c>
      <c r="H46" s="6">
        <v>0.1</v>
      </c>
      <c r="I46" s="6">
        <v>0</v>
      </c>
      <c r="J46" s="6">
        <v>0</v>
      </c>
      <c r="K46" s="6">
        <v>5.0999999999999996</v>
      </c>
      <c r="L46" s="6">
        <v>9.9</v>
      </c>
      <c r="M46" s="6">
        <v>0.6</v>
      </c>
      <c r="N46" s="6">
        <v>0</v>
      </c>
      <c r="O46" s="6">
        <v>1.9</v>
      </c>
      <c r="P46" s="6">
        <v>10</v>
      </c>
      <c r="Q46" s="6"/>
      <c r="R46" s="5">
        <f t="shared" si="4"/>
        <v>85.068237559541913</v>
      </c>
    </row>
    <row r="47" spans="1:18" x14ac:dyDescent="0.25">
      <c r="A47" s="4" t="s">
        <v>26</v>
      </c>
      <c r="B47" s="5">
        <f t="shared" si="9"/>
        <v>120</v>
      </c>
      <c r="C47" s="6">
        <v>30</v>
      </c>
      <c r="D47" s="6">
        <v>4</v>
      </c>
      <c r="E47" s="5">
        <f t="shared" si="10"/>
        <v>7.2</v>
      </c>
      <c r="F47" s="5">
        <f t="shared" si="11"/>
        <v>116.8</v>
      </c>
      <c r="G47" s="5">
        <f t="shared" si="12"/>
        <v>20.8</v>
      </c>
      <c r="H47" s="6">
        <v>0.2</v>
      </c>
      <c r="I47" s="6">
        <v>0.1</v>
      </c>
      <c r="J47" s="6">
        <v>0</v>
      </c>
      <c r="K47" s="6">
        <v>4</v>
      </c>
      <c r="L47" s="6">
        <v>7.3</v>
      </c>
      <c r="M47" s="6">
        <v>1</v>
      </c>
      <c r="N47" s="6">
        <v>0</v>
      </c>
      <c r="O47" s="6">
        <v>1.3</v>
      </c>
      <c r="P47" s="6">
        <v>10</v>
      </c>
      <c r="Q47" s="6"/>
      <c r="R47" s="5">
        <f t="shared" si="4"/>
        <v>84.75056248099726</v>
      </c>
    </row>
    <row r="48" spans="1:18" x14ac:dyDescent="0.25">
      <c r="A48" s="4" t="s">
        <v>62</v>
      </c>
      <c r="B48" s="5">
        <f t="shared" si="9"/>
        <v>348</v>
      </c>
      <c r="C48" s="6">
        <v>58</v>
      </c>
      <c r="D48" s="6">
        <v>6</v>
      </c>
      <c r="E48" s="5">
        <f t="shared" si="10"/>
        <v>3.7800000000000002</v>
      </c>
      <c r="F48" s="5">
        <f t="shared" si="11"/>
        <v>312</v>
      </c>
      <c r="G48" s="5">
        <f t="shared" si="12"/>
        <v>36.887999999999998</v>
      </c>
      <c r="H48" s="6">
        <v>7.0000000000000007E-2</v>
      </c>
      <c r="I48" s="6">
        <v>0.02</v>
      </c>
      <c r="J48" s="6">
        <v>2E-3</v>
      </c>
      <c r="K48" s="6">
        <v>4.5</v>
      </c>
      <c r="L48" s="6">
        <v>13</v>
      </c>
      <c r="M48" s="6">
        <v>1.6</v>
      </c>
      <c r="N48" s="6">
        <v>0</v>
      </c>
      <c r="O48" s="6">
        <v>1.5369999999999999</v>
      </c>
      <c r="P48" s="6">
        <v>10</v>
      </c>
      <c r="Q48" s="6"/>
      <c r="R48" s="5">
        <f t="shared" si="4"/>
        <v>83.620072767811905</v>
      </c>
    </row>
    <row r="49" spans="1:18" x14ac:dyDescent="0.25">
      <c r="A49" s="4" t="s">
        <v>64</v>
      </c>
      <c r="B49" s="5">
        <f t="shared" si="9"/>
        <v>177</v>
      </c>
      <c r="C49" s="6">
        <v>59</v>
      </c>
      <c r="D49" s="6">
        <v>3</v>
      </c>
      <c r="E49" s="5">
        <f t="shared" si="10"/>
        <v>3.7800000000000002</v>
      </c>
      <c r="F49" s="5">
        <f t="shared" si="11"/>
        <v>169.2</v>
      </c>
      <c r="G49" s="5">
        <f t="shared" si="12"/>
        <v>3.24</v>
      </c>
      <c r="H49" s="6">
        <v>0.14000000000000001</v>
      </c>
      <c r="I49" s="6">
        <v>0</v>
      </c>
      <c r="J49" s="6">
        <v>0</v>
      </c>
      <c r="K49" s="6">
        <v>0.9</v>
      </c>
      <c r="L49" s="6">
        <v>14.1</v>
      </c>
      <c r="M49" s="6">
        <v>2.5</v>
      </c>
      <c r="N49" s="6">
        <v>0</v>
      </c>
      <c r="O49" s="6">
        <v>0.27</v>
      </c>
      <c r="P49" s="6">
        <v>10</v>
      </c>
      <c r="Q49" s="6"/>
      <c r="R49" s="5">
        <f t="shared" si="4"/>
        <v>81.103200567548399</v>
      </c>
    </row>
    <row r="50" spans="1:18" x14ac:dyDescent="0.25">
      <c r="A50" s="4" t="s">
        <v>91</v>
      </c>
      <c r="B50" s="5">
        <f t="shared" si="9"/>
        <v>142.6</v>
      </c>
      <c r="C50" s="6">
        <v>62</v>
      </c>
      <c r="D50" s="6">
        <v>2.2999999999999998</v>
      </c>
      <c r="E50" s="5">
        <f t="shared" si="10"/>
        <v>14.696999999999997</v>
      </c>
      <c r="F50" s="5">
        <f t="shared" si="11"/>
        <v>128.79999999999998</v>
      </c>
      <c r="G50" s="5">
        <f t="shared" si="12"/>
        <v>18.418399999999995</v>
      </c>
      <c r="H50" s="6">
        <v>0.71</v>
      </c>
      <c r="I50" s="6">
        <v>0.02</v>
      </c>
      <c r="J50" s="6">
        <v>6.8000000000000005E-2</v>
      </c>
      <c r="K50" s="6">
        <v>1.4</v>
      </c>
      <c r="L50" s="6">
        <v>14</v>
      </c>
      <c r="M50" s="6">
        <v>8</v>
      </c>
      <c r="N50" s="6">
        <v>0</v>
      </c>
      <c r="O50" s="6">
        <v>2.0019999999999998</v>
      </c>
      <c r="P50" s="6">
        <v>10</v>
      </c>
      <c r="Q50" s="6"/>
      <c r="R50" s="5">
        <f t="shared" si="4"/>
        <v>85.912594304246483</v>
      </c>
    </row>
    <row r="51" spans="1:18" x14ac:dyDescent="0.25">
      <c r="A51" s="4" t="s">
        <v>65</v>
      </c>
      <c r="B51" s="5">
        <f t="shared" si="9"/>
        <v>122.2</v>
      </c>
      <c r="C51" s="6">
        <v>47</v>
      </c>
      <c r="D51" s="6">
        <v>2.6</v>
      </c>
      <c r="E51" s="5">
        <f t="shared" si="10"/>
        <v>10.3194</v>
      </c>
      <c r="F51" s="5">
        <f t="shared" si="11"/>
        <v>117.52000000000001</v>
      </c>
      <c r="G51" s="5">
        <f t="shared" si="12"/>
        <v>10.244</v>
      </c>
      <c r="H51" s="6">
        <v>0.441</v>
      </c>
      <c r="I51" s="6">
        <v>2.1999999999999999E-2</v>
      </c>
      <c r="J51" s="6">
        <v>6.3E-2</v>
      </c>
      <c r="K51" s="6">
        <v>1.47</v>
      </c>
      <c r="L51" s="6">
        <v>11.3</v>
      </c>
      <c r="M51" s="6">
        <v>2.94</v>
      </c>
      <c r="N51" s="6">
        <v>0</v>
      </c>
      <c r="O51" s="6">
        <v>0.98499999999999999</v>
      </c>
      <c r="P51" s="6">
        <v>10</v>
      </c>
      <c r="Q51" s="7"/>
      <c r="R51" s="5">
        <f t="shared" si="4"/>
        <v>83.353266443701216</v>
      </c>
    </row>
    <row r="52" spans="1:18" x14ac:dyDescent="0.25">
      <c r="A52" s="4" t="s">
        <v>63</v>
      </c>
      <c r="B52" s="5">
        <f t="shared" si="9"/>
        <v>840</v>
      </c>
      <c r="C52" s="6">
        <v>70</v>
      </c>
      <c r="D52" s="6">
        <v>12</v>
      </c>
      <c r="E52" s="5">
        <f t="shared" si="10"/>
        <v>540</v>
      </c>
      <c r="F52" s="5">
        <f t="shared" si="11"/>
        <v>0</v>
      </c>
      <c r="G52" s="5">
        <f t="shared" si="12"/>
        <v>288</v>
      </c>
      <c r="H52" s="6">
        <v>5</v>
      </c>
      <c r="I52" s="6">
        <v>1.5</v>
      </c>
      <c r="J52" s="7">
        <v>0</v>
      </c>
      <c r="K52" s="6">
        <v>70</v>
      </c>
      <c r="L52" s="6">
        <v>0</v>
      </c>
      <c r="M52" s="6">
        <v>0</v>
      </c>
      <c r="N52" s="6">
        <v>0</v>
      </c>
      <c r="O52" s="6">
        <v>6</v>
      </c>
      <c r="P52" s="6">
        <v>10</v>
      </c>
      <c r="Q52" s="7"/>
      <c r="R52" s="5">
        <f t="shared" si="4"/>
        <v>85.623188405797094</v>
      </c>
    </row>
    <row r="53" spans="1:18" x14ac:dyDescent="0.25">
      <c r="A53" s="4" t="s">
        <v>66</v>
      </c>
      <c r="B53" s="5">
        <f t="shared" si="9"/>
        <v>936</v>
      </c>
      <c r="C53" s="6">
        <v>468</v>
      </c>
      <c r="D53" s="6">
        <v>2</v>
      </c>
      <c r="E53" s="5">
        <f t="shared" si="10"/>
        <v>504</v>
      </c>
      <c r="F53" s="5">
        <f t="shared" si="11"/>
        <v>0</v>
      </c>
      <c r="G53" s="5">
        <f t="shared" si="12"/>
        <v>400</v>
      </c>
      <c r="H53" s="7">
        <v>28</v>
      </c>
      <c r="I53" s="7">
        <v>5.4</v>
      </c>
      <c r="J53" s="7">
        <v>9.5</v>
      </c>
      <c r="K53" s="7">
        <v>138</v>
      </c>
      <c r="L53" s="7">
        <v>0</v>
      </c>
      <c r="M53" s="7">
        <v>0</v>
      </c>
      <c r="N53" s="7">
        <v>0</v>
      </c>
      <c r="O53" s="7">
        <v>50</v>
      </c>
      <c r="P53" s="7">
        <v>10</v>
      </c>
      <c r="Q53" s="7"/>
      <c r="R53" s="5">
        <f t="shared" si="4"/>
        <v>148.35897435897436</v>
      </c>
    </row>
    <row r="54" spans="1:18" x14ac:dyDescent="0.25">
      <c r="A54" s="4" t="s">
        <v>67</v>
      </c>
      <c r="B54" s="5">
        <f t="shared" si="9"/>
        <v>760</v>
      </c>
      <c r="C54" s="6">
        <v>190</v>
      </c>
      <c r="D54" s="6">
        <v>4</v>
      </c>
      <c r="E54" s="5">
        <f t="shared" si="10"/>
        <v>432</v>
      </c>
      <c r="F54" s="5">
        <f t="shared" si="11"/>
        <v>80</v>
      </c>
      <c r="G54" s="5">
        <f t="shared" si="12"/>
        <v>256</v>
      </c>
      <c r="H54" s="7">
        <v>12</v>
      </c>
      <c r="I54" s="7">
        <v>5</v>
      </c>
      <c r="J54" s="7">
        <v>0</v>
      </c>
      <c r="K54" s="7">
        <v>500</v>
      </c>
      <c r="L54" s="7">
        <v>5</v>
      </c>
      <c r="M54" s="7">
        <v>3</v>
      </c>
      <c r="N54" s="7">
        <v>0</v>
      </c>
      <c r="O54" s="7">
        <v>16</v>
      </c>
      <c r="P54" s="7">
        <v>0</v>
      </c>
      <c r="Q54" s="7"/>
      <c r="R54" s="5">
        <f t="shared" si="4"/>
        <v>62.738725043072868</v>
      </c>
    </row>
    <row r="55" spans="1:18" x14ac:dyDescent="0.25">
      <c r="A55" s="4" t="s">
        <v>68</v>
      </c>
      <c r="B55" s="5">
        <f t="shared" si="9"/>
        <v>400</v>
      </c>
      <c r="C55" s="6">
        <v>100</v>
      </c>
      <c r="D55" s="6">
        <v>4</v>
      </c>
      <c r="E55" s="5">
        <f t="shared" si="10"/>
        <v>0</v>
      </c>
      <c r="F55" s="5">
        <f t="shared" si="11"/>
        <v>288</v>
      </c>
      <c r="G55" s="5">
        <f t="shared" si="12"/>
        <v>96</v>
      </c>
      <c r="H55" s="6">
        <v>0</v>
      </c>
      <c r="I55" s="6">
        <v>0</v>
      </c>
      <c r="J55" s="7">
        <v>0</v>
      </c>
      <c r="K55" s="6">
        <v>370</v>
      </c>
      <c r="L55" s="6">
        <v>18</v>
      </c>
      <c r="M55" s="6">
        <v>7</v>
      </c>
      <c r="N55" s="6">
        <v>0</v>
      </c>
      <c r="O55" s="6">
        <v>6</v>
      </c>
      <c r="P55" s="6">
        <v>0</v>
      </c>
      <c r="Q55" s="6"/>
      <c r="R55" s="5">
        <f t="shared" si="4"/>
        <v>66.913043478260875</v>
      </c>
    </row>
    <row r="56" spans="1:18" x14ac:dyDescent="0.25">
      <c r="A56" s="4" t="s">
        <v>69</v>
      </c>
      <c r="B56" s="5">
        <f t="shared" si="9"/>
        <v>1600</v>
      </c>
      <c r="C56" s="6">
        <v>160</v>
      </c>
      <c r="D56" s="6">
        <v>10</v>
      </c>
      <c r="E56" s="5">
        <f t="shared" si="10"/>
        <v>90</v>
      </c>
      <c r="F56" s="5">
        <f t="shared" si="11"/>
        <v>1360</v>
      </c>
      <c r="G56" s="5">
        <f t="shared" si="12"/>
        <v>120</v>
      </c>
      <c r="H56" s="6">
        <v>1</v>
      </c>
      <c r="I56" s="6">
        <v>0</v>
      </c>
      <c r="J56" s="7">
        <v>0</v>
      </c>
      <c r="K56" s="6">
        <v>5</v>
      </c>
      <c r="L56" s="6">
        <v>34</v>
      </c>
      <c r="M56" s="6">
        <v>1</v>
      </c>
      <c r="N56" s="6">
        <v>0</v>
      </c>
      <c r="O56" s="6">
        <v>3</v>
      </c>
      <c r="P56" s="6">
        <v>10</v>
      </c>
      <c r="Q56" s="6"/>
      <c r="R56" s="5">
        <f t="shared" si="4"/>
        <v>77.500557413600887</v>
      </c>
    </row>
    <row r="57" spans="1:18" ht="60" x14ac:dyDescent="0.25">
      <c r="A57" s="8" t="s">
        <v>70</v>
      </c>
      <c r="B57" s="5">
        <f t="shared" si="9"/>
        <v>300</v>
      </c>
      <c r="C57" s="6">
        <v>50</v>
      </c>
      <c r="D57" s="6">
        <v>6</v>
      </c>
      <c r="E57" s="5">
        <f t="shared" si="10"/>
        <v>216</v>
      </c>
      <c r="F57" s="5">
        <f t="shared" si="11"/>
        <v>24</v>
      </c>
      <c r="G57" s="5">
        <f t="shared" si="12"/>
        <v>48</v>
      </c>
      <c r="H57" s="7">
        <v>4</v>
      </c>
      <c r="I57" s="7">
        <v>0</v>
      </c>
      <c r="J57" s="7">
        <v>0</v>
      </c>
      <c r="K57" s="7">
        <v>85</v>
      </c>
      <c r="L57" s="7">
        <v>1</v>
      </c>
      <c r="M57" s="7">
        <v>0</v>
      </c>
      <c r="N57" s="7">
        <v>0</v>
      </c>
      <c r="O57" s="7">
        <v>2</v>
      </c>
      <c r="P57" s="7">
        <v>10</v>
      </c>
      <c r="Q57" s="7"/>
      <c r="R57" s="5">
        <f t="shared" si="4"/>
        <v>79.812506334245469</v>
      </c>
    </row>
    <row r="58" spans="1:18" x14ac:dyDescent="0.25">
      <c r="A58" s="4" t="s">
        <v>71</v>
      </c>
      <c r="B58" s="5">
        <f>C58*D58</f>
        <v>132</v>
      </c>
      <c r="C58" s="6">
        <v>132</v>
      </c>
      <c r="D58" s="6">
        <v>1</v>
      </c>
      <c r="E58" s="5">
        <f>(H58*D58)*9</f>
        <v>23.400000000000002</v>
      </c>
      <c r="F58" s="5">
        <f>(L58*D58)*4</f>
        <v>96</v>
      </c>
      <c r="G58" s="5">
        <f>(O58*D58)*4</f>
        <v>44</v>
      </c>
      <c r="H58" s="6">
        <v>2.6</v>
      </c>
      <c r="I58" s="6">
        <v>0.4</v>
      </c>
      <c r="J58" s="6">
        <v>0.2</v>
      </c>
      <c r="K58" s="6">
        <v>86</v>
      </c>
      <c r="L58" s="6">
        <v>24</v>
      </c>
      <c r="M58" s="6">
        <v>13</v>
      </c>
      <c r="N58" s="6">
        <v>0</v>
      </c>
      <c r="O58" s="6">
        <v>11</v>
      </c>
      <c r="P58" s="6">
        <v>10</v>
      </c>
      <c r="Q58" s="6"/>
      <c r="R58" s="5">
        <f t="shared" si="4"/>
        <v>95.671125975473799</v>
      </c>
    </row>
    <row r="59" spans="1:18" x14ac:dyDescent="0.25">
      <c r="A59" s="4" t="s">
        <v>72</v>
      </c>
      <c r="B59" s="5">
        <f t="shared" ref="B59:B76" si="13">C59*D59</f>
        <v>40</v>
      </c>
      <c r="C59" s="6">
        <v>40</v>
      </c>
      <c r="D59" s="6">
        <v>1</v>
      </c>
      <c r="E59" s="5">
        <f t="shared" ref="E59:E76" si="14">(H59*D59)*9</f>
        <v>2.6999999999999997</v>
      </c>
      <c r="F59" s="5">
        <f t="shared" ref="F59:F76" si="15">(L59*D59)*4</f>
        <v>56.8</v>
      </c>
      <c r="G59" s="5">
        <f t="shared" ref="G59:G76" si="16">(O59*D59)*4</f>
        <v>3.6</v>
      </c>
      <c r="H59" s="6">
        <v>0.3</v>
      </c>
      <c r="I59" s="6">
        <v>0</v>
      </c>
      <c r="J59" s="6">
        <v>0</v>
      </c>
      <c r="K59" s="6">
        <v>2.6</v>
      </c>
      <c r="L59" s="6">
        <v>14.2</v>
      </c>
      <c r="M59" s="6">
        <v>3.8</v>
      </c>
      <c r="N59" s="6">
        <v>0</v>
      </c>
      <c r="O59" s="6">
        <v>0.9</v>
      </c>
      <c r="P59" s="6">
        <v>10</v>
      </c>
      <c r="Q59" s="6"/>
      <c r="R59" s="5">
        <f t="shared" si="4"/>
        <v>82.520522955305566</v>
      </c>
    </row>
    <row r="60" spans="1:18" x14ac:dyDescent="0.25">
      <c r="A60" s="4" t="s">
        <v>73</v>
      </c>
      <c r="B60" s="5">
        <f t="shared" si="13"/>
        <v>32</v>
      </c>
      <c r="C60" s="6">
        <v>32</v>
      </c>
      <c r="D60" s="6">
        <v>1</v>
      </c>
      <c r="E60" s="5">
        <f t="shared" si="14"/>
        <v>1.8</v>
      </c>
      <c r="F60" s="5">
        <f t="shared" si="15"/>
        <v>30.4</v>
      </c>
      <c r="G60" s="5">
        <f t="shared" si="16"/>
        <v>4</v>
      </c>
      <c r="H60" s="6">
        <v>0.2</v>
      </c>
      <c r="I60" s="6">
        <v>0</v>
      </c>
      <c r="J60" s="6">
        <v>0</v>
      </c>
      <c r="K60" s="6">
        <v>2.2999999999999998</v>
      </c>
      <c r="L60" s="6">
        <v>7.6</v>
      </c>
      <c r="M60" s="6">
        <v>1.4</v>
      </c>
      <c r="N60" s="6">
        <v>0</v>
      </c>
      <c r="O60" s="6">
        <v>1</v>
      </c>
      <c r="P60" s="6">
        <v>10</v>
      </c>
      <c r="Q60" s="6"/>
      <c r="R60" s="5">
        <f t="shared" si="4"/>
        <v>84.389044289044293</v>
      </c>
    </row>
    <row r="61" spans="1:18" x14ac:dyDescent="0.25">
      <c r="A61" s="4" t="s">
        <v>92</v>
      </c>
      <c r="B61" s="5">
        <f t="shared" si="13"/>
        <v>36</v>
      </c>
      <c r="C61" s="6">
        <v>36</v>
      </c>
      <c r="D61" s="6">
        <v>1</v>
      </c>
      <c r="E61" s="5">
        <f t="shared" si="14"/>
        <v>1.8</v>
      </c>
      <c r="F61" s="5">
        <f t="shared" si="15"/>
        <v>38</v>
      </c>
      <c r="G61" s="5">
        <f t="shared" si="16"/>
        <v>5.2</v>
      </c>
      <c r="H61" s="6">
        <v>0.2</v>
      </c>
      <c r="I61" s="6">
        <v>0</v>
      </c>
      <c r="J61" s="6">
        <v>0</v>
      </c>
      <c r="K61" s="6">
        <v>2.8</v>
      </c>
      <c r="L61" s="6">
        <v>9.5</v>
      </c>
      <c r="M61" s="6">
        <v>1.3</v>
      </c>
      <c r="N61" s="6">
        <v>0</v>
      </c>
      <c r="O61" s="6">
        <v>1.3</v>
      </c>
      <c r="P61" s="6">
        <v>10</v>
      </c>
      <c r="Q61" s="6"/>
      <c r="R61" s="5">
        <f t="shared" si="4"/>
        <v>84.240032431336772</v>
      </c>
    </row>
    <row r="62" spans="1:18" x14ac:dyDescent="0.25">
      <c r="A62" s="4" t="s">
        <v>74</v>
      </c>
      <c r="B62" s="5">
        <f t="shared" si="13"/>
        <v>15</v>
      </c>
      <c r="C62" s="6">
        <v>15</v>
      </c>
      <c r="D62" s="6">
        <v>1</v>
      </c>
      <c r="E62" s="5">
        <f t="shared" si="14"/>
        <v>2.6999999999999997</v>
      </c>
      <c r="F62" s="5">
        <f t="shared" si="15"/>
        <v>8.8000000000000007</v>
      </c>
      <c r="G62" s="5">
        <f t="shared" si="16"/>
        <v>6.8</v>
      </c>
      <c r="H62" s="6">
        <v>0.3</v>
      </c>
      <c r="I62" s="6">
        <v>0</v>
      </c>
      <c r="J62" s="6">
        <v>0</v>
      </c>
      <c r="K62" s="6">
        <v>5.5</v>
      </c>
      <c r="L62" s="6">
        <v>2.2000000000000002</v>
      </c>
      <c r="M62" s="6">
        <v>1.1000000000000001</v>
      </c>
      <c r="N62" s="6">
        <v>0</v>
      </c>
      <c r="O62" s="6">
        <v>1.7</v>
      </c>
      <c r="P62" s="6">
        <v>10</v>
      </c>
      <c r="Q62" s="6"/>
      <c r="R62" s="5">
        <f t="shared" si="4"/>
        <v>87.376254180602018</v>
      </c>
    </row>
    <row r="63" spans="1:18" x14ac:dyDescent="0.25">
      <c r="A63" s="4" t="s">
        <v>28</v>
      </c>
      <c r="B63" s="5">
        <f t="shared" si="13"/>
        <v>50</v>
      </c>
      <c r="C63" s="6">
        <v>20</v>
      </c>
      <c r="D63" s="6">
        <v>2.5</v>
      </c>
      <c r="E63" s="5">
        <f t="shared" si="14"/>
        <v>0</v>
      </c>
      <c r="F63" s="5">
        <f t="shared" si="15"/>
        <v>30</v>
      </c>
      <c r="G63" s="5">
        <f t="shared" si="16"/>
        <v>20</v>
      </c>
      <c r="H63" s="6">
        <v>0</v>
      </c>
      <c r="I63" s="6">
        <v>0</v>
      </c>
      <c r="J63" s="6">
        <v>0</v>
      </c>
      <c r="K63" s="6">
        <v>65</v>
      </c>
      <c r="L63" s="6">
        <v>3</v>
      </c>
      <c r="M63" s="6">
        <v>2</v>
      </c>
      <c r="N63" s="6">
        <v>0</v>
      </c>
      <c r="O63" s="6">
        <v>2</v>
      </c>
      <c r="P63" s="6">
        <v>10</v>
      </c>
      <c r="Q63" s="6"/>
      <c r="R63" s="5">
        <f t="shared" si="4"/>
        <v>85.810276679841905</v>
      </c>
    </row>
    <row r="64" spans="1:18" x14ac:dyDescent="0.25">
      <c r="A64" s="4" t="s">
        <v>75</v>
      </c>
      <c r="B64" s="5">
        <f t="shared" si="13"/>
        <v>11</v>
      </c>
      <c r="C64" s="6">
        <v>11</v>
      </c>
      <c r="D64" s="6">
        <v>1</v>
      </c>
      <c r="E64" s="5">
        <f t="shared" si="14"/>
        <v>0.9</v>
      </c>
      <c r="F64" s="5">
        <f t="shared" si="15"/>
        <v>9.6</v>
      </c>
      <c r="G64" s="5">
        <f t="shared" si="16"/>
        <v>2.4</v>
      </c>
      <c r="H64" s="6">
        <v>0.1</v>
      </c>
      <c r="I64" s="6">
        <v>0</v>
      </c>
      <c r="J64" s="6">
        <v>0</v>
      </c>
      <c r="K64" s="6">
        <v>3.1</v>
      </c>
      <c r="L64" s="6">
        <v>2.4</v>
      </c>
      <c r="M64" s="6">
        <v>0.7</v>
      </c>
      <c r="N64" s="6">
        <v>0</v>
      </c>
      <c r="O64" s="6">
        <v>0.6</v>
      </c>
      <c r="P64" s="6">
        <v>10</v>
      </c>
      <c r="Q64" s="6"/>
      <c r="R64" s="5">
        <f t="shared" si="4"/>
        <v>85.318830444917396</v>
      </c>
    </row>
    <row r="65" spans="1:18" x14ac:dyDescent="0.25">
      <c r="A65" s="4" t="s">
        <v>29</v>
      </c>
      <c r="B65" s="5">
        <f t="shared" si="13"/>
        <v>249</v>
      </c>
      <c r="C65" s="6">
        <v>83</v>
      </c>
      <c r="D65" s="6">
        <v>3</v>
      </c>
      <c r="E65" s="5">
        <f t="shared" si="14"/>
        <v>207.9</v>
      </c>
      <c r="F65" s="5">
        <f t="shared" si="15"/>
        <v>51.84</v>
      </c>
      <c r="G65" s="5">
        <f t="shared" si="16"/>
        <v>11.76</v>
      </c>
      <c r="H65" s="6">
        <v>7.7</v>
      </c>
      <c r="I65" s="6">
        <v>1.06</v>
      </c>
      <c r="J65" s="6">
        <v>4.9000000000000004</v>
      </c>
      <c r="K65" s="6">
        <v>4</v>
      </c>
      <c r="L65" s="6">
        <v>4.32</v>
      </c>
      <c r="M65" s="6">
        <v>3.4</v>
      </c>
      <c r="N65" s="6">
        <v>0</v>
      </c>
      <c r="O65" s="6">
        <v>0.98</v>
      </c>
      <c r="P65" s="6">
        <v>10</v>
      </c>
      <c r="Q65" s="6"/>
      <c r="R65" s="5">
        <f t="shared" si="4"/>
        <v>81.502823553258324</v>
      </c>
    </row>
    <row r="66" spans="1:18" x14ac:dyDescent="0.25">
      <c r="A66" s="4" t="s">
        <v>76</v>
      </c>
      <c r="B66" s="5">
        <f t="shared" si="13"/>
        <v>432</v>
      </c>
      <c r="C66" s="6">
        <v>36</v>
      </c>
      <c r="D66" s="6">
        <v>12</v>
      </c>
      <c r="E66" s="5">
        <f t="shared" si="14"/>
        <v>15.120000000000001</v>
      </c>
      <c r="F66" s="5">
        <f t="shared" si="15"/>
        <v>38.400000000000006</v>
      </c>
      <c r="G66" s="5">
        <f t="shared" si="16"/>
        <v>24</v>
      </c>
      <c r="H66" s="6">
        <v>0.14000000000000001</v>
      </c>
      <c r="I66" s="6">
        <v>0</v>
      </c>
      <c r="J66" s="6">
        <v>0</v>
      </c>
      <c r="K66" s="6">
        <v>15</v>
      </c>
      <c r="L66" s="6">
        <v>0.8</v>
      </c>
      <c r="M66" s="6">
        <v>0.6</v>
      </c>
      <c r="N66" s="6">
        <v>0</v>
      </c>
      <c r="O66" s="6">
        <v>0.5</v>
      </c>
      <c r="P66" s="6">
        <v>10</v>
      </c>
      <c r="Q66" s="6"/>
      <c r="R66" s="5">
        <f t="shared" si="4"/>
        <v>85.09561163474207</v>
      </c>
    </row>
    <row r="67" spans="1:18" x14ac:dyDescent="0.25">
      <c r="A67" s="4" t="s">
        <v>32</v>
      </c>
      <c r="B67" s="5">
        <f t="shared" si="13"/>
        <v>122.2</v>
      </c>
      <c r="C67" s="6">
        <v>47</v>
      </c>
      <c r="D67" s="6">
        <v>2.6</v>
      </c>
      <c r="E67" s="5">
        <f t="shared" si="14"/>
        <v>10.3194</v>
      </c>
      <c r="F67" s="5">
        <f t="shared" si="15"/>
        <v>117.52000000000001</v>
      </c>
      <c r="G67" s="5">
        <f t="shared" si="16"/>
        <v>10.244</v>
      </c>
      <c r="H67" s="6">
        <v>0.441</v>
      </c>
      <c r="I67" s="6">
        <v>2.1999999999999999E-2</v>
      </c>
      <c r="J67" s="6">
        <v>6.3E-2</v>
      </c>
      <c r="K67" s="6">
        <v>1.47</v>
      </c>
      <c r="L67" s="6">
        <v>11.3</v>
      </c>
      <c r="M67" s="6">
        <v>2.94</v>
      </c>
      <c r="N67" s="6">
        <v>0</v>
      </c>
      <c r="O67" s="6">
        <v>0.98499999999999999</v>
      </c>
      <c r="P67" s="6">
        <v>10</v>
      </c>
      <c r="Q67" s="6"/>
      <c r="R67" s="5">
        <f t="shared" ref="R67:R77" si="17">(25-((H67+(I67-J67))/78*100)+(25-K67/2300*100)+(25-(L67-M67+(N67/2))/275*100)+(O67/50*100)+P67+Q67)</f>
        <v>83.353266443701216</v>
      </c>
    </row>
    <row r="68" spans="1:18" x14ac:dyDescent="0.25">
      <c r="A68" s="4" t="s">
        <v>78</v>
      </c>
      <c r="B68" s="5">
        <f t="shared" si="13"/>
        <v>96</v>
      </c>
      <c r="C68" s="6">
        <v>32</v>
      </c>
      <c r="D68" s="6">
        <v>3</v>
      </c>
      <c r="E68" s="5">
        <f t="shared" si="14"/>
        <v>5.4</v>
      </c>
      <c r="F68" s="5">
        <f t="shared" si="15"/>
        <v>91.199999999999989</v>
      </c>
      <c r="G68" s="5">
        <f t="shared" si="16"/>
        <v>8.3999999999999986</v>
      </c>
      <c r="H68" s="6">
        <v>0.2</v>
      </c>
      <c r="I68" s="6">
        <v>0</v>
      </c>
      <c r="J68" s="6">
        <v>0</v>
      </c>
      <c r="K68" s="6">
        <v>54</v>
      </c>
      <c r="L68" s="6">
        <v>7.6</v>
      </c>
      <c r="M68" s="6">
        <v>2.8</v>
      </c>
      <c r="N68" s="6">
        <v>0</v>
      </c>
      <c r="O68" s="6">
        <v>0.7</v>
      </c>
      <c r="P68" s="6">
        <v>10</v>
      </c>
      <c r="Q68" s="6"/>
      <c r="R68" s="5">
        <f t="shared" si="17"/>
        <v>82.050309111178677</v>
      </c>
    </row>
    <row r="69" spans="1:18" x14ac:dyDescent="0.25">
      <c r="A69" s="4" t="s">
        <v>77</v>
      </c>
      <c r="B69" s="5">
        <f t="shared" si="13"/>
        <v>490</v>
      </c>
      <c r="C69" s="6">
        <v>70</v>
      </c>
      <c r="D69" s="6">
        <v>7</v>
      </c>
      <c r="E69" s="5">
        <f t="shared" si="14"/>
        <v>315</v>
      </c>
      <c r="F69" s="5">
        <f t="shared" si="15"/>
        <v>112</v>
      </c>
      <c r="G69" s="5">
        <f t="shared" si="16"/>
        <v>56</v>
      </c>
      <c r="H69" s="6">
        <v>5</v>
      </c>
      <c r="I69" s="6">
        <v>1</v>
      </c>
      <c r="J69" s="6">
        <v>0</v>
      </c>
      <c r="K69" s="6">
        <v>130</v>
      </c>
      <c r="L69" s="6">
        <v>4</v>
      </c>
      <c r="M69" s="6">
        <v>2</v>
      </c>
      <c r="N69" s="6">
        <v>0</v>
      </c>
      <c r="O69" s="6">
        <v>2</v>
      </c>
      <c r="P69" s="6">
        <v>10</v>
      </c>
      <c r="Q69" s="6"/>
      <c r="R69" s="5">
        <f t="shared" si="17"/>
        <v>74.928245667376103</v>
      </c>
    </row>
    <row r="70" spans="1:18" x14ac:dyDescent="0.25">
      <c r="A70" s="4" t="s">
        <v>83</v>
      </c>
      <c r="B70" s="5">
        <f t="shared" si="13"/>
        <v>880</v>
      </c>
      <c r="C70" s="6">
        <v>110</v>
      </c>
      <c r="D70" s="6">
        <v>8</v>
      </c>
      <c r="E70" s="5">
        <f t="shared" si="14"/>
        <v>72</v>
      </c>
      <c r="F70" s="5">
        <f t="shared" si="15"/>
        <v>800</v>
      </c>
      <c r="G70" s="5">
        <f t="shared" si="16"/>
        <v>128</v>
      </c>
      <c r="H70" s="7">
        <v>1</v>
      </c>
      <c r="I70" s="7">
        <v>0</v>
      </c>
      <c r="J70" s="7">
        <v>0</v>
      </c>
      <c r="K70" s="7">
        <v>190</v>
      </c>
      <c r="L70" s="7">
        <v>25</v>
      </c>
      <c r="M70" s="7">
        <v>5</v>
      </c>
      <c r="N70" s="7">
        <v>2</v>
      </c>
      <c r="O70" s="7">
        <v>4</v>
      </c>
      <c r="P70" s="7">
        <v>0</v>
      </c>
      <c r="Q70" s="7"/>
      <c r="R70" s="5">
        <f t="shared" si="17"/>
        <v>65.820715516367684</v>
      </c>
    </row>
    <row r="71" spans="1:18" x14ac:dyDescent="0.25">
      <c r="A71" s="4" t="s">
        <v>80</v>
      </c>
      <c r="B71" s="5">
        <f t="shared" si="13"/>
        <v>36</v>
      </c>
      <c r="C71" s="6">
        <v>18</v>
      </c>
      <c r="D71" s="6">
        <v>2</v>
      </c>
      <c r="E71" s="5">
        <f t="shared" si="14"/>
        <v>27</v>
      </c>
      <c r="F71" s="5">
        <f t="shared" si="15"/>
        <v>0</v>
      </c>
      <c r="G71" s="5">
        <f t="shared" si="16"/>
        <v>328</v>
      </c>
      <c r="H71" s="7">
        <v>1.5</v>
      </c>
      <c r="I71" s="7">
        <v>0.3</v>
      </c>
      <c r="J71" s="7">
        <v>0.2</v>
      </c>
      <c r="K71" s="7">
        <v>140</v>
      </c>
      <c r="L71" s="7">
        <v>0</v>
      </c>
      <c r="M71" s="7">
        <v>0</v>
      </c>
      <c r="N71" s="7">
        <v>0</v>
      </c>
      <c r="O71" s="7">
        <v>41</v>
      </c>
      <c r="P71" s="7">
        <v>10</v>
      </c>
      <c r="Q71" s="7"/>
      <c r="R71" s="5">
        <f t="shared" si="17"/>
        <v>158.86176142697883</v>
      </c>
    </row>
    <row r="72" spans="1:18" x14ac:dyDescent="0.25">
      <c r="A72" s="4" t="s">
        <v>81</v>
      </c>
      <c r="B72" s="5">
        <f t="shared" si="13"/>
        <v>396</v>
      </c>
      <c r="C72" s="6">
        <v>198</v>
      </c>
      <c r="D72" s="6">
        <v>2</v>
      </c>
      <c r="E72" s="5">
        <f t="shared" si="14"/>
        <v>77.399999999999991</v>
      </c>
      <c r="F72" s="5">
        <f t="shared" si="15"/>
        <v>0</v>
      </c>
      <c r="G72" s="5">
        <f t="shared" si="16"/>
        <v>296</v>
      </c>
      <c r="H72" s="7">
        <v>4.3</v>
      </c>
      <c r="I72" s="7">
        <v>1.2</v>
      </c>
      <c r="J72" s="7">
        <v>1.5</v>
      </c>
      <c r="K72" s="7">
        <v>89</v>
      </c>
      <c r="L72" s="7">
        <v>0</v>
      </c>
      <c r="M72" s="7">
        <v>0</v>
      </c>
      <c r="N72" s="7">
        <v>0</v>
      </c>
      <c r="O72" s="7">
        <v>37</v>
      </c>
      <c r="P72" s="7">
        <v>10</v>
      </c>
      <c r="Q72" s="7"/>
      <c r="R72" s="5">
        <f t="shared" si="17"/>
        <v>150.00222965440355</v>
      </c>
    </row>
    <row r="73" spans="1:18" x14ac:dyDescent="0.25">
      <c r="A73" s="4" t="s">
        <v>82</v>
      </c>
      <c r="B73" s="5">
        <f t="shared" si="13"/>
        <v>540</v>
      </c>
      <c r="C73" s="6">
        <v>90</v>
      </c>
      <c r="D73" s="6">
        <v>6</v>
      </c>
      <c r="E73" s="5">
        <f t="shared" si="14"/>
        <v>81</v>
      </c>
      <c r="F73" s="5">
        <f t="shared" si="15"/>
        <v>456</v>
      </c>
      <c r="G73" s="5">
        <f t="shared" si="16"/>
        <v>48</v>
      </c>
      <c r="H73" s="6">
        <v>1.5</v>
      </c>
      <c r="I73" s="6">
        <v>0</v>
      </c>
      <c r="J73" s="7">
        <v>0</v>
      </c>
      <c r="K73" s="6">
        <v>120</v>
      </c>
      <c r="L73" s="6">
        <v>19</v>
      </c>
      <c r="M73" s="6">
        <v>2</v>
      </c>
      <c r="N73" s="6">
        <v>0</v>
      </c>
      <c r="O73" s="6">
        <v>2</v>
      </c>
      <c r="P73" s="6">
        <v>0</v>
      </c>
      <c r="Q73" s="7"/>
      <c r="R73" s="5">
        <f t="shared" si="17"/>
        <v>65.677713590757065</v>
      </c>
    </row>
    <row r="74" spans="1:18" x14ac:dyDescent="0.25">
      <c r="A74" s="4" t="s">
        <v>79</v>
      </c>
      <c r="B74" s="5">
        <f t="shared" si="13"/>
        <v>180</v>
      </c>
      <c r="C74" s="6">
        <v>90</v>
      </c>
      <c r="D74" s="6">
        <v>2</v>
      </c>
      <c r="E74" s="5">
        <f t="shared" si="14"/>
        <v>0</v>
      </c>
      <c r="F74" s="5">
        <f t="shared" si="15"/>
        <v>0</v>
      </c>
      <c r="G74" s="5">
        <f t="shared" si="16"/>
        <v>120</v>
      </c>
      <c r="H74" s="6">
        <v>0</v>
      </c>
      <c r="I74" s="6">
        <v>0</v>
      </c>
      <c r="J74" s="7">
        <v>0</v>
      </c>
      <c r="K74" s="6">
        <v>45</v>
      </c>
      <c r="L74" s="6">
        <v>0</v>
      </c>
      <c r="M74" s="6">
        <v>0</v>
      </c>
      <c r="N74" s="6">
        <v>0</v>
      </c>
      <c r="O74" s="6">
        <v>15</v>
      </c>
      <c r="P74" s="6">
        <v>0</v>
      </c>
      <c r="Q74" s="6"/>
      <c r="R74" s="5">
        <f t="shared" si="17"/>
        <v>103.04347826086956</v>
      </c>
    </row>
    <row r="75" spans="1:18" x14ac:dyDescent="0.25">
      <c r="A75" s="4" t="s">
        <v>84</v>
      </c>
      <c r="B75" s="5">
        <f t="shared" si="13"/>
        <v>420</v>
      </c>
      <c r="C75" s="6">
        <v>210</v>
      </c>
      <c r="D75" s="6">
        <v>2</v>
      </c>
      <c r="E75" s="5">
        <f t="shared" si="14"/>
        <v>360</v>
      </c>
      <c r="F75" s="5">
        <f t="shared" si="15"/>
        <v>32</v>
      </c>
      <c r="G75" s="5">
        <f t="shared" si="16"/>
        <v>40</v>
      </c>
      <c r="H75" s="6">
        <v>20</v>
      </c>
      <c r="I75" s="6">
        <v>2</v>
      </c>
      <c r="J75" s="7">
        <v>0</v>
      </c>
      <c r="K75" s="6">
        <v>0</v>
      </c>
      <c r="L75" s="6">
        <v>4</v>
      </c>
      <c r="M75" s="6">
        <v>2</v>
      </c>
      <c r="N75" s="6">
        <v>0</v>
      </c>
      <c r="O75" s="6">
        <v>5</v>
      </c>
      <c r="P75" s="6">
        <v>10</v>
      </c>
      <c r="Q75" s="6"/>
      <c r="R75" s="5">
        <f t="shared" si="17"/>
        <v>66.067599067599076</v>
      </c>
    </row>
    <row r="76" spans="1:18" ht="60" x14ac:dyDescent="0.25">
      <c r="A76" s="8" t="s">
        <v>85</v>
      </c>
      <c r="B76" s="5">
        <f t="shared" si="13"/>
        <v>0</v>
      </c>
      <c r="C76" s="6">
        <v>0</v>
      </c>
      <c r="D76" s="6">
        <v>20</v>
      </c>
      <c r="E76" s="5">
        <f t="shared" si="14"/>
        <v>0</v>
      </c>
      <c r="F76" s="5">
        <f t="shared" si="15"/>
        <v>0</v>
      </c>
      <c r="G76" s="5">
        <f t="shared" si="16"/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10</v>
      </c>
      <c r="Q76" s="7"/>
      <c r="R76" s="5">
        <f t="shared" si="17"/>
        <v>85</v>
      </c>
    </row>
    <row r="77" spans="1:18" ht="75" x14ac:dyDescent="0.25">
      <c r="A77" s="8" t="s">
        <v>40</v>
      </c>
      <c r="B77" s="5">
        <f t="shared" si="0"/>
        <v>2000</v>
      </c>
      <c r="C77" s="6">
        <v>250</v>
      </c>
      <c r="D77" s="6">
        <v>8</v>
      </c>
      <c r="E77" s="5">
        <f t="shared" si="1"/>
        <v>1440</v>
      </c>
      <c r="F77" s="5">
        <f t="shared" si="2"/>
        <v>352</v>
      </c>
      <c r="G77" s="5">
        <f t="shared" si="3"/>
        <v>320</v>
      </c>
      <c r="H77" s="7">
        <v>20</v>
      </c>
      <c r="I77" s="7">
        <v>4.5</v>
      </c>
      <c r="J77" s="7">
        <v>0</v>
      </c>
      <c r="K77" s="7">
        <v>105</v>
      </c>
      <c r="L77" s="7">
        <v>11</v>
      </c>
      <c r="M77" s="7">
        <v>3</v>
      </c>
      <c r="N77" s="7">
        <v>0</v>
      </c>
      <c r="O77" s="7">
        <v>10</v>
      </c>
      <c r="P77" s="7">
        <v>0</v>
      </c>
      <c r="Q77" s="7"/>
      <c r="R77" s="5">
        <f t="shared" si="17"/>
        <v>56.115435289348333</v>
      </c>
    </row>
    <row r="78" spans="1:18" x14ac:dyDescent="0.25">
      <c r="A78" s="8" t="s">
        <v>16</v>
      </c>
      <c r="B78" s="5">
        <f>SUM(B2:B77)</f>
        <v>25961.680000000004</v>
      </c>
      <c r="C78" s="6"/>
      <c r="D78" s="6"/>
      <c r="E78" s="5">
        <f>SUM(E2:E77)</f>
        <v>7323.6617999999989</v>
      </c>
      <c r="F78" s="5">
        <f>SUM(F2:F77)</f>
        <v>12895.456</v>
      </c>
      <c r="G78" s="5">
        <f>SUM(G2:G77)</f>
        <v>6296.8095999999996</v>
      </c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8" x14ac:dyDescent="0.25">
      <c r="A79" s="1"/>
    </row>
    <row r="80" spans="1:18" x14ac:dyDescent="0.25">
      <c r="A80" s="1" t="s">
        <v>17</v>
      </c>
      <c r="B80" s="2">
        <f>(E78/B78)*100</f>
        <v>28.209506472616557</v>
      </c>
      <c r="C80" s="2">
        <f>IF(AND(B80&gt;20,B80&lt;30),5,0)</f>
        <v>5</v>
      </c>
    </row>
    <row r="81" spans="1:3" x14ac:dyDescent="0.25">
      <c r="A81" s="1" t="s">
        <v>18</v>
      </c>
      <c r="B81" s="2">
        <f>(F78/B78)*100</f>
        <v>49.671115274512275</v>
      </c>
      <c r="C81" s="2">
        <f>IF(AND(B81&gt;45,B81&lt;65),5,0)</f>
        <v>5</v>
      </c>
    </row>
    <row r="82" spans="1:3" x14ac:dyDescent="0.25">
      <c r="A82" s="1" t="s">
        <v>19</v>
      </c>
      <c r="B82" s="2">
        <f>(G78/B78)*100</f>
        <v>24.254245487965335</v>
      </c>
      <c r="C82" s="2">
        <f>IF(AND(B82&gt;10,B82&lt;35),5,0)</f>
        <v>5</v>
      </c>
    </row>
    <row r="83" spans="1:3" x14ac:dyDescent="0.25">
      <c r="A83" s="1"/>
      <c r="C83">
        <f>SUM(C80:C82)</f>
        <v>15</v>
      </c>
    </row>
    <row r="84" spans="1:3" x14ac:dyDescent="0.25">
      <c r="A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398D-DCF0-4359-8C52-898B9BA78295}">
  <dimension ref="A1:T27"/>
  <sheetViews>
    <sheetView topLeftCell="F1" workbookViewId="0">
      <selection activeCell="A2" sqref="A2:Q20"/>
    </sheetView>
  </sheetViews>
  <sheetFormatPr defaultRowHeight="15" x14ac:dyDescent="0.25"/>
  <sheetData>
    <row r="1" spans="1:20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22</v>
      </c>
      <c r="R1" s="4" t="s">
        <v>15</v>
      </c>
      <c r="S1" s="1" t="s">
        <v>21</v>
      </c>
      <c r="T1" s="1"/>
    </row>
    <row r="2" spans="1:20" x14ac:dyDescent="0.25">
      <c r="A2" s="4" t="s">
        <v>112</v>
      </c>
      <c r="B2" s="5">
        <f>C2*D2</f>
        <v>1110</v>
      </c>
      <c r="C2" s="6">
        <v>370</v>
      </c>
      <c r="D2" s="6">
        <v>3</v>
      </c>
      <c r="E2" s="5">
        <f>(H2*D2)*9</f>
        <v>324</v>
      </c>
      <c r="F2" s="5">
        <f>(L2*D2)*4</f>
        <v>588</v>
      </c>
      <c r="G2" s="5">
        <f>(O2*D2)*4</f>
        <v>156</v>
      </c>
      <c r="H2" s="6">
        <v>12</v>
      </c>
      <c r="I2" s="6">
        <v>3</v>
      </c>
      <c r="J2" s="6">
        <v>0</v>
      </c>
      <c r="K2" s="6">
        <v>860</v>
      </c>
      <c r="L2" s="6">
        <v>49</v>
      </c>
      <c r="M2" s="6">
        <v>1</v>
      </c>
      <c r="N2" s="6">
        <v>0</v>
      </c>
      <c r="O2" s="6">
        <v>13</v>
      </c>
      <c r="P2" s="6"/>
      <c r="Q2" s="6"/>
      <c r="R2" s="5">
        <f>(25-((H2+(I2-J2))/78*100)+(25-K2/2300*100)+(25-(L2-M2+(N2/2))/130*100)+(O2/50*100)+P2+Q2)</f>
        <v>7.4548494983277536</v>
      </c>
      <c r="S2" s="3">
        <f>AVERAGE(R2:R88)+C26</f>
        <v>30.858006219562281</v>
      </c>
    </row>
    <row r="3" spans="1:20" x14ac:dyDescent="0.25">
      <c r="A3" s="4" t="s">
        <v>113</v>
      </c>
      <c r="B3" s="5">
        <f t="shared" ref="B3:B20" si="0">C3*D3</f>
        <v>750</v>
      </c>
      <c r="C3" s="6">
        <v>150</v>
      </c>
      <c r="D3" s="6">
        <v>5</v>
      </c>
      <c r="E3" s="5">
        <f t="shared" ref="E3:E20" si="1">(H3*D3)*9</f>
        <v>112.5</v>
      </c>
      <c r="F3" s="5">
        <f t="shared" ref="F3:F20" si="2">(L3*D3)*4</f>
        <v>580</v>
      </c>
      <c r="G3" s="5">
        <f t="shared" ref="G3:G20" si="3">(O3*D3)*4</f>
        <v>60</v>
      </c>
      <c r="H3" s="6">
        <v>2.5</v>
      </c>
      <c r="I3" s="6">
        <v>0</v>
      </c>
      <c r="J3" s="6">
        <v>0</v>
      </c>
      <c r="K3" s="6">
        <v>550</v>
      </c>
      <c r="L3" s="6">
        <v>29</v>
      </c>
      <c r="M3" s="6">
        <v>2</v>
      </c>
      <c r="N3" s="6">
        <v>0</v>
      </c>
      <c r="O3" s="6">
        <v>3</v>
      </c>
      <c r="P3" s="6"/>
      <c r="Q3" s="6"/>
      <c r="R3" s="5">
        <f t="shared" ref="R3:R20" si="4">(25-((H3+(I3-J3))/78*100)+(25-K3/2300*100)+(25-(L3-M3+(N3/2))/130*100)+(O3/50*100)+P3+Q3)</f>
        <v>33.112597547380155</v>
      </c>
    </row>
    <row r="4" spans="1:20" x14ac:dyDescent="0.25">
      <c r="A4" s="4" t="s">
        <v>114</v>
      </c>
      <c r="B4" s="5">
        <f t="shared" si="0"/>
        <v>240</v>
      </c>
      <c r="C4" s="6">
        <v>240</v>
      </c>
      <c r="D4" s="6">
        <v>1</v>
      </c>
      <c r="E4" s="5">
        <f t="shared" si="1"/>
        <v>0</v>
      </c>
      <c r="F4" s="5">
        <f t="shared" si="2"/>
        <v>264</v>
      </c>
      <c r="G4" s="5">
        <f t="shared" si="3"/>
        <v>0</v>
      </c>
      <c r="H4" s="6"/>
      <c r="I4" s="6"/>
      <c r="J4" s="6">
        <v>0</v>
      </c>
      <c r="K4" s="6">
        <v>95</v>
      </c>
      <c r="L4" s="6">
        <v>66</v>
      </c>
      <c r="M4" s="6">
        <v>0</v>
      </c>
      <c r="N4" s="6">
        <v>65</v>
      </c>
      <c r="O4" s="6">
        <v>0</v>
      </c>
      <c r="P4" s="6"/>
      <c r="Q4" s="6">
        <v>-50</v>
      </c>
      <c r="R4" s="5">
        <f t="shared" si="4"/>
        <v>-54.899665551839469</v>
      </c>
    </row>
    <row r="5" spans="1:20" x14ac:dyDescent="0.25">
      <c r="A5" s="4" t="s">
        <v>115</v>
      </c>
      <c r="B5" s="5">
        <f t="shared" si="0"/>
        <v>700</v>
      </c>
      <c r="C5" s="6">
        <v>140</v>
      </c>
      <c r="D5" s="6">
        <v>5</v>
      </c>
      <c r="E5" s="5">
        <f t="shared" si="1"/>
        <v>495</v>
      </c>
      <c r="F5" s="5">
        <f t="shared" si="2"/>
        <v>160</v>
      </c>
      <c r="G5" s="5">
        <f t="shared" si="3"/>
        <v>60</v>
      </c>
      <c r="H5" s="6">
        <v>11</v>
      </c>
      <c r="I5" s="6">
        <v>1.5</v>
      </c>
      <c r="J5" s="6">
        <v>0</v>
      </c>
      <c r="K5" s="6">
        <v>250</v>
      </c>
      <c r="L5" s="6">
        <v>8</v>
      </c>
      <c r="M5" s="6">
        <v>1</v>
      </c>
      <c r="N5" s="6">
        <v>2</v>
      </c>
      <c r="O5" s="6">
        <v>3</v>
      </c>
      <c r="P5" s="6"/>
      <c r="Q5" s="6"/>
      <c r="R5" s="5">
        <f t="shared" si="4"/>
        <v>47.95094760312152</v>
      </c>
    </row>
    <row r="6" spans="1:20" x14ac:dyDescent="0.25">
      <c r="A6" s="4" t="s">
        <v>116</v>
      </c>
      <c r="B6" s="5">
        <f t="shared" si="0"/>
        <v>1920</v>
      </c>
      <c r="C6" s="6">
        <v>320</v>
      </c>
      <c r="D6" s="6">
        <v>6</v>
      </c>
      <c r="E6" s="5">
        <f t="shared" si="1"/>
        <v>648</v>
      </c>
      <c r="F6" s="5">
        <f t="shared" si="2"/>
        <v>888</v>
      </c>
      <c r="G6" s="5">
        <f t="shared" si="3"/>
        <v>360</v>
      </c>
      <c r="H6" s="6">
        <v>12</v>
      </c>
      <c r="I6" s="6">
        <v>5</v>
      </c>
      <c r="J6" s="6">
        <v>0</v>
      </c>
      <c r="K6" s="6">
        <v>760</v>
      </c>
      <c r="L6" s="6">
        <v>37</v>
      </c>
      <c r="M6" s="6">
        <v>1</v>
      </c>
      <c r="N6" s="6">
        <v>3</v>
      </c>
      <c r="O6" s="6">
        <v>15</v>
      </c>
      <c r="P6" s="6"/>
      <c r="Q6" s="6"/>
      <c r="R6" s="5">
        <f t="shared" si="4"/>
        <v>21.315496098104799</v>
      </c>
    </row>
    <row r="7" spans="1:20" x14ac:dyDescent="0.25">
      <c r="A7" s="4" t="s">
        <v>117</v>
      </c>
      <c r="B7" s="5">
        <f t="shared" si="0"/>
        <v>975</v>
      </c>
      <c r="C7" s="6">
        <v>195</v>
      </c>
      <c r="D7" s="6">
        <v>5</v>
      </c>
      <c r="E7" s="5">
        <f t="shared" si="1"/>
        <v>315</v>
      </c>
      <c r="F7" s="5">
        <f t="shared" si="2"/>
        <v>560</v>
      </c>
      <c r="G7" s="5">
        <f t="shared" si="3"/>
        <v>100</v>
      </c>
      <c r="H7" s="6">
        <v>7</v>
      </c>
      <c r="I7" s="6">
        <v>1.8</v>
      </c>
      <c r="J7" s="6">
        <v>0</v>
      </c>
      <c r="K7" s="6">
        <v>410</v>
      </c>
      <c r="L7" s="6">
        <v>28</v>
      </c>
      <c r="M7" s="6">
        <v>1</v>
      </c>
      <c r="N7" s="6">
        <v>2</v>
      </c>
      <c r="O7" s="6">
        <v>5</v>
      </c>
      <c r="P7" s="6"/>
      <c r="Q7" s="6"/>
      <c r="R7" s="5">
        <f t="shared" si="4"/>
        <v>34.35340022296544</v>
      </c>
    </row>
    <row r="8" spans="1:20" x14ac:dyDescent="0.25">
      <c r="A8" s="4" t="s">
        <v>118</v>
      </c>
      <c r="B8" s="5">
        <f t="shared" si="0"/>
        <v>610</v>
      </c>
      <c r="C8" s="6">
        <v>610</v>
      </c>
      <c r="D8" s="6">
        <v>1</v>
      </c>
      <c r="E8" s="5">
        <f t="shared" si="1"/>
        <v>324</v>
      </c>
      <c r="F8" s="5">
        <f t="shared" si="2"/>
        <v>220</v>
      </c>
      <c r="G8" s="5">
        <f t="shared" si="3"/>
        <v>68</v>
      </c>
      <c r="H8" s="6">
        <v>36</v>
      </c>
      <c r="I8" s="6">
        <v>15</v>
      </c>
      <c r="J8" s="6">
        <v>0</v>
      </c>
      <c r="K8" s="6">
        <v>950</v>
      </c>
      <c r="L8" s="6">
        <v>55</v>
      </c>
      <c r="M8" s="6">
        <v>2</v>
      </c>
      <c r="N8" s="6">
        <v>1</v>
      </c>
      <c r="O8" s="6">
        <v>17</v>
      </c>
      <c r="P8" s="6"/>
      <c r="Q8" s="6"/>
      <c r="R8" s="5">
        <f t="shared" si="4"/>
        <v>-38.842809364548486</v>
      </c>
    </row>
    <row r="9" spans="1:20" x14ac:dyDescent="0.25">
      <c r="A9" s="4" t="s">
        <v>119</v>
      </c>
      <c r="B9" s="5">
        <f t="shared" si="0"/>
        <v>110</v>
      </c>
      <c r="C9" s="6">
        <v>110</v>
      </c>
      <c r="D9" s="6">
        <v>1</v>
      </c>
      <c r="E9" s="5">
        <f t="shared" si="1"/>
        <v>0</v>
      </c>
      <c r="F9" s="5">
        <f t="shared" si="2"/>
        <v>64</v>
      </c>
      <c r="G9" s="5">
        <f t="shared" si="3"/>
        <v>44</v>
      </c>
      <c r="H9" s="6">
        <v>0</v>
      </c>
      <c r="I9" s="6">
        <v>0</v>
      </c>
      <c r="J9" s="6">
        <v>0</v>
      </c>
      <c r="K9" s="6">
        <v>55</v>
      </c>
      <c r="L9" s="6">
        <v>16</v>
      </c>
      <c r="M9" s="6">
        <v>1</v>
      </c>
      <c r="N9" s="6">
        <v>9</v>
      </c>
      <c r="O9" s="6">
        <v>11</v>
      </c>
      <c r="P9" s="6"/>
      <c r="Q9" s="6"/>
      <c r="R9" s="5">
        <f t="shared" si="4"/>
        <v>79.608695652173907</v>
      </c>
    </row>
    <row r="10" spans="1:20" x14ac:dyDescent="0.25">
      <c r="A10" s="4" t="s">
        <v>120</v>
      </c>
      <c r="B10" s="5">
        <f t="shared" si="0"/>
        <v>1320</v>
      </c>
      <c r="C10" s="6">
        <v>110</v>
      </c>
      <c r="D10" s="6">
        <v>12</v>
      </c>
      <c r="E10" s="5">
        <f t="shared" si="1"/>
        <v>0</v>
      </c>
      <c r="F10" s="5">
        <f t="shared" si="2"/>
        <v>1248</v>
      </c>
      <c r="G10" s="5">
        <f t="shared" si="3"/>
        <v>0</v>
      </c>
      <c r="H10" s="6">
        <v>0</v>
      </c>
      <c r="I10" s="6">
        <v>0</v>
      </c>
      <c r="J10" s="6">
        <v>0</v>
      </c>
      <c r="K10" s="6">
        <v>0</v>
      </c>
      <c r="L10" s="6">
        <v>26</v>
      </c>
      <c r="M10" s="6">
        <v>0</v>
      </c>
      <c r="N10" s="6">
        <v>0</v>
      </c>
      <c r="O10" s="6">
        <v>0</v>
      </c>
      <c r="P10" s="6"/>
      <c r="Q10" s="6">
        <v>-50</v>
      </c>
      <c r="R10" s="5">
        <f t="shared" si="4"/>
        <v>5</v>
      </c>
    </row>
    <row r="11" spans="1:20" x14ac:dyDescent="0.25">
      <c r="A11" s="4" t="s">
        <v>121</v>
      </c>
      <c r="B11" s="5">
        <f t="shared" si="0"/>
        <v>810</v>
      </c>
      <c r="C11" s="6">
        <v>90</v>
      </c>
      <c r="D11" s="6">
        <v>9</v>
      </c>
      <c r="E11" s="5">
        <f t="shared" si="1"/>
        <v>0</v>
      </c>
      <c r="F11" s="5">
        <f t="shared" si="2"/>
        <v>864</v>
      </c>
      <c r="G11" s="5">
        <f t="shared" si="3"/>
        <v>0</v>
      </c>
      <c r="H11" s="6">
        <v>0</v>
      </c>
      <c r="I11" s="6">
        <v>0</v>
      </c>
      <c r="J11" s="6">
        <v>0</v>
      </c>
      <c r="K11" s="6">
        <v>0</v>
      </c>
      <c r="L11" s="6">
        <v>24</v>
      </c>
      <c r="M11" s="6">
        <v>1</v>
      </c>
      <c r="N11" s="6"/>
      <c r="O11" s="6">
        <v>0</v>
      </c>
      <c r="P11" s="6"/>
      <c r="Q11" s="6"/>
      <c r="R11" s="5">
        <f t="shared" si="4"/>
        <v>57.307692307692307</v>
      </c>
    </row>
    <row r="12" spans="1:20" x14ac:dyDescent="0.25">
      <c r="A12" s="4" t="s">
        <v>122</v>
      </c>
      <c r="B12" s="5">
        <f t="shared" si="0"/>
        <v>3200</v>
      </c>
      <c r="C12" s="6">
        <v>100</v>
      </c>
      <c r="D12" s="6">
        <v>32</v>
      </c>
      <c r="E12" s="5">
        <f t="shared" si="1"/>
        <v>3168</v>
      </c>
      <c r="F12" s="5">
        <f t="shared" si="2"/>
        <v>0</v>
      </c>
      <c r="G12" s="5">
        <f t="shared" si="3"/>
        <v>0</v>
      </c>
      <c r="H12" s="6">
        <v>11</v>
      </c>
      <c r="I12" s="6">
        <v>7</v>
      </c>
      <c r="J12" s="6">
        <v>0</v>
      </c>
      <c r="K12" s="6">
        <v>90</v>
      </c>
      <c r="L12" s="6">
        <v>0</v>
      </c>
      <c r="M12" s="6">
        <v>0</v>
      </c>
      <c r="N12" s="6">
        <v>0</v>
      </c>
      <c r="O12" s="6">
        <v>0</v>
      </c>
      <c r="P12" s="6"/>
      <c r="Q12" s="6"/>
      <c r="R12" s="5">
        <f t="shared" si="4"/>
        <v>48.010033444816052</v>
      </c>
    </row>
    <row r="13" spans="1:20" x14ac:dyDescent="0.25">
      <c r="A13" s="4" t="s">
        <v>123</v>
      </c>
      <c r="B13" s="5">
        <f t="shared" si="0"/>
        <v>1300</v>
      </c>
      <c r="C13" s="6">
        <v>130</v>
      </c>
      <c r="D13" s="6">
        <v>10</v>
      </c>
      <c r="E13" s="5">
        <f t="shared" si="1"/>
        <v>0</v>
      </c>
      <c r="F13" s="5">
        <f t="shared" si="2"/>
        <v>1320</v>
      </c>
      <c r="G13" s="5">
        <f t="shared" si="3"/>
        <v>80</v>
      </c>
      <c r="H13" s="6">
        <v>0</v>
      </c>
      <c r="I13" s="6">
        <v>0</v>
      </c>
      <c r="J13" s="6">
        <v>0</v>
      </c>
      <c r="K13" s="6">
        <v>190</v>
      </c>
      <c r="L13" s="6">
        <v>33</v>
      </c>
      <c r="M13" s="6">
        <v>1</v>
      </c>
      <c r="N13" s="6">
        <v>12</v>
      </c>
      <c r="O13" s="6">
        <v>2</v>
      </c>
      <c r="P13" s="6"/>
      <c r="Q13" s="6"/>
      <c r="R13" s="5">
        <f t="shared" si="4"/>
        <v>41.508361204013376</v>
      </c>
    </row>
    <row r="14" spans="1:20" x14ac:dyDescent="0.25">
      <c r="A14" s="4" t="s">
        <v>124</v>
      </c>
      <c r="B14" s="5">
        <f t="shared" si="0"/>
        <v>700</v>
      </c>
      <c r="C14" s="6">
        <v>70</v>
      </c>
      <c r="D14" s="6">
        <v>10</v>
      </c>
      <c r="E14" s="5">
        <f t="shared" si="1"/>
        <v>0</v>
      </c>
      <c r="F14" s="5">
        <f t="shared" si="2"/>
        <v>680</v>
      </c>
      <c r="G14" s="5">
        <f t="shared" si="3"/>
        <v>40</v>
      </c>
      <c r="H14" s="7">
        <v>0</v>
      </c>
      <c r="I14" s="7">
        <v>0</v>
      </c>
      <c r="J14" s="7">
        <v>0</v>
      </c>
      <c r="K14" s="7">
        <v>20</v>
      </c>
      <c r="L14" s="7">
        <v>17</v>
      </c>
      <c r="M14" s="7">
        <v>0</v>
      </c>
      <c r="N14" s="7">
        <v>12</v>
      </c>
      <c r="O14" s="7">
        <v>1</v>
      </c>
      <c r="P14" s="7"/>
      <c r="Q14" s="7"/>
      <c r="R14" s="5">
        <f t="shared" si="4"/>
        <v>58.438127090301002</v>
      </c>
    </row>
    <row r="15" spans="1:20" x14ac:dyDescent="0.25">
      <c r="A15" s="4" t="s">
        <v>125</v>
      </c>
      <c r="B15" s="5">
        <f t="shared" si="0"/>
        <v>1000</v>
      </c>
      <c r="C15" s="6">
        <v>200</v>
      </c>
      <c r="D15" s="6">
        <v>5</v>
      </c>
      <c r="E15" s="5">
        <f t="shared" si="1"/>
        <v>495</v>
      </c>
      <c r="F15" s="5">
        <f t="shared" si="2"/>
        <v>440</v>
      </c>
      <c r="G15" s="5">
        <f t="shared" si="3"/>
        <v>40</v>
      </c>
      <c r="H15" s="7">
        <v>11</v>
      </c>
      <c r="I15" s="7">
        <v>4</v>
      </c>
      <c r="J15" s="7">
        <v>0</v>
      </c>
      <c r="K15" s="7">
        <v>15</v>
      </c>
      <c r="L15" s="7">
        <v>22</v>
      </c>
      <c r="M15" s="7">
        <v>1</v>
      </c>
      <c r="N15" s="7">
        <v>19</v>
      </c>
      <c r="O15" s="7">
        <v>2</v>
      </c>
      <c r="P15" s="7"/>
      <c r="Q15" s="7"/>
      <c r="R15" s="5">
        <f t="shared" si="4"/>
        <v>35.65551839464883</v>
      </c>
    </row>
    <row r="16" spans="1:20" x14ac:dyDescent="0.25">
      <c r="A16" s="4" t="s">
        <v>126</v>
      </c>
      <c r="B16" s="5">
        <f t="shared" si="0"/>
        <v>460</v>
      </c>
      <c r="C16" s="6">
        <v>460</v>
      </c>
      <c r="D16" s="6">
        <v>1</v>
      </c>
      <c r="E16" s="5">
        <f t="shared" si="1"/>
        <v>45</v>
      </c>
      <c r="F16" s="5">
        <f t="shared" si="2"/>
        <v>396</v>
      </c>
      <c r="G16" s="5">
        <f t="shared" si="3"/>
        <v>24</v>
      </c>
      <c r="H16" s="7">
        <v>5</v>
      </c>
      <c r="I16" s="7">
        <v>1.5</v>
      </c>
      <c r="J16" s="7">
        <v>0</v>
      </c>
      <c r="K16" s="7">
        <v>680</v>
      </c>
      <c r="L16" s="7">
        <v>99</v>
      </c>
      <c r="M16" s="7">
        <v>3</v>
      </c>
      <c r="N16" s="7">
        <v>22</v>
      </c>
      <c r="O16" s="7">
        <v>6</v>
      </c>
      <c r="P16" s="7"/>
      <c r="Q16" s="7"/>
      <c r="R16" s="5">
        <f t="shared" si="4"/>
        <v>-33.206243032329986</v>
      </c>
    </row>
    <row r="17" spans="1:18" x14ac:dyDescent="0.25">
      <c r="A17" s="4" t="s">
        <v>127</v>
      </c>
      <c r="B17" s="5">
        <f t="shared" si="0"/>
        <v>1200</v>
      </c>
      <c r="C17" s="6">
        <v>150</v>
      </c>
      <c r="D17" s="6">
        <v>8</v>
      </c>
      <c r="E17" s="5">
        <f t="shared" si="1"/>
        <v>72</v>
      </c>
      <c r="F17" s="5">
        <f t="shared" si="2"/>
        <v>672</v>
      </c>
      <c r="G17" s="5">
        <f t="shared" si="3"/>
        <v>64</v>
      </c>
      <c r="H17" s="7">
        <v>1</v>
      </c>
      <c r="I17" s="7">
        <v>1</v>
      </c>
      <c r="J17" s="7">
        <v>0</v>
      </c>
      <c r="K17" s="7">
        <v>550</v>
      </c>
      <c r="L17" s="7">
        <v>21</v>
      </c>
      <c r="M17" s="7">
        <v>2</v>
      </c>
      <c r="N17" s="7">
        <v>0</v>
      </c>
      <c r="O17" s="7">
        <v>2</v>
      </c>
      <c r="P17" s="7"/>
      <c r="Q17" s="7"/>
      <c r="R17" s="5">
        <f t="shared" si="4"/>
        <v>37.90746934225195</v>
      </c>
    </row>
    <row r="18" spans="1:18" x14ac:dyDescent="0.25">
      <c r="A18" s="4" t="s">
        <v>128</v>
      </c>
      <c r="B18" s="5">
        <f t="shared" si="0"/>
        <v>250</v>
      </c>
      <c r="C18" s="6">
        <v>100</v>
      </c>
      <c r="D18" s="6">
        <v>2.5</v>
      </c>
      <c r="E18" s="5">
        <f t="shared" si="1"/>
        <v>45</v>
      </c>
      <c r="F18" s="5">
        <f t="shared" si="2"/>
        <v>70</v>
      </c>
      <c r="G18" s="5">
        <f t="shared" si="3"/>
        <v>140</v>
      </c>
      <c r="H18" s="6">
        <v>2</v>
      </c>
      <c r="I18" s="6">
        <v>0.5</v>
      </c>
      <c r="J18" s="7">
        <v>0</v>
      </c>
      <c r="K18" s="6">
        <v>880</v>
      </c>
      <c r="L18" s="6">
        <v>7</v>
      </c>
      <c r="M18" s="6">
        <v>0</v>
      </c>
      <c r="N18" s="6">
        <v>0</v>
      </c>
      <c r="O18" s="6">
        <v>14</v>
      </c>
      <c r="P18" s="6"/>
      <c r="Q18" s="6"/>
      <c r="R18" s="5">
        <f t="shared" si="4"/>
        <v>56.149386845039018</v>
      </c>
    </row>
    <row r="19" spans="1:18" x14ac:dyDescent="0.25">
      <c r="A19" s="4" t="s">
        <v>129</v>
      </c>
      <c r="B19" s="5">
        <f t="shared" si="0"/>
        <v>9000</v>
      </c>
      <c r="C19" s="6">
        <v>100</v>
      </c>
      <c r="D19" s="6">
        <v>90</v>
      </c>
      <c r="E19" s="5">
        <f t="shared" si="1"/>
        <v>0</v>
      </c>
      <c r="F19" s="5">
        <f t="shared" si="2"/>
        <v>9360</v>
      </c>
      <c r="G19" s="5">
        <f t="shared" si="3"/>
        <v>0</v>
      </c>
      <c r="H19" s="6">
        <v>0</v>
      </c>
      <c r="I19" s="6">
        <v>0</v>
      </c>
      <c r="J19" s="7">
        <v>0</v>
      </c>
      <c r="K19" s="6">
        <v>35</v>
      </c>
      <c r="L19" s="6">
        <v>26</v>
      </c>
      <c r="M19" s="6">
        <v>0</v>
      </c>
      <c r="N19" s="6">
        <v>24</v>
      </c>
      <c r="O19" s="6">
        <v>0</v>
      </c>
      <c r="P19" s="6"/>
      <c r="Q19" s="6">
        <v>-50</v>
      </c>
      <c r="R19" s="5">
        <f t="shared" si="4"/>
        <v>-5.7525083612040149</v>
      </c>
    </row>
    <row r="20" spans="1:18" ht="75" x14ac:dyDescent="0.25">
      <c r="A20" s="8" t="s">
        <v>130</v>
      </c>
      <c r="B20" s="5">
        <f t="shared" si="0"/>
        <v>880</v>
      </c>
      <c r="C20" s="6">
        <v>80</v>
      </c>
      <c r="D20" s="6">
        <v>11</v>
      </c>
      <c r="E20" s="5">
        <f t="shared" si="1"/>
        <v>0</v>
      </c>
      <c r="F20" s="5">
        <f t="shared" si="2"/>
        <v>792</v>
      </c>
      <c r="G20" s="5">
        <f t="shared" si="3"/>
        <v>132</v>
      </c>
      <c r="H20" s="7">
        <v>0</v>
      </c>
      <c r="I20" s="7">
        <v>0</v>
      </c>
      <c r="J20" s="7">
        <v>0</v>
      </c>
      <c r="K20" s="7">
        <v>230</v>
      </c>
      <c r="L20" s="7">
        <v>18</v>
      </c>
      <c r="M20" s="7">
        <v>4</v>
      </c>
      <c r="N20" s="7">
        <v>0</v>
      </c>
      <c r="O20" s="7">
        <v>3</v>
      </c>
      <c r="P20" s="7"/>
      <c r="Q20" s="7"/>
      <c r="R20" s="5">
        <f t="shared" si="4"/>
        <v>60.230769230769226</v>
      </c>
    </row>
    <row r="21" spans="1:18" x14ac:dyDescent="0.25">
      <c r="A21" s="8" t="s">
        <v>16</v>
      </c>
      <c r="B21" s="5">
        <f>SUM(B2:B20)</f>
        <v>26535</v>
      </c>
      <c r="C21" s="6"/>
      <c r="D21" s="6"/>
      <c r="E21" s="5">
        <f>SUM(E2:E20)</f>
        <v>6043.5</v>
      </c>
      <c r="F21" s="5">
        <f>SUM(F2:F20)</f>
        <v>19166</v>
      </c>
      <c r="G21" s="5">
        <f>SUM(G2:G20)</f>
        <v>1368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1"/>
    </row>
    <row r="23" spans="1:18" x14ac:dyDescent="0.25">
      <c r="A23" s="1" t="s">
        <v>17</v>
      </c>
      <c r="B23" s="2">
        <f>(E21/B21)*100</f>
        <v>22.775579423403052</v>
      </c>
      <c r="C23" s="2">
        <f>IF(AND(B23&gt;20,B23&lt;30),5,0)</f>
        <v>5</v>
      </c>
    </row>
    <row r="24" spans="1:18" x14ac:dyDescent="0.25">
      <c r="A24" s="1" t="s">
        <v>18</v>
      </c>
      <c r="B24" s="2">
        <f>(F21/B21)*100</f>
        <v>72.22913133597136</v>
      </c>
      <c r="C24" s="2">
        <f>IF(AND(B24&gt;45,B24&lt;65),5,0)</f>
        <v>0</v>
      </c>
    </row>
    <row r="25" spans="1:18" x14ac:dyDescent="0.25">
      <c r="A25" s="1" t="s">
        <v>19</v>
      </c>
      <c r="B25" s="2">
        <f>(G21/B21)*100</f>
        <v>5.1554550593555684</v>
      </c>
      <c r="C25" s="2">
        <f>IF(AND(B25&gt;10,B25&lt;35),5,0)</f>
        <v>0</v>
      </c>
    </row>
    <row r="26" spans="1:18" x14ac:dyDescent="0.25">
      <c r="A26" s="1"/>
      <c r="C26">
        <f>SUM(C23:C25)</f>
        <v>5</v>
      </c>
    </row>
    <row r="27" spans="1:18" x14ac:dyDescent="0.25">
      <c r="A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9570-7243-44DD-A29F-C3672A5DB7FF}">
  <dimension ref="A1:T27"/>
  <sheetViews>
    <sheetView workbookViewId="0">
      <selection activeCell="Q20" sqref="A2:Q20"/>
    </sheetView>
  </sheetViews>
  <sheetFormatPr defaultRowHeight="15" x14ac:dyDescent="0.25"/>
  <sheetData>
    <row r="1" spans="1:20" x14ac:dyDescent="0.25">
      <c r="A1" s="9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22</v>
      </c>
      <c r="R1" s="9" t="s">
        <v>15</v>
      </c>
      <c r="S1" s="10" t="s">
        <v>21</v>
      </c>
      <c r="T1" s="10"/>
    </row>
    <row r="2" spans="1:20" x14ac:dyDescent="0.25">
      <c r="A2" s="9" t="s">
        <v>131</v>
      </c>
      <c r="B2" s="11">
        <f>D2*C2</f>
        <v>1760</v>
      </c>
      <c r="C2" s="12">
        <v>220</v>
      </c>
      <c r="D2" s="12">
        <v>8</v>
      </c>
      <c r="E2" s="11">
        <f>(H2*D2)*9</f>
        <v>1008</v>
      </c>
      <c r="F2" s="11">
        <f>(L2*D2)*4</f>
        <v>480</v>
      </c>
      <c r="G2" s="11">
        <f>(O2*D2)*4</f>
        <v>288</v>
      </c>
      <c r="H2" s="12">
        <v>14</v>
      </c>
      <c r="I2" s="12">
        <v>3</v>
      </c>
      <c r="J2" s="12">
        <v>0</v>
      </c>
      <c r="K2" s="12">
        <v>320</v>
      </c>
      <c r="L2" s="12">
        <v>15</v>
      </c>
      <c r="M2" s="12">
        <v>0</v>
      </c>
      <c r="N2" s="12">
        <v>0</v>
      </c>
      <c r="O2" s="12">
        <v>9</v>
      </c>
      <c r="P2" s="12"/>
      <c r="Q2" s="12"/>
      <c r="R2" s="11">
        <f>(25-((H2+(I2-J2))/78*100)+(25-K2/2300*100)+(25-(L2-M2+(N2/2))/130*100)+(O2/50*100)+P2+Q2)</f>
        <v>45.753623188405797</v>
      </c>
      <c r="S2" s="13">
        <f>AVERAGE(R2:R88)+C26</f>
        <v>41.68289855072463</v>
      </c>
      <c r="T2" s="15"/>
    </row>
    <row r="3" spans="1:20" x14ac:dyDescent="0.25">
      <c r="A3" s="9" t="s">
        <v>132</v>
      </c>
      <c r="B3" s="11">
        <f t="shared" ref="B3:B20" si="0">D3*C3</f>
        <v>2700</v>
      </c>
      <c r="C3" s="12">
        <v>450</v>
      </c>
      <c r="D3" s="12">
        <v>6</v>
      </c>
      <c r="E3" s="11">
        <f t="shared" ref="E3:E20" si="1">(H3*D3)*9</f>
        <v>2106</v>
      </c>
      <c r="F3" s="11">
        <f t="shared" ref="F3:F20" si="2">(L3*D3)*4</f>
        <v>0</v>
      </c>
      <c r="G3" s="11">
        <f t="shared" ref="G3:G20" si="3">(O3*D3)*4</f>
        <v>624</v>
      </c>
      <c r="H3" s="12">
        <v>39</v>
      </c>
      <c r="I3" s="12">
        <v>17</v>
      </c>
      <c r="J3" s="12">
        <v>0</v>
      </c>
      <c r="K3" s="12">
        <v>510</v>
      </c>
      <c r="L3" s="12">
        <v>0</v>
      </c>
      <c r="M3" s="12">
        <v>0</v>
      </c>
      <c r="N3" s="12">
        <v>0</v>
      </c>
      <c r="O3" s="12">
        <v>26</v>
      </c>
      <c r="P3" s="12"/>
      <c r="Q3" s="12"/>
      <c r="R3" s="11">
        <f t="shared" ref="R3:R20" si="4">(25-((H3+(I3-J3))/78*100)+(25-K3/2300*100)+(25-(L3-M3+(N3/2))/130*100)+(O3/50*100)+P3+Q3)</f>
        <v>33.031215161649939</v>
      </c>
      <c r="S3" s="15"/>
      <c r="T3" s="15"/>
    </row>
    <row r="4" spans="1:20" x14ac:dyDescent="0.25">
      <c r="A4" s="9" t="s">
        <v>133</v>
      </c>
      <c r="B4" s="11">
        <f t="shared" si="0"/>
        <v>260</v>
      </c>
      <c r="C4" s="12">
        <v>130</v>
      </c>
      <c r="D4" s="12">
        <v>2</v>
      </c>
      <c r="E4" s="11">
        <f t="shared" si="1"/>
        <v>45</v>
      </c>
      <c r="F4" s="11">
        <f t="shared" si="2"/>
        <v>152</v>
      </c>
      <c r="G4" s="11">
        <f t="shared" si="3"/>
        <v>64</v>
      </c>
      <c r="H4" s="12">
        <v>2.5</v>
      </c>
      <c r="I4" s="12">
        <v>1.5</v>
      </c>
      <c r="J4" s="12">
        <v>0</v>
      </c>
      <c r="K4" s="12">
        <v>125</v>
      </c>
      <c r="L4" s="12">
        <v>19</v>
      </c>
      <c r="M4" s="12">
        <v>0</v>
      </c>
      <c r="N4" s="12">
        <v>7</v>
      </c>
      <c r="O4" s="12">
        <v>8</v>
      </c>
      <c r="P4" s="12"/>
      <c r="Q4" s="12"/>
      <c r="R4" s="11">
        <f t="shared" si="4"/>
        <v>63.129319955406913</v>
      </c>
      <c r="S4" s="15"/>
      <c r="T4" s="15"/>
    </row>
    <row r="5" spans="1:20" x14ac:dyDescent="0.25">
      <c r="A5" s="9" t="s">
        <v>134</v>
      </c>
      <c r="B5" s="11">
        <f t="shared" si="0"/>
        <v>4620</v>
      </c>
      <c r="C5" s="12">
        <v>220</v>
      </c>
      <c r="D5" s="12">
        <v>21</v>
      </c>
      <c r="E5" s="11">
        <f t="shared" si="1"/>
        <v>2457</v>
      </c>
      <c r="F5" s="11">
        <f t="shared" si="2"/>
        <v>1596</v>
      </c>
      <c r="G5" s="11">
        <f t="shared" si="3"/>
        <v>588</v>
      </c>
      <c r="H5" s="12">
        <v>13</v>
      </c>
      <c r="I5" s="12">
        <v>3.5</v>
      </c>
      <c r="J5" s="12">
        <v>0</v>
      </c>
      <c r="K5" s="12">
        <v>510</v>
      </c>
      <c r="L5" s="12">
        <v>19</v>
      </c>
      <c r="M5" s="12">
        <v>0</v>
      </c>
      <c r="N5" s="12">
        <v>0</v>
      </c>
      <c r="O5" s="12">
        <v>7</v>
      </c>
      <c r="P5" s="12"/>
      <c r="Q5" s="12"/>
      <c r="R5" s="11">
        <f t="shared" si="4"/>
        <v>31.056856187290968</v>
      </c>
      <c r="S5" s="15"/>
      <c r="T5" s="15"/>
    </row>
    <row r="6" spans="1:20" x14ac:dyDescent="0.25">
      <c r="A6" s="9" t="s">
        <v>135</v>
      </c>
      <c r="B6" s="11">
        <f t="shared" si="0"/>
        <v>1120</v>
      </c>
      <c r="C6" s="12">
        <v>140</v>
      </c>
      <c r="D6" s="12">
        <v>8</v>
      </c>
      <c r="E6" s="11">
        <f t="shared" si="1"/>
        <v>324</v>
      </c>
      <c r="F6" s="11">
        <f t="shared" si="2"/>
        <v>768</v>
      </c>
      <c r="G6" s="11">
        <f t="shared" si="3"/>
        <v>64</v>
      </c>
      <c r="H6" s="12">
        <v>4.5</v>
      </c>
      <c r="I6" s="12">
        <v>2.5</v>
      </c>
      <c r="J6" s="12">
        <v>0</v>
      </c>
      <c r="K6" s="12">
        <v>340</v>
      </c>
      <c r="L6" s="12">
        <v>24</v>
      </c>
      <c r="M6" s="12">
        <v>0</v>
      </c>
      <c r="N6" s="12">
        <v>9</v>
      </c>
      <c r="O6" s="12">
        <v>2</v>
      </c>
      <c r="P6" s="12"/>
      <c r="Q6" s="12"/>
      <c r="R6" s="11">
        <f t="shared" si="4"/>
        <v>33.31995540691193</v>
      </c>
      <c r="S6" s="15"/>
      <c r="T6" s="15"/>
    </row>
    <row r="7" spans="1:20" x14ac:dyDescent="0.25">
      <c r="A7" s="9" t="s">
        <v>136</v>
      </c>
      <c r="B7" s="11">
        <f t="shared" si="0"/>
        <v>1110</v>
      </c>
      <c r="C7" s="12">
        <v>370</v>
      </c>
      <c r="D7" s="12">
        <v>3</v>
      </c>
      <c r="E7" s="11">
        <f t="shared" si="1"/>
        <v>405</v>
      </c>
      <c r="F7" s="11">
        <f t="shared" si="2"/>
        <v>648</v>
      </c>
      <c r="G7" s="11">
        <f t="shared" si="3"/>
        <v>60</v>
      </c>
      <c r="H7" s="12">
        <v>15</v>
      </c>
      <c r="I7" s="12">
        <v>6</v>
      </c>
      <c r="J7" s="12"/>
      <c r="K7" s="12">
        <v>290</v>
      </c>
      <c r="L7" s="12">
        <v>54</v>
      </c>
      <c r="M7" s="12">
        <v>1</v>
      </c>
      <c r="N7" s="12">
        <v>19</v>
      </c>
      <c r="O7" s="12">
        <v>5</v>
      </c>
      <c r="P7" s="12"/>
      <c r="Q7" s="12"/>
      <c r="R7" s="11">
        <f t="shared" si="4"/>
        <v>-2.6086956521739157</v>
      </c>
      <c r="S7" s="15"/>
      <c r="T7" s="15"/>
    </row>
    <row r="8" spans="1:20" x14ac:dyDescent="0.25">
      <c r="A8" s="9" t="s">
        <v>137</v>
      </c>
      <c r="B8" s="11">
        <f t="shared" si="0"/>
        <v>2200</v>
      </c>
      <c r="C8" s="12">
        <v>220</v>
      </c>
      <c r="D8" s="12">
        <v>10</v>
      </c>
      <c r="E8" s="11">
        <f t="shared" si="1"/>
        <v>1080</v>
      </c>
      <c r="F8" s="11">
        <f t="shared" si="2"/>
        <v>1120</v>
      </c>
      <c r="G8" s="11">
        <f t="shared" si="3"/>
        <v>120</v>
      </c>
      <c r="H8" s="12">
        <v>12</v>
      </c>
      <c r="I8" s="12">
        <v>2</v>
      </c>
      <c r="J8" s="12"/>
      <c r="K8" s="12">
        <v>570</v>
      </c>
      <c r="L8" s="12">
        <v>28</v>
      </c>
      <c r="M8" s="12">
        <v>3</v>
      </c>
      <c r="N8" s="12">
        <v>7</v>
      </c>
      <c r="O8" s="12">
        <v>3</v>
      </c>
      <c r="P8" s="12"/>
      <c r="Q8" s="12"/>
      <c r="R8" s="11">
        <f t="shared" si="4"/>
        <v>16.345596432552952</v>
      </c>
      <c r="S8" s="15"/>
      <c r="T8" s="15"/>
    </row>
    <row r="9" spans="1:20" x14ac:dyDescent="0.25">
      <c r="A9" s="9" t="s">
        <v>138</v>
      </c>
      <c r="B9" s="11">
        <f t="shared" si="0"/>
        <v>1120</v>
      </c>
      <c r="C9" s="12">
        <v>140</v>
      </c>
      <c r="D9" s="12">
        <v>8</v>
      </c>
      <c r="E9" s="11">
        <f t="shared" si="1"/>
        <v>360</v>
      </c>
      <c r="F9" s="11">
        <f t="shared" si="2"/>
        <v>704</v>
      </c>
      <c r="G9" s="11">
        <f t="shared" si="3"/>
        <v>64</v>
      </c>
      <c r="H9" s="12">
        <v>5</v>
      </c>
      <c r="I9" s="12">
        <v>0</v>
      </c>
      <c r="J9" s="12">
        <v>0</v>
      </c>
      <c r="K9" s="12">
        <v>200</v>
      </c>
      <c r="L9" s="12">
        <v>22</v>
      </c>
      <c r="M9" s="12">
        <v>3</v>
      </c>
      <c r="N9" s="12">
        <v>4</v>
      </c>
      <c r="O9" s="12">
        <v>2</v>
      </c>
      <c r="P9" s="12"/>
      <c r="Q9" s="12"/>
      <c r="R9" s="11">
        <f t="shared" si="4"/>
        <v>47.740245261984391</v>
      </c>
      <c r="S9" s="15"/>
      <c r="T9" s="15"/>
    </row>
    <row r="10" spans="1:20" x14ac:dyDescent="0.25">
      <c r="A10" s="9" t="s">
        <v>139</v>
      </c>
      <c r="B10" s="11">
        <f t="shared" si="0"/>
        <v>1650</v>
      </c>
      <c r="C10" s="12">
        <v>150</v>
      </c>
      <c r="D10" s="12">
        <v>11</v>
      </c>
      <c r="E10" s="11">
        <f t="shared" si="1"/>
        <v>792</v>
      </c>
      <c r="F10" s="11">
        <f t="shared" si="2"/>
        <v>880</v>
      </c>
      <c r="G10" s="11">
        <f t="shared" si="3"/>
        <v>44</v>
      </c>
      <c r="H10" s="12">
        <v>8</v>
      </c>
      <c r="I10" s="12">
        <v>7</v>
      </c>
      <c r="J10" s="12">
        <v>0</v>
      </c>
      <c r="K10" s="12">
        <v>50</v>
      </c>
      <c r="L10" s="12">
        <v>20</v>
      </c>
      <c r="M10" s="12">
        <v>0</v>
      </c>
      <c r="N10" s="12">
        <v>12</v>
      </c>
      <c r="O10" s="12">
        <v>1</v>
      </c>
      <c r="P10" s="12"/>
      <c r="Q10" s="12"/>
      <c r="R10" s="11">
        <f t="shared" si="4"/>
        <v>35.595317725752508</v>
      </c>
      <c r="S10" s="15"/>
      <c r="T10" s="15"/>
    </row>
    <row r="11" spans="1:20" x14ac:dyDescent="0.25">
      <c r="A11" s="9" t="s">
        <v>140</v>
      </c>
      <c r="B11" s="11">
        <f t="shared" si="0"/>
        <v>1040</v>
      </c>
      <c r="C11" s="12">
        <v>130</v>
      </c>
      <c r="D11" s="12">
        <v>8</v>
      </c>
      <c r="E11" s="11">
        <f t="shared" si="1"/>
        <v>504</v>
      </c>
      <c r="F11" s="11">
        <f t="shared" si="2"/>
        <v>576</v>
      </c>
      <c r="G11" s="11">
        <f t="shared" si="3"/>
        <v>32</v>
      </c>
      <c r="H11" s="12">
        <v>7</v>
      </c>
      <c r="I11" s="12">
        <v>2</v>
      </c>
      <c r="J11" s="12">
        <v>0</v>
      </c>
      <c r="K11" s="12">
        <v>180</v>
      </c>
      <c r="L11" s="12">
        <v>18</v>
      </c>
      <c r="M11" s="12">
        <v>1</v>
      </c>
      <c r="N11" s="12">
        <v>12</v>
      </c>
      <c r="O11" s="12">
        <v>1</v>
      </c>
      <c r="P11" s="12"/>
      <c r="Q11" s="12"/>
      <c r="R11" s="11">
        <f t="shared" si="4"/>
        <v>39.943143812709025</v>
      </c>
      <c r="S11" s="15"/>
      <c r="T11" s="15"/>
    </row>
    <row r="12" spans="1:20" x14ac:dyDescent="0.25">
      <c r="A12" s="9" t="s">
        <v>141</v>
      </c>
      <c r="B12" s="11">
        <f t="shared" si="0"/>
        <v>1470</v>
      </c>
      <c r="C12" s="12">
        <v>70</v>
      </c>
      <c r="D12" s="12">
        <v>21</v>
      </c>
      <c r="E12" s="11">
        <f t="shared" si="1"/>
        <v>0</v>
      </c>
      <c r="F12" s="11">
        <f t="shared" si="2"/>
        <v>1512</v>
      </c>
      <c r="G12" s="11">
        <f t="shared" si="3"/>
        <v>0</v>
      </c>
      <c r="H12" s="12">
        <v>0</v>
      </c>
      <c r="I12" s="12">
        <v>0</v>
      </c>
      <c r="J12" s="12">
        <v>0</v>
      </c>
      <c r="K12" s="12">
        <v>290</v>
      </c>
      <c r="L12" s="12">
        <v>18</v>
      </c>
      <c r="M12" s="12">
        <v>0</v>
      </c>
      <c r="N12" s="12">
        <v>16</v>
      </c>
      <c r="O12" s="12">
        <v>0</v>
      </c>
      <c r="P12" s="12"/>
      <c r="Q12" s="12">
        <v>-50</v>
      </c>
      <c r="R12" s="11">
        <f t="shared" si="4"/>
        <v>-7.608695652173914</v>
      </c>
      <c r="S12" s="15"/>
      <c r="T12" s="15"/>
    </row>
    <row r="13" spans="1:20" x14ac:dyDescent="0.25">
      <c r="A13" s="9" t="s">
        <v>142</v>
      </c>
      <c r="B13" s="11">
        <f t="shared" si="0"/>
        <v>150</v>
      </c>
      <c r="C13" s="12">
        <v>60</v>
      </c>
      <c r="D13" s="12">
        <v>2.5</v>
      </c>
      <c r="E13" s="11">
        <f t="shared" si="1"/>
        <v>33.75</v>
      </c>
      <c r="F13" s="11">
        <f t="shared" si="2"/>
        <v>100</v>
      </c>
      <c r="G13" s="11">
        <f t="shared" si="3"/>
        <v>30</v>
      </c>
      <c r="H13" s="12">
        <v>1.5</v>
      </c>
      <c r="I13" s="12">
        <v>0.5</v>
      </c>
      <c r="J13" s="12">
        <v>0.5</v>
      </c>
      <c r="K13" s="12">
        <v>410</v>
      </c>
      <c r="L13" s="12">
        <v>10</v>
      </c>
      <c r="M13" s="12">
        <v>1</v>
      </c>
      <c r="N13" s="12">
        <v>1</v>
      </c>
      <c r="O13" s="12">
        <v>3</v>
      </c>
      <c r="P13" s="12"/>
      <c r="Q13" s="12"/>
      <c r="R13" s="11">
        <f t="shared" si="4"/>
        <v>53.943143812709032</v>
      </c>
      <c r="S13" s="15"/>
      <c r="T13" s="15"/>
    </row>
    <row r="14" spans="1:20" x14ac:dyDescent="0.25">
      <c r="A14" s="9" t="s">
        <v>143</v>
      </c>
      <c r="B14" s="11">
        <f t="shared" si="0"/>
        <v>540</v>
      </c>
      <c r="C14" s="12">
        <v>270</v>
      </c>
      <c r="D14" s="12">
        <v>2</v>
      </c>
      <c r="E14" s="11">
        <f t="shared" si="1"/>
        <v>162</v>
      </c>
      <c r="F14" s="11">
        <f t="shared" si="2"/>
        <v>248</v>
      </c>
      <c r="G14" s="11">
        <f t="shared" si="3"/>
        <v>136</v>
      </c>
      <c r="H14" s="16">
        <v>9</v>
      </c>
      <c r="I14" s="16">
        <v>3.5</v>
      </c>
      <c r="J14" s="16"/>
      <c r="K14" s="16">
        <v>990</v>
      </c>
      <c r="L14" s="16">
        <v>31</v>
      </c>
      <c r="M14" s="16">
        <v>7</v>
      </c>
      <c r="N14" s="16">
        <v>0</v>
      </c>
      <c r="O14" s="16">
        <v>17</v>
      </c>
      <c r="P14" s="16"/>
      <c r="Q14" s="16"/>
      <c r="R14" s="11">
        <f t="shared" si="4"/>
        <v>31.469342251950941</v>
      </c>
      <c r="S14" s="15"/>
      <c r="T14" s="15"/>
    </row>
    <row r="15" spans="1:20" x14ac:dyDescent="0.25">
      <c r="A15" s="9" t="s">
        <v>144</v>
      </c>
      <c r="B15" s="11">
        <f t="shared" si="0"/>
        <v>280</v>
      </c>
      <c r="C15" s="12">
        <v>80</v>
      </c>
      <c r="D15" s="12">
        <v>3.5</v>
      </c>
      <c r="E15" s="11">
        <f t="shared" si="1"/>
        <v>31.5</v>
      </c>
      <c r="F15" s="11">
        <f t="shared" si="2"/>
        <v>196</v>
      </c>
      <c r="G15" s="11">
        <f t="shared" si="3"/>
        <v>14</v>
      </c>
      <c r="H15" s="16">
        <v>1</v>
      </c>
      <c r="I15" s="16">
        <v>0</v>
      </c>
      <c r="J15" s="16">
        <v>0</v>
      </c>
      <c r="K15" s="16">
        <v>300</v>
      </c>
      <c r="L15" s="16">
        <v>14</v>
      </c>
      <c r="M15" s="16">
        <v>1</v>
      </c>
      <c r="N15" s="16">
        <v>3</v>
      </c>
      <c r="O15" s="16">
        <v>1</v>
      </c>
      <c r="P15" s="16"/>
      <c r="Q15" s="16"/>
      <c r="R15" s="11">
        <f t="shared" si="4"/>
        <v>51.520624303232999</v>
      </c>
      <c r="S15" s="15"/>
      <c r="T15" s="15"/>
    </row>
    <row r="16" spans="1:20" x14ac:dyDescent="0.25">
      <c r="A16" s="9" t="s">
        <v>145</v>
      </c>
      <c r="B16" s="11">
        <f t="shared" si="0"/>
        <v>835</v>
      </c>
      <c r="C16" s="12">
        <v>167</v>
      </c>
      <c r="D16" s="12">
        <v>5</v>
      </c>
      <c r="E16" s="11">
        <f t="shared" si="1"/>
        <v>0</v>
      </c>
      <c r="F16" s="11">
        <f t="shared" si="2"/>
        <v>772</v>
      </c>
      <c r="G16" s="11">
        <f t="shared" si="3"/>
        <v>91.199999999999989</v>
      </c>
      <c r="H16" s="16">
        <v>0</v>
      </c>
      <c r="I16" s="16">
        <v>0</v>
      </c>
      <c r="J16" s="16">
        <v>0</v>
      </c>
      <c r="K16" s="16">
        <v>10</v>
      </c>
      <c r="L16" s="16">
        <v>38.6</v>
      </c>
      <c r="M16" s="16">
        <v>3</v>
      </c>
      <c r="N16" s="16">
        <v>0</v>
      </c>
      <c r="O16" s="16">
        <v>4.5599999999999996</v>
      </c>
      <c r="P16" s="16">
        <v>10</v>
      </c>
      <c r="Q16" s="16"/>
      <c r="R16" s="11">
        <f t="shared" si="4"/>
        <v>66.300602006688962</v>
      </c>
      <c r="S16" s="15"/>
      <c r="T16" s="15"/>
    </row>
    <row r="17" spans="1:20" x14ac:dyDescent="0.25">
      <c r="A17" s="9" t="s">
        <v>146</v>
      </c>
      <c r="B17" s="11">
        <f t="shared" si="0"/>
        <v>440</v>
      </c>
      <c r="C17" s="12">
        <v>440</v>
      </c>
      <c r="D17" s="12">
        <v>1</v>
      </c>
      <c r="E17" s="11">
        <f t="shared" si="1"/>
        <v>342</v>
      </c>
      <c r="F17" s="11">
        <f t="shared" si="2"/>
        <v>80</v>
      </c>
      <c r="G17" s="11">
        <f t="shared" si="3"/>
        <v>28</v>
      </c>
      <c r="H17" s="16">
        <v>38</v>
      </c>
      <c r="I17" s="16">
        <v>4.5</v>
      </c>
      <c r="J17" s="16"/>
      <c r="K17" s="16">
        <v>670</v>
      </c>
      <c r="L17" s="16">
        <v>20</v>
      </c>
      <c r="M17" s="16">
        <v>4</v>
      </c>
      <c r="N17" s="16">
        <v>1</v>
      </c>
      <c r="O17" s="16">
        <v>7</v>
      </c>
      <c r="P17" s="16"/>
      <c r="Q17" s="16"/>
      <c r="R17" s="11">
        <f t="shared" si="4"/>
        <v>-7.3099219620958689</v>
      </c>
      <c r="S17" s="15"/>
      <c r="T17" s="15"/>
    </row>
    <row r="18" spans="1:20" x14ac:dyDescent="0.25">
      <c r="A18" s="9" t="s">
        <v>147</v>
      </c>
      <c r="B18" s="11">
        <f t="shared" si="0"/>
        <v>260</v>
      </c>
      <c r="C18" s="12">
        <v>130</v>
      </c>
      <c r="D18" s="12">
        <v>2</v>
      </c>
      <c r="E18" s="11">
        <f t="shared" si="1"/>
        <v>0</v>
      </c>
      <c r="F18" s="11">
        <f t="shared" si="2"/>
        <v>280</v>
      </c>
      <c r="G18" s="11">
        <f t="shared" si="3"/>
        <v>0</v>
      </c>
      <c r="H18" s="12">
        <v>0</v>
      </c>
      <c r="I18" s="12">
        <v>0</v>
      </c>
      <c r="J18" s="16">
        <v>0</v>
      </c>
      <c r="K18" s="12">
        <v>0</v>
      </c>
      <c r="L18" s="12">
        <v>35</v>
      </c>
      <c r="M18" s="12">
        <v>34</v>
      </c>
      <c r="N18" s="12">
        <v>0</v>
      </c>
      <c r="O18" s="12">
        <v>0</v>
      </c>
      <c r="P18" s="12"/>
      <c r="Q18" s="12">
        <v>-50</v>
      </c>
      <c r="R18" s="11">
        <f t="shared" si="4"/>
        <v>24.230769230769226</v>
      </c>
      <c r="S18" s="15"/>
      <c r="T18" s="15"/>
    </row>
    <row r="19" spans="1:20" x14ac:dyDescent="0.25">
      <c r="A19" s="9" t="s">
        <v>148</v>
      </c>
      <c r="B19" s="11">
        <f t="shared" si="0"/>
        <v>1440</v>
      </c>
      <c r="C19" s="12">
        <v>240</v>
      </c>
      <c r="D19" s="12">
        <v>6</v>
      </c>
      <c r="E19" s="11">
        <f t="shared" si="1"/>
        <v>594</v>
      </c>
      <c r="F19" s="11">
        <f t="shared" si="2"/>
        <v>48</v>
      </c>
      <c r="G19" s="11">
        <f t="shared" si="3"/>
        <v>744</v>
      </c>
      <c r="H19" s="12">
        <v>11</v>
      </c>
      <c r="I19" s="12">
        <v>3</v>
      </c>
      <c r="J19" s="16">
        <v>0</v>
      </c>
      <c r="K19" s="12">
        <v>510</v>
      </c>
      <c r="L19" s="12">
        <v>2</v>
      </c>
      <c r="M19" s="12">
        <v>0</v>
      </c>
      <c r="N19" s="12">
        <v>1</v>
      </c>
      <c r="O19" s="12">
        <v>31</v>
      </c>
      <c r="P19" s="12"/>
      <c r="Q19" s="12"/>
      <c r="R19" s="11">
        <f t="shared" si="4"/>
        <v>94.954292084726859</v>
      </c>
      <c r="S19" s="15"/>
      <c r="T19" s="15"/>
    </row>
    <row r="20" spans="1:20" ht="60" x14ac:dyDescent="0.25">
      <c r="A20" s="17" t="s">
        <v>149</v>
      </c>
      <c r="B20" s="11">
        <f t="shared" si="0"/>
        <v>600</v>
      </c>
      <c r="C20" s="12">
        <v>150</v>
      </c>
      <c r="D20" s="12">
        <v>4</v>
      </c>
      <c r="E20" s="11">
        <f t="shared" si="1"/>
        <v>288</v>
      </c>
      <c r="F20" s="11">
        <f t="shared" si="2"/>
        <v>304</v>
      </c>
      <c r="G20" s="11">
        <f t="shared" si="3"/>
        <v>32</v>
      </c>
      <c r="H20" s="16">
        <v>8</v>
      </c>
      <c r="I20" s="16">
        <v>3</v>
      </c>
      <c r="J20" s="16">
        <v>0</v>
      </c>
      <c r="K20" s="16">
        <v>130</v>
      </c>
      <c r="L20" s="16">
        <v>19</v>
      </c>
      <c r="M20" s="16">
        <v>2</v>
      </c>
      <c r="N20" s="16">
        <v>0</v>
      </c>
      <c r="O20" s="16">
        <v>2</v>
      </c>
      <c r="P20" s="16"/>
      <c r="Q20" s="16"/>
      <c r="R20" s="11">
        <f t="shared" si="4"/>
        <v>46.168338907469341</v>
      </c>
      <c r="S20" s="15"/>
      <c r="T20" s="15"/>
    </row>
    <row r="21" spans="1:20" x14ac:dyDescent="0.25">
      <c r="A21" s="17" t="s">
        <v>16</v>
      </c>
      <c r="B21" s="11">
        <f>SUM(B2:B20)</f>
        <v>23595</v>
      </c>
      <c r="C21" s="12"/>
      <c r="D21" s="12"/>
      <c r="E21" s="11">
        <f>SUM(E2:E20)</f>
        <v>10532.25</v>
      </c>
      <c r="F21" s="11">
        <f>SUM(F2:F20)</f>
        <v>10464</v>
      </c>
      <c r="G21" s="11">
        <f>SUM(G2:G20)</f>
        <v>3023.2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5"/>
      <c r="T21" s="15"/>
    </row>
    <row r="22" spans="1:20" x14ac:dyDescent="0.25">
      <c r="A22" s="1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25">
      <c r="A23" s="10" t="s">
        <v>17</v>
      </c>
      <c r="B23" s="18">
        <f>(E21/B21)*100</f>
        <v>44.637635092180545</v>
      </c>
      <c r="C23" s="18">
        <f>IF(AND(B23&gt;20,B23&lt;30),5,0)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5">
      <c r="A24" s="10" t="s">
        <v>18</v>
      </c>
      <c r="B24" s="18">
        <f>(F21/B21)*100</f>
        <v>44.348378893833441</v>
      </c>
      <c r="C24" s="18">
        <f>IF(AND(B24&gt;45,B24&lt;65),5,0)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10" t="s">
        <v>19</v>
      </c>
      <c r="B25" s="18">
        <f>(G21/B21)*100</f>
        <v>12.812884085611357</v>
      </c>
      <c r="C25" s="18">
        <f>IF(AND(B25&gt;10,B25&lt;35),5,0)</f>
        <v>5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25">
      <c r="A26" s="10"/>
      <c r="B26" s="15"/>
      <c r="C26" s="15">
        <f>SUM(C23:C25)</f>
        <v>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5">
      <c r="A27" s="1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E3D7-147C-4704-81D0-77360A1FADA7}">
  <dimension ref="A1:T27"/>
  <sheetViews>
    <sheetView workbookViewId="0">
      <selection activeCell="Q20" sqref="A2:Q20"/>
    </sheetView>
  </sheetViews>
  <sheetFormatPr defaultRowHeight="15" x14ac:dyDescent="0.25"/>
  <sheetData>
    <row r="1" spans="1:20" x14ac:dyDescent="0.25">
      <c r="A1" s="20" t="s">
        <v>20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22</v>
      </c>
      <c r="R1" s="20" t="s">
        <v>15</v>
      </c>
      <c r="S1" s="1" t="s">
        <v>21</v>
      </c>
      <c r="T1" s="1"/>
    </row>
    <row r="2" spans="1:20" x14ac:dyDescent="0.25">
      <c r="A2" s="4" t="s">
        <v>150</v>
      </c>
      <c r="B2" s="5">
        <f>C2*D2</f>
        <v>140</v>
      </c>
      <c r="C2" s="6">
        <v>140</v>
      </c>
      <c r="D2" s="6">
        <v>1</v>
      </c>
      <c r="E2" s="5">
        <f>(H2*D2)*9</f>
        <v>18</v>
      </c>
      <c r="F2" s="5">
        <f>(L2*D2)*4</f>
        <v>100</v>
      </c>
      <c r="G2" s="5">
        <f>(O2*D2)*4</f>
        <v>24</v>
      </c>
      <c r="H2" s="6">
        <v>2</v>
      </c>
      <c r="I2" s="6">
        <v>1.5</v>
      </c>
      <c r="J2" s="6">
        <v>0</v>
      </c>
      <c r="K2" s="6">
        <v>65</v>
      </c>
      <c r="L2" s="6">
        <v>25</v>
      </c>
      <c r="M2" s="6">
        <v>0</v>
      </c>
      <c r="N2" s="6">
        <v>10</v>
      </c>
      <c r="O2" s="6">
        <v>6</v>
      </c>
      <c r="P2" s="6"/>
      <c r="Q2" s="6"/>
      <c r="R2" s="5">
        <f>(25-((H2+(I2-J2))/78*100)+(25-K2/2300*100)+(25-(L2-M2+(N2/2))/275*100)+(O2/50*100)+P2+Q2)</f>
        <v>68.77764264720787</v>
      </c>
      <c r="S2" s="3">
        <f>AVERAGE(R2:R88)+C26</f>
        <v>59.773121996234124</v>
      </c>
    </row>
    <row r="3" spans="1:20" x14ac:dyDescent="0.25">
      <c r="A3" s="4" t="s">
        <v>151</v>
      </c>
      <c r="B3" s="5">
        <f t="shared" ref="B3:B20" si="0">C3*D3</f>
        <v>380</v>
      </c>
      <c r="C3" s="6">
        <v>190</v>
      </c>
      <c r="D3" s="6">
        <v>2</v>
      </c>
      <c r="E3" s="5">
        <f t="shared" ref="E3:E20" si="1">(H3*D3)*9</f>
        <v>126</v>
      </c>
      <c r="F3" s="5">
        <f t="shared" ref="F3:F20" si="2">(L3*D3)*4</f>
        <v>208</v>
      </c>
      <c r="G3" s="5">
        <f t="shared" ref="G3:G20" si="3">(O3*D3)*4</f>
        <v>32</v>
      </c>
      <c r="H3" s="6">
        <v>7</v>
      </c>
      <c r="I3" s="6">
        <v>3.5</v>
      </c>
      <c r="J3" s="6">
        <v>0</v>
      </c>
      <c r="K3" s="6">
        <v>830</v>
      </c>
      <c r="L3" s="6">
        <v>26</v>
      </c>
      <c r="M3" s="6">
        <v>0</v>
      </c>
      <c r="N3" s="6">
        <v>0</v>
      </c>
      <c r="O3" s="6">
        <v>4</v>
      </c>
      <c r="P3" s="6"/>
      <c r="Q3" s="6"/>
      <c r="R3" s="5">
        <f t="shared" ref="R3:R20" si="4">(25-((H3+(I3-J3))/78*100)+(25-K3/2300*100)+(25-(L3-M3+(N3/2))/275*100)+(O3/50*100)+P3+Q3)</f>
        <v>23.996959562176951</v>
      </c>
    </row>
    <row r="4" spans="1:20" x14ac:dyDescent="0.25">
      <c r="A4" s="4" t="s">
        <v>152</v>
      </c>
      <c r="B4" s="5">
        <f t="shared" si="0"/>
        <v>1760</v>
      </c>
      <c r="C4" s="6">
        <v>110</v>
      </c>
      <c r="D4" s="6">
        <v>16</v>
      </c>
      <c r="E4" s="5">
        <f t="shared" si="1"/>
        <v>0</v>
      </c>
      <c r="F4" s="5">
        <f t="shared" si="2"/>
        <v>960</v>
      </c>
      <c r="G4" s="5">
        <f t="shared" si="3"/>
        <v>128</v>
      </c>
      <c r="H4" s="6">
        <v>0</v>
      </c>
      <c r="I4" s="6">
        <v>0</v>
      </c>
      <c r="J4" s="6">
        <v>0</v>
      </c>
      <c r="K4" s="6">
        <v>0</v>
      </c>
      <c r="L4" s="6">
        <v>15</v>
      </c>
      <c r="M4" s="6">
        <v>27</v>
      </c>
      <c r="N4" s="6">
        <v>0</v>
      </c>
      <c r="O4" s="6">
        <v>2</v>
      </c>
      <c r="P4" s="6"/>
      <c r="Q4" s="6">
        <v>-50</v>
      </c>
      <c r="R4" s="5">
        <f t="shared" si="4"/>
        <v>33.36363636363636</v>
      </c>
    </row>
    <row r="5" spans="1:20" x14ac:dyDescent="0.25">
      <c r="A5" s="4" t="s">
        <v>153</v>
      </c>
      <c r="B5" s="5">
        <f t="shared" si="0"/>
        <v>1300</v>
      </c>
      <c r="C5" s="6">
        <v>260</v>
      </c>
      <c r="D5" s="6">
        <v>5</v>
      </c>
      <c r="E5" s="5">
        <f t="shared" si="1"/>
        <v>360</v>
      </c>
      <c r="F5" s="5">
        <f t="shared" si="2"/>
        <v>600</v>
      </c>
      <c r="G5" s="5">
        <f t="shared" si="3"/>
        <v>320</v>
      </c>
      <c r="H5" s="6">
        <v>8</v>
      </c>
      <c r="I5" s="6">
        <v>4</v>
      </c>
      <c r="J5" s="6">
        <v>0</v>
      </c>
      <c r="K5" s="6">
        <v>830</v>
      </c>
      <c r="L5" s="6">
        <v>30</v>
      </c>
      <c r="M5" s="6">
        <v>2</v>
      </c>
      <c r="N5" s="6">
        <v>1</v>
      </c>
      <c r="O5" s="6">
        <v>16</v>
      </c>
      <c r="P5" s="6"/>
      <c r="Q5" s="6"/>
      <c r="R5" s="5">
        <f t="shared" si="4"/>
        <v>45.164791730009121</v>
      </c>
    </row>
    <row r="6" spans="1:20" x14ac:dyDescent="0.25">
      <c r="A6" s="4" t="s">
        <v>154</v>
      </c>
      <c r="B6" s="5">
        <f t="shared" si="0"/>
        <v>1080</v>
      </c>
      <c r="C6" s="6">
        <v>360</v>
      </c>
      <c r="D6" s="6">
        <v>3</v>
      </c>
      <c r="E6" s="5">
        <f t="shared" si="1"/>
        <v>756</v>
      </c>
      <c r="F6" s="5">
        <f t="shared" si="2"/>
        <v>276</v>
      </c>
      <c r="G6" s="5">
        <f t="shared" si="3"/>
        <v>48</v>
      </c>
      <c r="H6" s="6">
        <v>28</v>
      </c>
      <c r="I6" s="6">
        <v>16</v>
      </c>
      <c r="J6" s="6">
        <v>0</v>
      </c>
      <c r="K6" s="6">
        <v>720</v>
      </c>
      <c r="L6" s="6">
        <v>23</v>
      </c>
      <c r="M6" s="6">
        <v>2</v>
      </c>
      <c r="N6" s="6">
        <v>0</v>
      </c>
      <c r="O6" s="6">
        <v>4</v>
      </c>
      <c r="P6" s="6"/>
      <c r="Q6" s="6"/>
      <c r="R6" s="5">
        <f t="shared" si="4"/>
        <v>-12.350967872707006</v>
      </c>
    </row>
    <row r="7" spans="1:20" x14ac:dyDescent="0.25">
      <c r="A7" s="4" t="s">
        <v>155</v>
      </c>
      <c r="B7" s="5">
        <f t="shared" si="0"/>
        <v>370</v>
      </c>
      <c r="C7" s="6">
        <v>370</v>
      </c>
      <c r="D7" s="6">
        <v>1</v>
      </c>
      <c r="E7" s="5">
        <f t="shared" si="1"/>
        <v>135</v>
      </c>
      <c r="F7" s="5">
        <f t="shared" si="2"/>
        <v>200</v>
      </c>
      <c r="G7" s="5">
        <f t="shared" si="3"/>
        <v>40</v>
      </c>
      <c r="H7" s="6">
        <v>15</v>
      </c>
      <c r="I7" s="6">
        <v>3</v>
      </c>
      <c r="J7" s="6">
        <v>0</v>
      </c>
      <c r="K7" s="6">
        <v>1650</v>
      </c>
      <c r="L7" s="6">
        <v>50</v>
      </c>
      <c r="M7" s="6">
        <v>3</v>
      </c>
      <c r="N7" s="6">
        <v>3</v>
      </c>
      <c r="O7" s="6">
        <v>10</v>
      </c>
      <c r="P7" s="6"/>
      <c r="Q7" s="6"/>
      <c r="R7" s="5">
        <f t="shared" si="4"/>
        <v>-17.45241714806933</v>
      </c>
    </row>
    <row r="8" spans="1:20" x14ac:dyDescent="0.25">
      <c r="A8" s="4" t="s">
        <v>156</v>
      </c>
      <c r="B8" s="5">
        <f t="shared" si="0"/>
        <v>1400</v>
      </c>
      <c r="C8" s="6">
        <v>140</v>
      </c>
      <c r="D8" s="6">
        <v>10</v>
      </c>
      <c r="E8" s="5">
        <f t="shared" si="1"/>
        <v>270</v>
      </c>
      <c r="F8" s="5">
        <f t="shared" si="2"/>
        <v>1040</v>
      </c>
      <c r="G8" s="5">
        <f t="shared" si="3"/>
        <v>160</v>
      </c>
      <c r="H8" s="6">
        <v>3</v>
      </c>
      <c r="I8" s="6">
        <v>1</v>
      </c>
      <c r="J8" s="6">
        <v>0.5</v>
      </c>
      <c r="K8" s="6">
        <v>400</v>
      </c>
      <c r="L8" s="6">
        <v>26</v>
      </c>
      <c r="M8" s="6">
        <v>1</v>
      </c>
      <c r="N8" s="6">
        <v>0</v>
      </c>
      <c r="O8" s="6">
        <v>4</v>
      </c>
      <c r="P8" s="6"/>
      <c r="Q8" s="6"/>
      <c r="R8" s="5">
        <f t="shared" si="4"/>
        <v>52.030607074085331</v>
      </c>
    </row>
    <row r="9" spans="1:20" x14ac:dyDescent="0.25">
      <c r="A9" s="4" t="s">
        <v>157</v>
      </c>
      <c r="B9" s="5">
        <f t="shared" si="0"/>
        <v>880</v>
      </c>
      <c r="C9" s="6">
        <v>110</v>
      </c>
      <c r="D9" s="6">
        <v>8</v>
      </c>
      <c r="E9" s="5">
        <f t="shared" si="1"/>
        <v>576</v>
      </c>
      <c r="F9" s="5">
        <f t="shared" si="2"/>
        <v>32</v>
      </c>
      <c r="G9" s="5">
        <f t="shared" si="3"/>
        <v>192</v>
      </c>
      <c r="H9" s="6">
        <v>8</v>
      </c>
      <c r="I9" s="6">
        <v>5</v>
      </c>
      <c r="J9" s="6">
        <v>0</v>
      </c>
      <c r="K9" s="6">
        <v>170</v>
      </c>
      <c r="L9" s="6">
        <v>1</v>
      </c>
      <c r="M9" s="6">
        <v>0</v>
      </c>
      <c r="N9" s="6">
        <v>0</v>
      </c>
      <c r="O9" s="6">
        <v>6</v>
      </c>
      <c r="P9" s="6"/>
      <c r="Q9" s="6"/>
      <c r="R9" s="5">
        <f t="shared" si="4"/>
        <v>62.57839262187089</v>
      </c>
    </row>
    <row r="10" spans="1:20" x14ac:dyDescent="0.25">
      <c r="A10" s="4" t="s">
        <v>158</v>
      </c>
      <c r="B10" s="5">
        <f t="shared" si="0"/>
        <v>90</v>
      </c>
      <c r="C10" s="6">
        <v>20</v>
      </c>
      <c r="D10" s="6">
        <v>4.5</v>
      </c>
      <c r="E10" s="5">
        <f t="shared" si="1"/>
        <v>0</v>
      </c>
      <c r="F10" s="5">
        <f t="shared" si="2"/>
        <v>72</v>
      </c>
      <c r="G10" s="5">
        <f t="shared" si="3"/>
        <v>0</v>
      </c>
      <c r="H10" s="6">
        <v>0</v>
      </c>
      <c r="I10" s="6">
        <v>0</v>
      </c>
      <c r="J10" s="6">
        <v>0</v>
      </c>
      <c r="K10" s="6">
        <v>290</v>
      </c>
      <c r="L10" s="6">
        <v>4</v>
      </c>
      <c r="M10" s="6">
        <v>0</v>
      </c>
      <c r="N10" s="6">
        <v>0</v>
      </c>
      <c r="O10" s="6">
        <v>0</v>
      </c>
      <c r="P10" s="6"/>
      <c r="Q10" s="6"/>
      <c r="R10" s="5">
        <f t="shared" si="4"/>
        <v>60.936758893280633</v>
      </c>
    </row>
    <row r="11" spans="1:20" x14ac:dyDescent="0.25">
      <c r="A11" s="4" t="s">
        <v>159</v>
      </c>
      <c r="B11" s="5">
        <f t="shared" si="0"/>
        <v>640</v>
      </c>
      <c r="C11" s="6">
        <v>160</v>
      </c>
      <c r="D11" s="6">
        <v>4</v>
      </c>
      <c r="E11" s="5">
        <f t="shared" si="1"/>
        <v>396</v>
      </c>
      <c r="F11" s="5">
        <f t="shared" si="2"/>
        <v>0</v>
      </c>
      <c r="G11" s="5">
        <f t="shared" si="3"/>
        <v>400</v>
      </c>
      <c r="H11" s="6">
        <v>11</v>
      </c>
      <c r="I11" s="6">
        <v>2.25</v>
      </c>
      <c r="J11" s="6">
        <v>0</v>
      </c>
      <c r="K11" s="6">
        <v>95</v>
      </c>
      <c r="L11" s="6">
        <v>0</v>
      </c>
      <c r="M11" s="6">
        <v>0</v>
      </c>
      <c r="N11" s="6">
        <v>0</v>
      </c>
      <c r="O11" s="6">
        <v>25</v>
      </c>
      <c r="P11" s="6"/>
      <c r="Q11" s="6"/>
      <c r="R11" s="5">
        <f t="shared" si="4"/>
        <v>103.88238573021181</v>
      </c>
    </row>
    <row r="12" spans="1:20" x14ac:dyDescent="0.25">
      <c r="A12" s="4" t="s">
        <v>160</v>
      </c>
      <c r="B12" s="5">
        <f t="shared" si="0"/>
        <v>1350</v>
      </c>
      <c r="C12" s="6">
        <v>150</v>
      </c>
      <c r="D12" s="6">
        <v>9</v>
      </c>
      <c r="E12" s="5">
        <f t="shared" si="1"/>
        <v>648</v>
      </c>
      <c r="F12" s="5">
        <f t="shared" si="2"/>
        <v>648</v>
      </c>
      <c r="G12" s="5">
        <f t="shared" si="3"/>
        <v>72</v>
      </c>
      <c r="H12" s="6">
        <v>8</v>
      </c>
      <c r="I12" s="6">
        <v>1</v>
      </c>
      <c r="J12" s="6">
        <v>0</v>
      </c>
      <c r="K12" s="6">
        <v>210</v>
      </c>
      <c r="L12" s="6">
        <v>18</v>
      </c>
      <c r="M12" s="6">
        <v>1</v>
      </c>
      <c r="N12" s="6">
        <v>1</v>
      </c>
      <c r="O12" s="6">
        <v>2</v>
      </c>
      <c r="P12" s="6"/>
      <c r="Q12" s="6"/>
      <c r="R12" s="5">
        <f t="shared" si="4"/>
        <v>51.967467315293405</v>
      </c>
    </row>
    <row r="13" spans="1:20" x14ac:dyDescent="0.25">
      <c r="A13" s="4" t="s">
        <v>161</v>
      </c>
      <c r="B13" s="5">
        <f t="shared" si="0"/>
        <v>1488</v>
      </c>
      <c r="C13" s="6">
        <v>124</v>
      </c>
      <c r="D13" s="6">
        <v>12</v>
      </c>
      <c r="E13" s="5">
        <f t="shared" si="1"/>
        <v>0</v>
      </c>
      <c r="F13" s="5">
        <f t="shared" si="2"/>
        <v>1536</v>
      </c>
      <c r="G13" s="5">
        <f t="shared" si="3"/>
        <v>0</v>
      </c>
      <c r="H13" s="6">
        <v>0</v>
      </c>
      <c r="I13" s="6">
        <v>0</v>
      </c>
      <c r="J13" s="6">
        <v>0</v>
      </c>
      <c r="K13" s="6">
        <v>26</v>
      </c>
      <c r="L13" s="6">
        <v>32</v>
      </c>
      <c r="M13" s="6">
        <v>0</v>
      </c>
      <c r="N13" s="6">
        <v>32</v>
      </c>
      <c r="O13" s="6">
        <v>0</v>
      </c>
      <c r="P13" s="6"/>
      <c r="Q13" s="6">
        <v>-50</v>
      </c>
      <c r="R13" s="5">
        <f t="shared" si="4"/>
        <v>6.4150197628458443</v>
      </c>
    </row>
    <row r="14" spans="1:20" x14ac:dyDescent="0.25">
      <c r="A14" s="4" t="s">
        <v>162</v>
      </c>
      <c r="B14" s="5">
        <f t="shared" si="0"/>
        <v>1600</v>
      </c>
      <c r="C14" s="6">
        <v>160</v>
      </c>
      <c r="D14" s="6">
        <v>10</v>
      </c>
      <c r="E14" s="5">
        <f t="shared" si="1"/>
        <v>540</v>
      </c>
      <c r="F14" s="5">
        <f t="shared" si="2"/>
        <v>1040</v>
      </c>
      <c r="G14" s="5">
        <f t="shared" si="3"/>
        <v>40</v>
      </c>
      <c r="H14" s="7">
        <v>6</v>
      </c>
      <c r="I14" s="7">
        <v>2.5</v>
      </c>
      <c r="J14" s="7">
        <v>0</v>
      </c>
      <c r="K14" s="7">
        <v>115</v>
      </c>
      <c r="L14" s="7">
        <v>26</v>
      </c>
      <c r="M14" s="7">
        <v>0</v>
      </c>
      <c r="N14" s="7">
        <v>16</v>
      </c>
      <c r="O14" s="7">
        <v>1</v>
      </c>
      <c r="P14" s="7"/>
      <c r="Q14" s="7"/>
      <c r="R14" s="5">
        <f t="shared" si="4"/>
        <v>48.738927738927742</v>
      </c>
    </row>
    <row r="15" spans="1:20" x14ac:dyDescent="0.25">
      <c r="A15" s="4" t="s">
        <v>163</v>
      </c>
      <c r="B15" s="5">
        <f t="shared" si="0"/>
        <v>395</v>
      </c>
      <c r="C15" s="6">
        <v>79</v>
      </c>
      <c r="D15" s="6">
        <v>5</v>
      </c>
      <c r="E15" s="5">
        <f t="shared" si="1"/>
        <v>90</v>
      </c>
      <c r="F15" s="5">
        <f t="shared" si="2"/>
        <v>280</v>
      </c>
      <c r="G15" s="5">
        <f t="shared" si="3"/>
        <v>40</v>
      </c>
      <c r="H15" s="7">
        <v>2</v>
      </c>
      <c r="I15" s="7">
        <v>0</v>
      </c>
      <c r="J15" s="7">
        <v>0</v>
      </c>
      <c r="K15" s="7">
        <v>460</v>
      </c>
      <c r="L15" s="7">
        <v>14</v>
      </c>
      <c r="M15" s="7">
        <v>0</v>
      </c>
      <c r="N15" s="7">
        <v>12</v>
      </c>
      <c r="O15" s="7">
        <v>2</v>
      </c>
      <c r="P15" s="7"/>
      <c r="Q15" s="7"/>
      <c r="R15" s="5">
        <f t="shared" si="4"/>
        <v>49.163170163170165</v>
      </c>
    </row>
    <row r="16" spans="1:20" x14ac:dyDescent="0.25">
      <c r="A16" s="4" t="s">
        <v>164</v>
      </c>
      <c r="B16" s="5">
        <f t="shared" si="0"/>
        <v>1600</v>
      </c>
      <c r="C16" s="6">
        <v>200</v>
      </c>
      <c r="D16" s="6">
        <v>8</v>
      </c>
      <c r="E16" s="5">
        <f t="shared" si="1"/>
        <v>72</v>
      </c>
      <c r="F16" s="5">
        <f t="shared" si="2"/>
        <v>1344</v>
      </c>
      <c r="G16" s="5">
        <f t="shared" si="3"/>
        <v>224</v>
      </c>
      <c r="H16" s="7">
        <v>1</v>
      </c>
      <c r="I16" s="7">
        <v>0</v>
      </c>
      <c r="J16" s="7">
        <v>0</v>
      </c>
      <c r="K16" s="7">
        <v>0</v>
      </c>
      <c r="L16" s="7">
        <v>42</v>
      </c>
      <c r="M16" s="7">
        <v>2</v>
      </c>
      <c r="N16" s="7">
        <v>0</v>
      </c>
      <c r="O16" s="7">
        <v>7</v>
      </c>
      <c r="P16" s="7"/>
      <c r="Q16" s="7"/>
      <c r="R16" s="5">
        <f t="shared" si="4"/>
        <v>73.172494172494169</v>
      </c>
    </row>
    <row r="17" spans="1:20" x14ac:dyDescent="0.25">
      <c r="A17" s="4" t="s">
        <v>165</v>
      </c>
      <c r="B17" s="5">
        <f t="shared" si="0"/>
        <v>3200</v>
      </c>
      <c r="C17" s="6">
        <v>160</v>
      </c>
      <c r="D17" s="6">
        <v>20</v>
      </c>
      <c r="E17" s="5">
        <f t="shared" si="1"/>
        <v>90</v>
      </c>
      <c r="F17" s="5">
        <f t="shared" si="2"/>
        <v>2880</v>
      </c>
      <c r="G17" s="5">
        <f t="shared" si="3"/>
        <v>240</v>
      </c>
      <c r="H17" s="7">
        <v>0.5</v>
      </c>
      <c r="I17" s="7">
        <v>0</v>
      </c>
      <c r="J17" s="7">
        <v>0</v>
      </c>
      <c r="K17" s="7">
        <v>0</v>
      </c>
      <c r="L17" s="7">
        <v>36</v>
      </c>
      <c r="M17" s="7">
        <v>0</v>
      </c>
      <c r="N17" s="7">
        <v>0</v>
      </c>
      <c r="O17" s="7">
        <v>3</v>
      </c>
      <c r="P17" s="7"/>
      <c r="Q17" s="7"/>
      <c r="R17" s="5">
        <f t="shared" si="4"/>
        <v>67.268065268065271</v>
      </c>
    </row>
    <row r="18" spans="1:20" x14ac:dyDescent="0.25">
      <c r="A18" s="4" t="s">
        <v>166</v>
      </c>
      <c r="B18" s="5">
        <f t="shared" si="0"/>
        <v>840</v>
      </c>
      <c r="C18" s="6">
        <v>420</v>
      </c>
      <c r="D18" s="6">
        <v>2</v>
      </c>
      <c r="E18" s="5">
        <f t="shared" si="1"/>
        <v>270</v>
      </c>
      <c r="F18" s="5">
        <f t="shared" si="2"/>
        <v>424</v>
      </c>
      <c r="G18" s="5">
        <f t="shared" si="3"/>
        <v>136</v>
      </c>
      <c r="H18" s="6">
        <v>15</v>
      </c>
      <c r="I18" s="6">
        <v>2</v>
      </c>
      <c r="J18" s="7">
        <v>0</v>
      </c>
      <c r="K18" s="6">
        <v>920</v>
      </c>
      <c r="L18" s="6">
        <v>53</v>
      </c>
      <c r="M18" s="6">
        <v>9</v>
      </c>
      <c r="N18" s="6">
        <v>31</v>
      </c>
      <c r="O18" s="6">
        <v>17</v>
      </c>
      <c r="P18" s="6"/>
      <c r="Q18" s="6"/>
      <c r="R18" s="5">
        <f t="shared" si="4"/>
        <v>25.568764568764568</v>
      </c>
    </row>
    <row r="19" spans="1:20" x14ac:dyDescent="0.25">
      <c r="A19" s="4" t="s">
        <v>167</v>
      </c>
      <c r="B19" s="5">
        <f t="shared" si="0"/>
        <v>130</v>
      </c>
      <c r="C19" s="6">
        <v>130</v>
      </c>
      <c r="D19" s="6">
        <v>1</v>
      </c>
      <c r="E19" s="5">
        <f t="shared" si="1"/>
        <v>31.5</v>
      </c>
      <c r="F19" s="5">
        <f t="shared" si="2"/>
        <v>80</v>
      </c>
      <c r="G19" s="5">
        <f t="shared" si="3"/>
        <v>32</v>
      </c>
      <c r="H19" s="6">
        <v>3.5</v>
      </c>
      <c r="I19" s="6">
        <v>1.5</v>
      </c>
      <c r="J19" s="7">
        <v>0</v>
      </c>
      <c r="K19" s="6">
        <v>1020</v>
      </c>
      <c r="L19" s="6">
        <v>20</v>
      </c>
      <c r="M19" s="6">
        <v>6</v>
      </c>
      <c r="N19" s="6">
        <v>0</v>
      </c>
      <c r="O19" s="6">
        <v>8</v>
      </c>
      <c r="P19" s="6"/>
      <c r="Q19" s="6"/>
      <c r="R19" s="5">
        <f t="shared" si="4"/>
        <v>35.151008411877982</v>
      </c>
    </row>
    <row r="20" spans="1:20" ht="60" x14ac:dyDescent="0.25">
      <c r="A20" s="17" t="s">
        <v>168</v>
      </c>
      <c r="B20" s="11">
        <f t="shared" si="0"/>
        <v>900</v>
      </c>
      <c r="C20" s="12">
        <v>20</v>
      </c>
      <c r="D20" s="12">
        <v>45</v>
      </c>
      <c r="E20" s="11">
        <f t="shared" si="1"/>
        <v>607.5</v>
      </c>
      <c r="F20" s="11">
        <f t="shared" si="2"/>
        <v>0</v>
      </c>
      <c r="G20" s="11">
        <f t="shared" si="3"/>
        <v>360</v>
      </c>
      <c r="H20" s="16">
        <v>1.5</v>
      </c>
      <c r="I20" s="16">
        <v>1</v>
      </c>
      <c r="J20" s="16">
        <v>0</v>
      </c>
      <c r="K20" s="16">
        <v>80</v>
      </c>
      <c r="L20" s="16">
        <v>0</v>
      </c>
      <c r="M20" s="16">
        <v>0</v>
      </c>
      <c r="N20" s="16">
        <v>0</v>
      </c>
      <c r="O20" s="16">
        <v>2</v>
      </c>
      <c r="P20" s="16"/>
      <c r="Q20" s="16"/>
      <c r="R20" s="5">
        <f t="shared" si="4"/>
        <v>72.316610925306577</v>
      </c>
      <c r="S20" s="15"/>
      <c r="T20" s="15"/>
    </row>
    <row r="21" spans="1:20" x14ac:dyDescent="0.25">
      <c r="A21" s="8" t="s">
        <v>16</v>
      </c>
      <c r="B21" s="5">
        <f>SUM(B2:B20)</f>
        <v>19543</v>
      </c>
      <c r="C21" s="6"/>
      <c r="D21" s="6"/>
      <c r="E21" s="5">
        <f>SUM(E2:E20)</f>
        <v>4986</v>
      </c>
      <c r="F21" s="5">
        <f>SUM(F2:F20)</f>
        <v>11720</v>
      </c>
      <c r="G21" s="5">
        <f>SUM(G2:G20)</f>
        <v>2488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20" x14ac:dyDescent="0.25">
      <c r="A22" s="1"/>
    </row>
    <row r="23" spans="1:20" x14ac:dyDescent="0.25">
      <c r="A23" s="1" t="s">
        <v>17</v>
      </c>
      <c r="B23" s="2">
        <f>(E21/B21)*100</f>
        <v>25.51297139640792</v>
      </c>
      <c r="C23" s="2">
        <f>IF(AND(B23&gt;20,B23&lt;30),5,0)</f>
        <v>5</v>
      </c>
    </row>
    <row r="24" spans="1:20" x14ac:dyDescent="0.25">
      <c r="A24" s="1" t="s">
        <v>18</v>
      </c>
      <c r="B24" s="2">
        <f>(F21/B21)*100</f>
        <v>59.970321854372408</v>
      </c>
      <c r="C24" s="2">
        <f>IF(AND(B24&gt;45,B24&lt;65),5,0)</f>
        <v>5</v>
      </c>
    </row>
    <row r="25" spans="1:20" x14ac:dyDescent="0.25">
      <c r="A25" s="1" t="s">
        <v>19</v>
      </c>
      <c r="B25" s="2">
        <f>(G21/B21)*100</f>
        <v>12.730901089904314</v>
      </c>
      <c r="C25" s="2">
        <f>IF(AND(B25&gt;10,B25&lt;35),5,0)</f>
        <v>5</v>
      </c>
    </row>
    <row r="26" spans="1:20" x14ac:dyDescent="0.25">
      <c r="A26" s="1"/>
      <c r="C26">
        <f>SUM(C23:C25)</f>
        <v>15</v>
      </c>
    </row>
    <row r="27" spans="1:20" x14ac:dyDescent="0.25">
      <c r="A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E846-32F6-4212-B3BF-DF9155CBE13A}">
  <dimension ref="A1:T84"/>
  <sheetViews>
    <sheetView topLeftCell="A65" workbookViewId="0">
      <selection activeCell="T4" sqref="T4"/>
    </sheetView>
  </sheetViews>
  <sheetFormatPr defaultRowHeight="15" x14ac:dyDescent="0.25"/>
  <sheetData>
    <row r="1" spans="1:20" x14ac:dyDescent="0.25">
      <c r="A1" s="9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22</v>
      </c>
      <c r="R1" s="9" t="s">
        <v>15</v>
      </c>
      <c r="S1" s="10" t="s">
        <v>21</v>
      </c>
      <c r="T1" s="10"/>
    </row>
    <row r="2" spans="1:20" x14ac:dyDescent="0.25">
      <c r="A2" s="9" t="s">
        <v>93</v>
      </c>
      <c r="B2" s="11">
        <f>C2*D2</f>
        <v>1520</v>
      </c>
      <c r="C2" s="12">
        <v>80</v>
      </c>
      <c r="D2" s="12">
        <v>19</v>
      </c>
      <c r="E2" s="11">
        <f>(H2*D2)*9</f>
        <v>598.5</v>
      </c>
      <c r="F2" s="11">
        <f>(L2*D2)*4</f>
        <v>836</v>
      </c>
      <c r="G2" s="11">
        <f>(O2*D2)*4</f>
        <v>0</v>
      </c>
      <c r="H2" s="12">
        <v>3.5</v>
      </c>
      <c r="I2" s="12">
        <v>2</v>
      </c>
      <c r="J2" s="12">
        <v>0</v>
      </c>
      <c r="K2" s="12">
        <v>30</v>
      </c>
      <c r="L2" s="12">
        <v>11</v>
      </c>
      <c r="M2" s="12">
        <v>0</v>
      </c>
      <c r="N2" s="12">
        <v>7</v>
      </c>
      <c r="O2" s="12">
        <v>0</v>
      </c>
      <c r="P2" s="12">
        <v>0</v>
      </c>
      <c r="Q2" s="12"/>
      <c r="R2" s="11">
        <f>(25-((H2+(I2-J2))/78*100)+(25-K2/2300*100)+(25-(L2-M2+(N2/2))/130*100)+(O2/50*100)+P2+Q2)</f>
        <v>55.490523968784835</v>
      </c>
      <c r="S2" s="13">
        <f>AVERAGE(R2:R88)+C83</f>
        <v>41.784693715895088</v>
      </c>
      <c r="T2" s="14"/>
    </row>
    <row r="3" spans="1:20" x14ac:dyDescent="0.25">
      <c r="A3" s="9" t="s">
        <v>94</v>
      </c>
      <c r="B3" s="11">
        <f t="shared" ref="B3:B77" si="0">C3*D3</f>
        <v>1800</v>
      </c>
      <c r="C3" s="12">
        <v>200</v>
      </c>
      <c r="D3" s="12">
        <v>9</v>
      </c>
      <c r="E3" s="11">
        <f t="shared" ref="E3:E77" si="1">(H3*D3)*9</f>
        <v>810</v>
      </c>
      <c r="F3" s="11">
        <f t="shared" ref="F3:F77" si="2">(L3*D3)*4</f>
        <v>936</v>
      </c>
      <c r="G3" s="11">
        <f t="shared" ref="G3:G77" si="3">(O3*D3)*4</f>
        <v>108</v>
      </c>
      <c r="H3" s="12">
        <v>10</v>
      </c>
      <c r="I3" s="12">
        <v>7</v>
      </c>
      <c r="J3" s="12">
        <v>0</v>
      </c>
      <c r="K3" s="12">
        <v>70</v>
      </c>
      <c r="L3" s="12">
        <v>26</v>
      </c>
      <c r="M3" s="12">
        <v>0</v>
      </c>
      <c r="N3" s="12">
        <v>18</v>
      </c>
      <c r="O3" s="12">
        <v>3</v>
      </c>
      <c r="P3" s="12">
        <v>0</v>
      </c>
      <c r="Q3" s="12"/>
      <c r="R3" s="11">
        <f t="shared" ref="R3:R66" si="4">(25-((H3+(I3-J3))/78*100)+(25-K3/2300*100)+(25-(L3-M3+(N3/2))/130*100)+(O3/50*100)+P3+Q3)</f>
        <v>29.238573021181715</v>
      </c>
      <c r="S3" s="15"/>
      <c r="T3" s="14"/>
    </row>
    <row r="4" spans="1:20" x14ac:dyDescent="0.25">
      <c r="A4" s="9" t="s">
        <v>95</v>
      </c>
      <c r="B4" s="11">
        <f t="shared" si="0"/>
        <v>0</v>
      </c>
      <c r="C4" s="12">
        <v>0</v>
      </c>
      <c r="D4" s="12">
        <v>1</v>
      </c>
      <c r="E4" s="11">
        <f t="shared" si="1"/>
        <v>0</v>
      </c>
      <c r="F4" s="11">
        <f t="shared" si="2"/>
        <v>0</v>
      </c>
      <c r="G4" s="11">
        <f t="shared" si="3"/>
        <v>0</v>
      </c>
      <c r="H4" s="12">
        <v>0</v>
      </c>
      <c r="I4" s="12">
        <v>0</v>
      </c>
      <c r="J4" s="12">
        <v>0</v>
      </c>
      <c r="K4" s="12">
        <v>70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-50</v>
      </c>
      <c r="R4" s="11">
        <f t="shared" si="4"/>
        <v>21.956521739130437</v>
      </c>
      <c r="S4" s="15"/>
      <c r="T4" s="14"/>
    </row>
    <row r="5" spans="1:20" x14ac:dyDescent="0.25">
      <c r="A5" s="9" t="s">
        <v>96</v>
      </c>
      <c r="B5" s="11">
        <f t="shared" si="0"/>
        <v>1710</v>
      </c>
      <c r="C5" s="12">
        <v>90</v>
      </c>
      <c r="D5" s="12">
        <v>19</v>
      </c>
      <c r="E5" s="11">
        <f t="shared" si="1"/>
        <v>0</v>
      </c>
      <c r="F5" s="11">
        <f t="shared" si="2"/>
        <v>1444</v>
      </c>
      <c r="G5" s="11">
        <f t="shared" si="3"/>
        <v>228</v>
      </c>
      <c r="H5" s="12">
        <v>0</v>
      </c>
      <c r="I5" s="12">
        <v>0</v>
      </c>
      <c r="J5" s="12">
        <v>0</v>
      </c>
      <c r="K5" s="12">
        <v>200</v>
      </c>
      <c r="L5" s="12">
        <v>19</v>
      </c>
      <c r="M5" s="12">
        <v>0</v>
      </c>
      <c r="N5" s="12">
        <v>1</v>
      </c>
      <c r="O5" s="12">
        <v>3</v>
      </c>
      <c r="P5" s="12">
        <v>0</v>
      </c>
      <c r="Q5" s="12"/>
      <c r="R5" s="11">
        <f t="shared" si="4"/>
        <v>57.304347826086953</v>
      </c>
      <c r="S5" s="15"/>
      <c r="T5" s="14"/>
    </row>
    <row r="6" spans="1:20" x14ac:dyDescent="0.25">
      <c r="A6" s="9" t="s">
        <v>97</v>
      </c>
      <c r="B6" s="11">
        <f t="shared" si="0"/>
        <v>1050</v>
      </c>
      <c r="C6" s="12">
        <v>150</v>
      </c>
      <c r="D6" s="12">
        <v>7</v>
      </c>
      <c r="E6" s="11">
        <f t="shared" si="1"/>
        <v>0</v>
      </c>
      <c r="F6" s="11">
        <f t="shared" si="2"/>
        <v>1064</v>
      </c>
      <c r="G6" s="11">
        <f t="shared" si="3"/>
        <v>0</v>
      </c>
      <c r="H6" s="12">
        <v>0</v>
      </c>
      <c r="I6" s="12">
        <v>0</v>
      </c>
      <c r="J6" s="12">
        <v>0</v>
      </c>
      <c r="K6" s="12">
        <v>10</v>
      </c>
      <c r="L6" s="12">
        <v>38</v>
      </c>
      <c r="M6" s="12">
        <v>0</v>
      </c>
      <c r="N6" s="12">
        <v>31</v>
      </c>
      <c r="O6" s="12">
        <v>0</v>
      </c>
      <c r="P6" s="12">
        <v>0</v>
      </c>
      <c r="Q6" s="12">
        <v>-50</v>
      </c>
      <c r="R6" s="11">
        <f t="shared" si="4"/>
        <v>-16.588628762541809</v>
      </c>
      <c r="S6" s="15"/>
      <c r="T6" s="14"/>
    </row>
    <row r="7" spans="1:20" x14ac:dyDescent="0.25">
      <c r="A7" s="9" t="s">
        <v>98</v>
      </c>
      <c r="B7" s="11">
        <f t="shared" si="0"/>
        <v>900</v>
      </c>
      <c r="C7" s="12">
        <v>150</v>
      </c>
      <c r="D7" s="12">
        <v>6</v>
      </c>
      <c r="E7" s="11">
        <f t="shared" si="1"/>
        <v>486</v>
      </c>
      <c r="F7" s="11">
        <f t="shared" si="2"/>
        <v>384</v>
      </c>
      <c r="G7" s="11">
        <f t="shared" si="3"/>
        <v>24</v>
      </c>
      <c r="H7" s="12">
        <v>9</v>
      </c>
      <c r="I7" s="12">
        <v>2.5</v>
      </c>
      <c r="J7" s="12">
        <v>0</v>
      </c>
      <c r="K7" s="12">
        <v>160</v>
      </c>
      <c r="L7" s="12">
        <v>16</v>
      </c>
      <c r="M7" s="12">
        <v>0</v>
      </c>
      <c r="N7" s="12">
        <v>0</v>
      </c>
      <c r="O7" s="12">
        <v>1</v>
      </c>
      <c r="P7" s="12">
        <v>0</v>
      </c>
      <c r="Q7" s="12"/>
      <c r="R7" s="11">
        <f t="shared" si="4"/>
        <v>42.992196209587512</v>
      </c>
      <c r="S7" s="15"/>
      <c r="T7" s="14"/>
    </row>
    <row r="8" spans="1:20" x14ac:dyDescent="0.25">
      <c r="A8" s="9" t="s">
        <v>99</v>
      </c>
      <c r="B8" s="11">
        <f t="shared" si="0"/>
        <v>480</v>
      </c>
      <c r="C8" s="12">
        <v>160</v>
      </c>
      <c r="D8" s="12">
        <v>3</v>
      </c>
      <c r="E8" s="11">
        <f t="shared" si="1"/>
        <v>189</v>
      </c>
      <c r="F8" s="11">
        <f t="shared" si="2"/>
        <v>300</v>
      </c>
      <c r="G8" s="11">
        <f t="shared" si="3"/>
        <v>12</v>
      </c>
      <c r="H8" s="12">
        <v>7</v>
      </c>
      <c r="I8" s="12">
        <v>2</v>
      </c>
      <c r="J8" s="12">
        <v>0</v>
      </c>
      <c r="K8" s="12">
        <v>135</v>
      </c>
      <c r="L8" s="12">
        <v>25</v>
      </c>
      <c r="M8" s="12">
        <v>0</v>
      </c>
      <c r="N8" s="12">
        <v>14</v>
      </c>
      <c r="O8" s="12">
        <v>1</v>
      </c>
      <c r="P8" s="12">
        <v>0</v>
      </c>
      <c r="Q8" s="12"/>
      <c r="R8" s="11">
        <f t="shared" si="4"/>
        <v>34.976588628762542</v>
      </c>
      <c r="S8" s="15"/>
      <c r="T8" s="14"/>
    </row>
    <row r="9" spans="1:20" x14ac:dyDescent="0.25">
      <c r="A9" s="9" t="s">
        <v>100</v>
      </c>
      <c r="B9" s="11">
        <f t="shared" si="0"/>
        <v>650</v>
      </c>
      <c r="C9" s="12">
        <v>130</v>
      </c>
      <c r="D9" s="12">
        <v>5</v>
      </c>
      <c r="E9" s="11">
        <f t="shared" si="1"/>
        <v>270</v>
      </c>
      <c r="F9" s="11">
        <f t="shared" si="2"/>
        <v>360</v>
      </c>
      <c r="G9" s="11">
        <f t="shared" si="3"/>
        <v>40</v>
      </c>
      <c r="H9" s="12">
        <v>6</v>
      </c>
      <c r="I9" s="12">
        <v>0</v>
      </c>
      <c r="J9" s="12">
        <v>0</v>
      </c>
      <c r="K9" s="12">
        <v>360</v>
      </c>
      <c r="L9" s="12">
        <v>18</v>
      </c>
      <c r="M9" s="12">
        <v>0</v>
      </c>
      <c r="N9" s="12">
        <v>0</v>
      </c>
      <c r="O9" s="12">
        <v>2</v>
      </c>
      <c r="P9" s="12">
        <v>0</v>
      </c>
      <c r="Q9" s="12"/>
      <c r="R9" s="11">
        <f t="shared" si="4"/>
        <v>41.809364548494983</v>
      </c>
      <c r="S9" s="15"/>
      <c r="T9" s="14"/>
    </row>
    <row r="10" spans="1:20" x14ac:dyDescent="0.25">
      <c r="A10" s="9" t="s">
        <v>101</v>
      </c>
      <c r="B10" s="11">
        <f t="shared" si="0"/>
        <v>1600</v>
      </c>
      <c r="C10" s="12">
        <v>160</v>
      </c>
      <c r="D10" s="12">
        <v>10</v>
      </c>
      <c r="E10" s="11">
        <f t="shared" si="1"/>
        <v>180</v>
      </c>
      <c r="F10" s="11">
        <f t="shared" si="2"/>
        <v>1320</v>
      </c>
      <c r="G10" s="11">
        <f t="shared" si="3"/>
        <v>160</v>
      </c>
      <c r="H10" s="12">
        <v>2</v>
      </c>
      <c r="I10" s="12">
        <v>0.5</v>
      </c>
      <c r="J10" s="12">
        <v>1</v>
      </c>
      <c r="K10" s="12">
        <v>260</v>
      </c>
      <c r="L10" s="12">
        <v>33</v>
      </c>
      <c r="M10" s="12">
        <v>3</v>
      </c>
      <c r="N10" s="12">
        <v>12</v>
      </c>
      <c r="O10" s="12">
        <v>4</v>
      </c>
      <c r="P10" s="12">
        <v>0</v>
      </c>
      <c r="Q10" s="12"/>
      <c r="R10" s="11">
        <f t="shared" si="4"/>
        <v>42.080267558528426</v>
      </c>
      <c r="S10" s="15"/>
      <c r="T10" s="14"/>
    </row>
    <row r="11" spans="1:20" x14ac:dyDescent="0.25">
      <c r="A11" s="9" t="s">
        <v>102</v>
      </c>
      <c r="B11" s="11">
        <f t="shared" si="0"/>
        <v>1480</v>
      </c>
      <c r="C11" s="12">
        <v>370</v>
      </c>
      <c r="D11" s="12">
        <v>4</v>
      </c>
      <c r="E11" s="11">
        <f t="shared" si="1"/>
        <v>324</v>
      </c>
      <c r="F11" s="11">
        <f t="shared" si="2"/>
        <v>1120</v>
      </c>
      <c r="G11" s="11">
        <f t="shared" si="3"/>
        <v>48</v>
      </c>
      <c r="H11" s="12">
        <v>9</v>
      </c>
      <c r="I11" s="12">
        <v>3</v>
      </c>
      <c r="J11" s="12">
        <v>2</v>
      </c>
      <c r="K11" s="12">
        <v>320</v>
      </c>
      <c r="L11" s="12">
        <v>70</v>
      </c>
      <c r="M11" s="12">
        <v>1</v>
      </c>
      <c r="N11" s="12">
        <v>30</v>
      </c>
      <c r="O11" s="12">
        <v>3</v>
      </c>
      <c r="P11" s="12">
        <v>0</v>
      </c>
      <c r="Q11" s="12"/>
      <c r="R11" s="11">
        <f t="shared" si="4"/>
        <v>-10.348940914158302</v>
      </c>
      <c r="S11" s="15"/>
      <c r="T11" s="14"/>
    </row>
    <row r="12" spans="1:20" x14ac:dyDescent="0.25">
      <c r="A12" s="9" t="s">
        <v>103</v>
      </c>
      <c r="B12" s="11">
        <f t="shared" si="0"/>
        <v>1440</v>
      </c>
      <c r="C12" s="12">
        <v>240</v>
      </c>
      <c r="D12" s="12">
        <v>6</v>
      </c>
      <c r="E12" s="11">
        <f t="shared" si="1"/>
        <v>594</v>
      </c>
      <c r="F12" s="11">
        <f t="shared" si="2"/>
        <v>816</v>
      </c>
      <c r="G12" s="11">
        <f t="shared" si="3"/>
        <v>48</v>
      </c>
      <c r="H12" s="12">
        <v>11</v>
      </c>
      <c r="I12" s="12">
        <v>5</v>
      </c>
      <c r="J12" s="12">
        <v>0</v>
      </c>
      <c r="K12" s="12">
        <v>220</v>
      </c>
      <c r="L12" s="12">
        <v>34</v>
      </c>
      <c r="M12" s="12">
        <v>0</v>
      </c>
      <c r="N12" s="12">
        <v>22</v>
      </c>
      <c r="O12" s="12">
        <v>2</v>
      </c>
      <c r="P12" s="12">
        <v>0</v>
      </c>
      <c r="Q12" s="12"/>
      <c r="R12" s="11">
        <f t="shared" si="4"/>
        <v>14.306577480490528</v>
      </c>
      <c r="S12" s="15"/>
      <c r="T12" s="14"/>
    </row>
    <row r="13" spans="1:20" x14ac:dyDescent="0.25">
      <c r="A13" s="9" t="s">
        <v>104</v>
      </c>
      <c r="B13" s="11">
        <f t="shared" si="0"/>
        <v>1360</v>
      </c>
      <c r="C13" s="12">
        <v>170</v>
      </c>
      <c r="D13" s="12">
        <v>8</v>
      </c>
      <c r="E13" s="11">
        <f t="shared" si="1"/>
        <v>288</v>
      </c>
      <c r="F13" s="11">
        <f t="shared" si="2"/>
        <v>1056</v>
      </c>
      <c r="G13" s="11">
        <f t="shared" si="3"/>
        <v>64</v>
      </c>
      <c r="H13" s="12">
        <v>4</v>
      </c>
      <c r="I13" s="12">
        <v>0</v>
      </c>
      <c r="J13" s="12">
        <v>2.5</v>
      </c>
      <c r="K13" s="12">
        <v>230</v>
      </c>
      <c r="L13" s="12">
        <v>33</v>
      </c>
      <c r="M13" s="12">
        <v>2</v>
      </c>
      <c r="N13" s="12">
        <v>12</v>
      </c>
      <c r="O13" s="12">
        <v>2</v>
      </c>
      <c r="P13" s="12">
        <v>0</v>
      </c>
      <c r="Q13" s="12"/>
      <c r="R13" s="11">
        <f t="shared" si="4"/>
        <v>38.61538461538462</v>
      </c>
      <c r="S13" s="15"/>
      <c r="T13" s="14"/>
    </row>
    <row r="14" spans="1:20" x14ac:dyDescent="0.25">
      <c r="A14" s="9" t="s">
        <v>105</v>
      </c>
      <c r="B14" s="11">
        <f t="shared" si="0"/>
        <v>1280</v>
      </c>
      <c r="C14" s="12">
        <v>160</v>
      </c>
      <c r="D14" s="12">
        <v>8</v>
      </c>
      <c r="E14" s="11">
        <f t="shared" si="1"/>
        <v>180</v>
      </c>
      <c r="F14" s="11">
        <f t="shared" si="2"/>
        <v>1088</v>
      </c>
      <c r="G14" s="11">
        <f t="shared" si="3"/>
        <v>32</v>
      </c>
      <c r="H14" s="16">
        <v>2.5</v>
      </c>
      <c r="I14" s="16">
        <v>2</v>
      </c>
      <c r="J14" s="16">
        <v>0</v>
      </c>
      <c r="K14" s="16">
        <v>170</v>
      </c>
      <c r="L14" s="16">
        <v>34</v>
      </c>
      <c r="M14" s="16">
        <v>0</v>
      </c>
      <c r="N14" s="16">
        <v>23</v>
      </c>
      <c r="O14" s="16">
        <v>1</v>
      </c>
      <c r="P14" s="16">
        <v>0</v>
      </c>
      <c r="Q14" s="16"/>
      <c r="R14" s="11">
        <f t="shared" si="4"/>
        <v>28.839464882943147</v>
      </c>
      <c r="S14" s="15"/>
      <c r="T14" s="14"/>
    </row>
    <row r="15" spans="1:20" x14ac:dyDescent="0.25">
      <c r="A15" s="9" t="s">
        <v>106</v>
      </c>
      <c r="B15" s="11">
        <f t="shared" si="0"/>
        <v>400</v>
      </c>
      <c r="C15" s="12">
        <v>100</v>
      </c>
      <c r="D15" s="12">
        <v>4</v>
      </c>
      <c r="E15" s="11">
        <f t="shared" si="1"/>
        <v>90</v>
      </c>
      <c r="F15" s="11">
        <f t="shared" si="2"/>
        <v>288</v>
      </c>
      <c r="G15" s="11">
        <f t="shared" si="3"/>
        <v>0</v>
      </c>
      <c r="H15" s="16">
        <v>2.5</v>
      </c>
      <c r="I15" s="16">
        <v>1.5</v>
      </c>
      <c r="J15" s="16">
        <v>1</v>
      </c>
      <c r="K15" s="16">
        <v>120</v>
      </c>
      <c r="L15" s="16">
        <v>18</v>
      </c>
      <c r="M15" s="16">
        <v>1</v>
      </c>
      <c r="N15" s="16">
        <v>12</v>
      </c>
      <c r="O15" s="16">
        <v>0</v>
      </c>
      <c r="P15" s="16">
        <v>0</v>
      </c>
      <c r="Q15" s="16"/>
      <c r="R15" s="11">
        <f t="shared" si="4"/>
        <v>48.244147157190632</v>
      </c>
      <c r="S15" s="15"/>
      <c r="T15" s="14"/>
    </row>
    <row r="16" spans="1:20" x14ac:dyDescent="0.25">
      <c r="A16" s="9" t="s">
        <v>107</v>
      </c>
      <c r="B16" s="11">
        <f t="shared" si="0"/>
        <v>880</v>
      </c>
      <c r="C16" s="12">
        <v>110</v>
      </c>
      <c r="D16" s="12">
        <v>8</v>
      </c>
      <c r="E16" s="11">
        <f t="shared" si="1"/>
        <v>0</v>
      </c>
      <c r="F16" s="11">
        <f t="shared" si="2"/>
        <v>896</v>
      </c>
      <c r="G16" s="11">
        <f t="shared" si="3"/>
        <v>0</v>
      </c>
      <c r="H16" s="16">
        <v>0</v>
      </c>
      <c r="I16" s="16">
        <v>0</v>
      </c>
      <c r="J16" s="16">
        <v>0</v>
      </c>
      <c r="K16" s="16">
        <v>35</v>
      </c>
      <c r="L16" s="16">
        <v>28</v>
      </c>
      <c r="M16" s="16">
        <v>0</v>
      </c>
      <c r="N16" s="16">
        <v>0</v>
      </c>
      <c r="O16" s="16">
        <v>0</v>
      </c>
      <c r="P16" s="16">
        <v>0</v>
      </c>
      <c r="Q16" s="16">
        <v>-50</v>
      </c>
      <c r="R16" s="11">
        <f t="shared" si="4"/>
        <v>1.9397993311036785</v>
      </c>
      <c r="S16" s="15"/>
      <c r="T16" s="14"/>
    </row>
    <row r="17" spans="1:20" x14ac:dyDescent="0.25">
      <c r="A17" s="9" t="s">
        <v>108</v>
      </c>
      <c r="B17" s="11">
        <f t="shared" si="0"/>
        <v>1380</v>
      </c>
      <c r="C17" s="12">
        <v>230</v>
      </c>
      <c r="D17" s="12">
        <v>6</v>
      </c>
      <c r="E17" s="11">
        <f t="shared" si="1"/>
        <v>81</v>
      </c>
      <c r="F17" s="11">
        <f t="shared" si="2"/>
        <v>1104</v>
      </c>
      <c r="G17" s="11">
        <f t="shared" si="3"/>
        <v>192</v>
      </c>
      <c r="H17" s="16">
        <v>1.5</v>
      </c>
      <c r="I17" s="16">
        <v>0</v>
      </c>
      <c r="J17" s="16">
        <v>0</v>
      </c>
      <c r="K17" s="16">
        <v>330</v>
      </c>
      <c r="L17" s="16">
        <v>46</v>
      </c>
      <c r="M17" s="16">
        <v>1</v>
      </c>
      <c r="N17" s="16">
        <v>8</v>
      </c>
      <c r="O17" s="16">
        <v>8</v>
      </c>
      <c r="P17" s="16"/>
      <c r="Q17" s="16"/>
      <c r="R17" s="11">
        <f t="shared" si="4"/>
        <v>37.036789297658864</v>
      </c>
      <c r="S17" s="15"/>
      <c r="T17" s="15"/>
    </row>
    <row r="18" spans="1:20" x14ac:dyDescent="0.25">
      <c r="A18" s="9" t="s">
        <v>109</v>
      </c>
      <c r="B18" s="11">
        <f t="shared" si="0"/>
        <v>290</v>
      </c>
      <c r="C18" s="12">
        <v>290</v>
      </c>
      <c r="D18" s="12">
        <v>1</v>
      </c>
      <c r="E18" s="11">
        <f t="shared" si="1"/>
        <v>261</v>
      </c>
      <c r="F18" s="11">
        <f t="shared" si="2"/>
        <v>14</v>
      </c>
      <c r="G18" s="11">
        <f t="shared" si="3"/>
        <v>20</v>
      </c>
      <c r="H18" s="12">
        <v>29</v>
      </c>
      <c r="I18" s="12">
        <v>16</v>
      </c>
      <c r="J18" s="16">
        <v>0</v>
      </c>
      <c r="K18" s="12">
        <v>273</v>
      </c>
      <c r="L18" s="12">
        <v>3.5</v>
      </c>
      <c r="M18" s="12">
        <v>0</v>
      </c>
      <c r="N18" s="12">
        <v>0</v>
      </c>
      <c r="O18" s="12">
        <v>5</v>
      </c>
      <c r="P18" s="12"/>
      <c r="Q18" s="12"/>
      <c r="R18" s="11">
        <f t="shared" si="4"/>
        <v>12.745819397993316</v>
      </c>
      <c r="S18" s="15"/>
      <c r="T18" s="15"/>
    </row>
    <row r="19" spans="1:20" x14ac:dyDescent="0.25">
      <c r="A19" s="9" t="s">
        <v>110</v>
      </c>
      <c r="B19" s="11">
        <f t="shared" si="0"/>
        <v>1080</v>
      </c>
      <c r="C19" s="12">
        <v>90</v>
      </c>
      <c r="D19" s="12">
        <v>12</v>
      </c>
      <c r="E19" s="11">
        <f t="shared" si="1"/>
        <v>0</v>
      </c>
      <c r="F19" s="11">
        <f t="shared" si="2"/>
        <v>1056</v>
      </c>
      <c r="G19" s="11">
        <f t="shared" si="3"/>
        <v>48</v>
      </c>
      <c r="H19" s="12">
        <v>0</v>
      </c>
      <c r="I19" s="12">
        <v>0</v>
      </c>
      <c r="J19" s="16">
        <v>0</v>
      </c>
      <c r="K19" s="12">
        <v>5</v>
      </c>
      <c r="L19" s="12">
        <v>22</v>
      </c>
      <c r="M19" s="12">
        <v>0</v>
      </c>
      <c r="N19" s="12">
        <v>0</v>
      </c>
      <c r="O19" s="12">
        <v>1</v>
      </c>
      <c r="P19" s="12"/>
      <c r="Q19" s="12"/>
      <c r="R19" s="11">
        <f t="shared" si="4"/>
        <v>59.859531772575252</v>
      </c>
      <c r="S19" s="15"/>
      <c r="T19" s="15"/>
    </row>
    <row r="20" spans="1:20" x14ac:dyDescent="0.25">
      <c r="A20" s="4" t="s">
        <v>112</v>
      </c>
      <c r="B20" s="5">
        <f>C20*D20</f>
        <v>1110</v>
      </c>
      <c r="C20" s="6">
        <v>370</v>
      </c>
      <c r="D20" s="6">
        <v>3</v>
      </c>
      <c r="E20" s="5">
        <f>(H20*D20)*9</f>
        <v>324</v>
      </c>
      <c r="F20" s="5">
        <f>(L20*D20)*4</f>
        <v>588</v>
      </c>
      <c r="G20" s="5">
        <f>(O20*D20)*4</f>
        <v>156</v>
      </c>
      <c r="H20" s="6">
        <v>12</v>
      </c>
      <c r="I20" s="6">
        <v>3</v>
      </c>
      <c r="J20" s="6">
        <v>0</v>
      </c>
      <c r="K20" s="6">
        <v>860</v>
      </c>
      <c r="L20" s="6">
        <v>49</v>
      </c>
      <c r="M20" s="6">
        <v>1</v>
      </c>
      <c r="N20" s="6">
        <v>0</v>
      </c>
      <c r="O20" s="6">
        <v>13</v>
      </c>
      <c r="P20" s="6"/>
      <c r="Q20" s="6"/>
      <c r="R20" s="11">
        <f t="shared" si="4"/>
        <v>7.4548494983277536</v>
      </c>
      <c r="S20" s="15"/>
      <c r="T20" s="15"/>
    </row>
    <row r="21" spans="1:20" x14ac:dyDescent="0.25">
      <c r="A21" s="4" t="s">
        <v>113</v>
      </c>
      <c r="B21" s="5">
        <f t="shared" ref="B21:B38" si="5">C21*D21</f>
        <v>750</v>
      </c>
      <c r="C21" s="6">
        <v>150</v>
      </c>
      <c r="D21" s="6">
        <v>5</v>
      </c>
      <c r="E21" s="5">
        <f t="shared" ref="E21:E38" si="6">(H21*D21)*9</f>
        <v>112.5</v>
      </c>
      <c r="F21" s="5">
        <f t="shared" ref="F21:F38" si="7">(L21*D21)*4</f>
        <v>580</v>
      </c>
      <c r="G21" s="5">
        <f t="shared" ref="G21:G38" si="8">(O21*D21)*4</f>
        <v>60</v>
      </c>
      <c r="H21" s="6">
        <v>2.5</v>
      </c>
      <c r="I21" s="6">
        <v>0</v>
      </c>
      <c r="J21" s="6">
        <v>0</v>
      </c>
      <c r="K21" s="6">
        <v>550</v>
      </c>
      <c r="L21" s="6">
        <v>29</v>
      </c>
      <c r="M21" s="6">
        <v>2</v>
      </c>
      <c r="N21" s="6">
        <v>0</v>
      </c>
      <c r="O21" s="6">
        <v>3</v>
      </c>
      <c r="P21" s="6"/>
      <c r="Q21" s="6"/>
      <c r="R21" s="11">
        <f t="shared" si="4"/>
        <v>33.112597547380155</v>
      </c>
      <c r="S21" s="15"/>
      <c r="T21" s="15"/>
    </row>
    <row r="22" spans="1:20" x14ac:dyDescent="0.25">
      <c r="A22" s="4" t="s">
        <v>114</v>
      </c>
      <c r="B22" s="5">
        <f t="shared" si="5"/>
        <v>240</v>
      </c>
      <c r="C22" s="6">
        <v>240</v>
      </c>
      <c r="D22" s="6">
        <v>1</v>
      </c>
      <c r="E22" s="5">
        <f t="shared" si="6"/>
        <v>0</v>
      </c>
      <c r="F22" s="5">
        <f t="shared" si="7"/>
        <v>264</v>
      </c>
      <c r="G22" s="5">
        <f t="shared" si="8"/>
        <v>0</v>
      </c>
      <c r="H22" s="6"/>
      <c r="I22" s="6"/>
      <c r="J22" s="6">
        <v>0</v>
      </c>
      <c r="K22" s="6">
        <v>95</v>
      </c>
      <c r="L22" s="6">
        <v>66</v>
      </c>
      <c r="M22" s="6">
        <v>0</v>
      </c>
      <c r="N22" s="6">
        <v>65</v>
      </c>
      <c r="O22" s="6">
        <v>0</v>
      </c>
      <c r="P22" s="6"/>
      <c r="Q22" s="6">
        <v>-50</v>
      </c>
      <c r="R22" s="11">
        <f t="shared" si="4"/>
        <v>-54.899665551839469</v>
      </c>
      <c r="S22" s="15"/>
      <c r="T22" s="15"/>
    </row>
    <row r="23" spans="1:20" x14ac:dyDescent="0.25">
      <c r="A23" s="4" t="s">
        <v>115</v>
      </c>
      <c r="B23" s="5">
        <f t="shared" si="5"/>
        <v>700</v>
      </c>
      <c r="C23" s="6">
        <v>140</v>
      </c>
      <c r="D23" s="6">
        <v>5</v>
      </c>
      <c r="E23" s="5">
        <f t="shared" si="6"/>
        <v>495</v>
      </c>
      <c r="F23" s="5">
        <f t="shared" si="7"/>
        <v>160</v>
      </c>
      <c r="G23" s="5">
        <f t="shared" si="8"/>
        <v>60</v>
      </c>
      <c r="H23" s="6">
        <v>11</v>
      </c>
      <c r="I23" s="6">
        <v>1.5</v>
      </c>
      <c r="J23" s="6">
        <v>0</v>
      </c>
      <c r="K23" s="6">
        <v>250</v>
      </c>
      <c r="L23" s="6">
        <v>8</v>
      </c>
      <c r="M23" s="6">
        <v>1</v>
      </c>
      <c r="N23" s="6">
        <v>2</v>
      </c>
      <c r="O23" s="6">
        <v>3</v>
      </c>
      <c r="P23" s="6"/>
      <c r="Q23" s="6"/>
      <c r="R23" s="11">
        <f t="shared" si="4"/>
        <v>47.95094760312152</v>
      </c>
      <c r="S23" s="15"/>
      <c r="T23" s="15"/>
    </row>
    <row r="24" spans="1:20" x14ac:dyDescent="0.25">
      <c r="A24" s="4" t="s">
        <v>116</v>
      </c>
      <c r="B24" s="5">
        <f t="shared" si="5"/>
        <v>1920</v>
      </c>
      <c r="C24" s="6">
        <v>320</v>
      </c>
      <c r="D24" s="6">
        <v>6</v>
      </c>
      <c r="E24" s="5">
        <f t="shared" si="6"/>
        <v>648</v>
      </c>
      <c r="F24" s="5">
        <f t="shared" si="7"/>
        <v>888</v>
      </c>
      <c r="G24" s="5">
        <f t="shared" si="8"/>
        <v>360</v>
      </c>
      <c r="H24" s="6">
        <v>12</v>
      </c>
      <c r="I24" s="6">
        <v>5</v>
      </c>
      <c r="J24" s="6">
        <v>0</v>
      </c>
      <c r="K24" s="6">
        <v>760</v>
      </c>
      <c r="L24" s="6">
        <v>37</v>
      </c>
      <c r="M24" s="6">
        <v>1</v>
      </c>
      <c r="N24" s="6">
        <v>3</v>
      </c>
      <c r="O24" s="6">
        <v>15</v>
      </c>
      <c r="P24" s="6"/>
      <c r="Q24" s="6"/>
      <c r="R24" s="11">
        <f t="shared" si="4"/>
        <v>21.315496098104799</v>
      </c>
      <c r="S24" s="15"/>
      <c r="T24" s="15"/>
    </row>
    <row r="25" spans="1:20" x14ac:dyDescent="0.25">
      <c r="A25" s="4" t="s">
        <v>117</v>
      </c>
      <c r="B25" s="5">
        <f t="shared" si="5"/>
        <v>975</v>
      </c>
      <c r="C25" s="6">
        <v>195</v>
      </c>
      <c r="D25" s="6">
        <v>5</v>
      </c>
      <c r="E25" s="5">
        <f t="shared" si="6"/>
        <v>315</v>
      </c>
      <c r="F25" s="5">
        <f t="shared" si="7"/>
        <v>560</v>
      </c>
      <c r="G25" s="5">
        <f t="shared" si="8"/>
        <v>100</v>
      </c>
      <c r="H25" s="6">
        <v>7</v>
      </c>
      <c r="I25" s="6">
        <v>1.8</v>
      </c>
      <c r="J25" s="6">
        <v>0</v>
      </c>
      <c r="K25" s="6">
        <v>410</v>
      </c>
      <c r="L25" s="6">
        <v>28</v>
      </c>
      <c r="M25" s="6">
        <v>1</v>
      </c>
      <c r="N25" s="6">
        <v>2</v>
      </c>
      <c r="O25" s="6">
        <v>5</v>
      </c>
      <c r="P25" s="6"/>
      <c r="Q25" s="6"/>
      <c r="R25" s="11">
        <f t="shared" si="4"/>
        <v>34.35340022296544</v>
      </c>
      <c r="S25" s="15"/>
      <c r="T25" s="15"/>
    </row>
    <row r="26" spans="1:20" x14ac:dyDescent="0.25">
      <c r="A26" s="4" t="s">
        <v>118</v>
      </c>
      <c r="B26" s="5">
        <f t="shared" si="5"/>
        <v>610</v>
      </c>
      <c r="C26" s="6">
        <v>610</v>
      </c>
      <c r="D26" s="6">
        <v>1</v>
      </c>
      <c r="E26" s="5">
        <f t="shared" si="6"/>
        <v>324</v>
      </c>
      <c r="F26" s="5">
        <f t="shared" si="7"/>
        <v>220</v>
      </c>
      <c r="G26" s="5">
        <f t="shared" si="8"/>
        <v>68</v>
      </c>
      <c r="H26" s="6">
        <v>36</v>
      </c>
      <c r="I26" s="6">
        <v>15</v>
      </c>
      <c r="J26" s="6">
        <v>0</v>
      </c>
      <c r="K26" s="6">
        <v>950</v>
      </c>
      <c r="L26" s="6">
        <v>55</v>
      </c>
      <c r="M26" s="6">
        <v>2</v>
      </c>
      <c r="N26" s="6">
        <v>1</v>
      </c>
      <c r="O26" s="6">
        <v>17</v>
      </c>
      <c r="P26" s="6"/>
      <c r="Q26" s="6"/>
      <c r="R26" s="11">
        <f t="shared" si="4"/>
        <v>-38.842809364548486</v>
      </c>
      <c r="S26" s="15"/>
      <c r="T26" s="15"/>
    </row>
    <row r="27" spans="1:20" x14ac:dyDescent="0.25">
      <c r="A27" s="4" t="s">
        <v>119</v>
      </c>
      <c r="B27" s="5">
        <f t="shared" si="5"/>
        <v>110</v>
      </c>
      <c r="C27" s="6">
        <v>110</v>
      </c>
      <c r="D27" s="6">
        <v>1</v>
      </c>
      <c r="E27" s="5">
        <f t="shared" si="6"/>
        <v>0</v>
      </c>
      <c r="F27" s="5">
        <f t="shared" si="7"/>
        <v>64</v>
      </c>
      <c r="G27" s="5">
        <f t="shared" si="8"/>
        <v>44</v>
      </c>
      <c r="H27" s="6">
        <v>0</v>
      </c>
      <c r="I27" s="6">
        <v>0</v>
      </c>
      <c r="J27" s="6">
        <v>0</v>
      </c>
      <c r="K27" s="6">
        <v>55</v>
      </c>
      <c r="L27" s="6">
        <v>16</v>
      </c>
      <c r="M27" s="6">
        <v>1</v>
      </c>
      <c r="N27" s="6">
        <v>9</v>
      </c>
      <c r="O27" s="6">
        <v>11</v>
      </c>
      <c r="P27" s="6"/>
      <c r="Q27" s="6"/>
      <c r="R27" s="11">
        <f t="shared" si="4"/>
        <v>79.608695652173907</v>
      </c>
      <c r="S27" s="15"/>
      <c r="T27" s="15"/>
    </row>
    <row r="28" spans="1:20" x14ac:dyDescent="0.25">
      <c r="A28" s="4" t="s">
        <v>120</v>
      </c>
      <c r="B28" s="5">
        <f t="shared" si="5"/>
        <v>1320</v>
      </c>
      <c r="C28" s="6">
        <v>110</v>
      </c>
      <c r="D28" s="6">
        <v>12</v>
      </c>
      <c r="E28" s="5">
        <f t="shared" si="6"/>
        <v>0</v>
      </c>
      <c r="F28" s="5">
        <f t="shared" si="7"/>
        <v>1248</v>
      </c>
      <c r="G28" s="5">
        <f t="shared" si="8"/>
        <v>0</v>
      </c>
      <c r="H28" s="6">
        <v>0</v>
      </c>
      <c r="I28" s="6">
        <v>0</v>
      </c>
      <c r="J28" s="6">
        <v>0</v>
      </c>
      <c r="K28" s="6">
        <v>0</v>
      </c>
      <c r="L28" s="6">
        <v>26</v>
      </c>
      <c r="M28" s="6">
        <v>0</v>
      </c>
      <c r="N28" s="6">
        <v>0</v>
      </c>
      <c r="O28" s="6">
        <v>0</v>
      </c>
      <c r="P28" s="6"/>
      <c r="Q28" s="6">
        <v>-50</v>
      </c>
      <c r="R28" s="11">
        <f t="shared" si="4"/>
        <v>5</v>
      </c>
    </row>
    <row r="29" spans="1:20" x14ac:dyDescent="0.25">
      <c r="A29" s="4" t="s">
        <v>121</v>
      </c>
      <c r="B29" s="5">
        <f t="shared" si="5"/>
        <v>810</v>
      </c>
      <c r="C29" s="6">
        <v>90</v>
      </c>
      <c r="D29" s="6">
        <v>9</v>
      </c>
      <c r="E29" s="5">
        <f t="shared" si="6"/>
        <v>0</v>
      </c>
      <c r="F29" s="5">
        <f t="shared" si="7"/>
        <v>864</v>
      </c>
      <c r="G29" s="5">
        <f t="shared" si="8"/>
        <v>0</v>
      </c>
      <c r="H29" s="6">
        <v>0</v>
      </c>
      <c r="I29" s="6">
        <v>0</v>
      </c>
      <c r="J29" s="6">
        <v>0</v>
      </c>
      <c r="K29" s="6">
        <v>0</v>
      </c>
      <c r="L29" s="6">
        <v>24</v>
      </c>
      <c r="M29" s="6">
        <v>1</v>
      </c>
      <c r="N29" s="6"/>
      <c r="O29" s="6">
        <v>0</v>
      </c>
      <c r="P29" s="6"/>
      <c r="Q29" s="6"/>
      <c r="R29" s="11">
        <f t="shared" si="4"/>
        <v>57.307692307692307</v>
      </c>
    </row>
    <row r="30" spans="1:20" x14ac:dyDescent="0.25">
      <c r="A30" s="4" t="s">
        <v>122</v>
      </c>
      <c r="B30" s="5">
        <f t="shared" si="5"/>
        <v>3200</v>
      </c>
      <c r="C30" s="6">
        <v>100</v>
      </c>
      <c r="D30" s="6">
        <v>32</v>
      </c>
      <c r="E30" s="5">
        <f t="shared" si="6"/>
        <v>3168</v>
      </c>
      <c r="F30" s="5">
        <f t="shared" si="7"/>
        <v>0</v>
      </c>
      <c r="G30" s="5">
        <f t="shared" si="8"/>
        <v>0</v>
      </c>
      <c r="H30" s="6">
        <v>11</v>
      </c>
      <c r="I30" s="6">
        <v>7</v>
      </c>
      <c r="J30" s="6">
        <v>0</v>
      </c>
      <c r="K30" s="6">
        <v>90</v>
      </c>
      <c r="L30" s="6">
        <v>0</v>
      </c>
      <c r="M30" s="6">
        <v>0</v>
      </c>
      <c r="N30" s="6">
        <v>0</v>
      </c>
      <c r="O30" s="6">
        <v>0</v>
      </c>
      <c r="P30" s="6"/>
      <c r="Q30" s="6"/>
      <c r="R30" s="11">
        <f t="shared" si="4"/>
        <v>48.010033444816052</v>
      </c>
    </row>
    <row r="31" spans="1:20" x14ac:dyDescent="0.25">
      <c r="A31" s="4" t="s">
        <v>123</v>
      </c>
      <c r="B31" s="5">
        <f t="shared" si="5"/>
        <v>1300</v>
      </c>
      <c r="C31" s="6">
        <v>130</v>
      </c>
      <c r="D31" s="6">
        <v>10</v>
      </c>
      <c r="E31" s="5">
        <f t="shared" si="6"/>
        <v>0</v>
      </c>
      <c r="F31" s="5">
        <f t="shared" si="7"/>
        <v>1320</v>
      </c>
      <c r="G31" s="5">
        <f t="shared" si="8"/>
        <v>80</v>
      </c>
      <c r="H31" s="6">
        <v>0</v>
      </c>
      <c r="I31" s="6">
        <v>0</v>
      </c>
      <c r="J31" s="6">
        <v>0</v>
      </c>
      <c r="K31" s="6">
        <v>190</v>
      </c>
      <c r="L31" s="6">
        <v>33</v>
      </c>
      <c r="M31" s="6">
        <v>1</v>
      </c>
      <c r="N31" s="6">
        <v>12</v>
      </c>
      <c r="O31" s="6">
        <v>2</v>
      </c>
      <c r="P31" s="6"/>
      <c r="Q31" s="6"/>
      <c r="R31" s="11">
        <f t="shared" si="4"/>
        <v>41.508361204013376</v>
      </c>
    </row>
    <row r="32" spans="1:20" x14ac:dyDescent="0.25">
      <c r="A32" s="4" t="s">
        <v>124</v>
      </c>
      <c r="B32" s="5">
        <f t="shared" si="5"/>
        <v>700</v>
      </c>
      <c r="C32" s="6">
        <v>70</v>
      </c>
      <c r="D32" s="6">
        <v>10</v>
      </c>
      <c r="E32" s="5">
        <f t="shared" si="6"/>
        <v>0</v>
      </c>
      <c r="F32" s="5">
        <f t="shared" si="7"/>
        <v>680</v>
      </c>
      <c r="G32" s="5">
        <f t="shared" si="8"/>
        <v>40</v>
      </c>
      <c r="H32" s="7">
        <v>0</v>
      </c>
      <c r="I32" s="7">
        <v>0</v>
      </c>
      <c r="J32" s="7">
        <v>0</v>
      </c>
      <c r="K32" s="7">
        <v>20</v>
      </c>
      <c r="L32" s="7">
        <v>17</v>
      </c>
      <c r="M32" s="7">
        <v>0</v>
      </c>
      <c r="N32" s="7">
        <v>12</v>
      </c>
      <c r="O32" s="7">
        <v>1</v>
      </c>
      <c r="P32" s="7"/>
      <c r="Q32" s="7"/>
      <c r="R32" s="11">
        <f t="shared" si="4"/>
        <v>58.438127090301002</v>
      </c>
    </row>
    <row r="33" spans="1:18" x14ac:dyDescent="0.25">
      <c r="A33" s="4" t="s">
        <v>125</v>
      </c>
      <c r="B33" s="5">
        <f t="shared" si="5"/>
        <v>1000</v>
      </c>
      <c r="C33" s="6">
        <v>200</v>
      </c>
      <c r="D33" s="6">
        <v>5</v>
      </c>
      <c r="E33" s="5">
        <f t="shared" si="6"/>
        <v>495</v>
      </c>
      <c r="F33" s="5">
        <f t="shared" si="7"/>
        <v>440</v>
      </c>
      <c r="G33" s="5">
        <f t="shared" si="8"/>
        <v>40</v>
      </c>
      <c r="H33" s="7">
        <v>11</v>
      </c>
      <c r="I33" s="7">
        <v>4</v>
      </c>
      <c r="J33" s="7">
        <v>0</v>
      </c>
      <c r="K33" s="7">
        <v>15</v>
      </c>
      <c r="L33" s="7">
        <v>22</v>
      </c>
      <c r="M33" s="7">
        <v>1</v>
      </c>
      <c r="N33" s="7">
        <v>19</v>
      </c>
      <c r="O33" s="7">
        <v>2</v>
      </c>
      <c r="P33" s="7"/>
      <c r="Q33" s="7"/>
      <c r="R33" s="11">
        <f t="shared" si="4"/>
        <v>35.65551839464883</v>
      </c>
    </row>
    <row r="34" spans="1:18" x14ac:dyDescent="0.25">
      <c r="A34" s="4" t="s">
        <v>126</v>
      </c>
      <c r="B34" s="5">
        <f t="shared" si="5"/>
        <v>460</v>
      </c>
      <c r="C34" s="6">
        <v>460</v>
      </c>
      <c r="D34" s="6">
        <v>1</v>
      </c>
      <c r="E34" s="5">
        <f t="shared" si="6"/>
        <v>45</v>
      </c>
      <c r="F34" s="5">
        <f t="shared" si="7"/>
        <v>396</v>
      </c>
      <c r="G34" s="5">
        <f t="shared" si="8"/>
        <v>24</v>
      </c>
      <c r="H34" s="7">
        <v>5</v>
      </c>
      <c r="I34" s="7">
        <v>1.5</v>
      </c>
      <c r="J34" s="7">
        <v>0</v>
      </c>
      <c r="K34" s="7">
        <v>680</v>
      </c>
      <c r="L34" s="7">
        <v>99</v>
      </c>
      <c r="M34" s="7">
        <v>3</v>
      </c>
      <c r="N34" s="7">
        <v>22</v>
      </c>
      <c r="O34" s="7">
        <v>6</v>
      </c>
      <c r="P34" s="7"/>
      <c r="Q34" s="7"/>
      <c r="R34" s="11">
        <f t="shared" si="4"/>
        <v>-33.206243032329986</v>
      </c>
    </row>
    <row r="35" spans="1:18" x14ac:dyDescent="0.25">
      <c r="A35" s="4" t="s">
        <v>127</v>
      </c>
      <c r="B35" s="5">
        <f t="shared" si="5"/>
        <v>1200</v>
      </c>
      <c r="C35" s="6">
        <v>150</v>
      </c>
      <c r="D35" s="6">
        <v>8</v>
      </c>
      <c r="E35" s="5">
        <f t="shared" si="6"/>
        <v>72</v>
      </c>
      <c r="F35" s="5">
        <f t="shared" si="7"/>
        <v>672</v>
      </c>
      <c r="G35" s="5">
        <f t="shared" si="8"/>
        <v>64</v>
      </c>
      <c r="H35" s="7">
        <v>1</v>
      </c>
      <c r="I35" s="7">
        <v>1</v>
      </c>
      <c r="J35" s="7">
        <v>0</v>
      </c>
      <c r="K35" s="7">
        <v>550</v>
      </c>
      <c r="L35" s="7">
        <v>21</v>
      </c>
      <c r="M35" s="7">
        <v>2</v>
      </c>
      <c r="N35" s="7">
        <v>0</v>
      </c>
      <c r="O35" s="7">
        <v>2</v>
      </c>
      <c r="P35" s="7"/>
      <c r="Q35" s="7"/>
      <c r="R35" s="11">
        <f t="shared" si="4"/>
        <v>37.90746934225195</v>
      </c>
    </row>
    <row r="36" spans="1:18" x14ac:dyDescent="0.25">
      <c r="A36" s="4" t="s">
        <v>128</v>
      </c>
      <c r="B36" s="5">
        <f t="shared" si="5"/>
        <v>250</v>
      </c>
      <c r="C36" s="6">
        <v>100</v>
      </c>
      <c r="D36" s="6">
        <v>2.5</v>
      </c>
      <c r="E36" s="5">
        <f t="shared" si="6"/>
        <v>45</v>
      </c>
      <c r="F36" s="5">
        <f t="shared" si="7"/>
        <v>70</v>
      </c>
      <c r="G36" s="5">
        <f t="shared" si="8"/>
        <v>140</v>
      </c>
      <c r="H36" s="6">
        <v>2</v>
      </c>
      <c r="I36" s="6">
        <v>0.5</v>
      </c>
      <c r="J36" s="7">
        <v>0</v>
      </c>
      <c r="K36" s="6">
        <v>880</v>
      </c>
      <c r="L36" s="6">
        <v>7</v>
      </c>
      <c r="M36" s="6">
        <v>0</v>
      </c>
      <c r="N36" s="6">
        <v>0</v>
      </c>
      <c r="O36" s="6">
        <v>14</v>
      </c>
      <c r="P36" s="6"/>
      <c r="Q36" s="6"/>
      <c r="R36" s="11">
        <f t="shared" si="4"/>
        <v>56.149386845039018</v>
      </c>
    </row>
    <row r="37" spans="1:18" x14ac:dyDescent="0.25">
      <c r="A37" s="4" t="s">
        <v>129</v>
      </c>
      <c r="B37" s="5">
        <f t="shared" si="5"/>
        <v>9000</v>
      </c>
      <c r="C37" s="6">
        <v>100</v>
      </c>
      <c r="D37" s="6">
        <v>90</v>
      </c>
      <c r="E37" s="5">
        <f t="shared" si="6"/>
        <v>0</v>
      </c>
      <c r="F37" s="5">
        <f t="shared" si="7"/>
        <v>9360</v>
      </c>
      <c r="G37" s="5">
        <f t="shared" si="8"/>
        <v>0</v>
      </c>
      <c r="H37" s="6">
        <v>0</v>
      </c>
      <c r="I37" s="6">
        <v>0</v>
      </c>
      <c r="J37" s="7">
        <v>0</v>
      </c>
      <c r="K37" s="6">
        <v>35</v>
      </c>
      <c r="L37" s="6">
        <v>26</v>
      </c>
      <c r="M37" s="6">
        <v>0</v>
      </c>
      <c r="N37" s="6">
        <v>24</v>
      </c>
      <c r="O37" s="6">
        <v>0</v>
      </c>
      <c r="P37" s="6"/>
      <c r="Q37" s="6">
        <v>-50</v>
      </c>
      <c r="R37" s="11">
        <f t="shared" si="4"/>
        <v>-5.7525083612040149</v>
      </c>
    </row>
    <row r="38" spans="1:18" ht="75" x14ac:dyDescent="0.25">
      <c r="A38" s="8" t="s">
        <v>130</v>
      </c>
      <c r="B38" s="5">
        <f t="shared" si="5"/>
        <v>880</v>
      </c>
      <c r="C38" s="6">
        <v>80</v>
      </c>
      <c r="D38" s="6">
        <v>11</v>
      </c>
      <c r="E38" s="5">
        <f t="shared" si="6"/>
        <v>0</v>
      </c>
      <c r="F38" s="5">
        <f t="shared" si="7"/>
        <v>792</v>
      </c>
      <c r="G38" s="5">
        <f t="shared" si="8"/>
        <v>132</v>
      </c>
      <c r="H38" s="7">
        <v>0</v>
      </c>
      <c r="I38" s="7">
        <v>0</v>
      </c>
      <c r="J38" s="7">
        <v>0</v>
      </c>
      <c r="K38" s="7">
        <v>230</v>
      </c>
      <c r="L38" s="7">
        <v>18</v>
      </c>
      <c r="M38" s="7">
        <v>4</v>
      </c>
      <c r="N38" s="7">
        <v>0</v>
      </c>
      <c r="O38" s="7">
        <v>3</v>
      </c>
      <c r="P38" s="7"/>
      <c r="Q38" s="7"/>
      <c r="R38" s="11">
        <f t="shared" si="4"/>
        <v>60.230769230769226</v>
      </c>
    </row>
    <row r="39" spans="1:18" x14ac:dyDescent="0.25">
      <c r="A39" s="9" t="s">
        <v>131</v>
      </c>
      <c r="B39" s="11">
        <f>D39*C39</f>
        <v>1760</v>
      </c>
      <c r="C39" s="12">
        <v>220</v>
      </c>
      <c r="D39" s="12">
        <v>8</v>
      </c>
      <c r="E39" s="11">
        <f>(H39*D39)*9</f>
        <v>1008</v>
      </c>
      <c r="F39" s="11">
        <f>(L39*D39)*4</f>
        <v>480</v>
      </c>
      <c r="G39" s="11">
        <f>(O39*D39)*4</f>
        <v>288</v>
      </c>
      <c r="H39" s="12">
        <v>14</v>
      </c>
      <c r="I39" s="12">
        <v>3</v>
      </c>
      <c r="J39" s="12">
        <v>0</v>
      </c>
      <c r="K39" s="12">
        <v>320</v>
      </c>
      <c r="L39" s="12">
        <v>15</v>
      </c>
      <c r="M39" s="12">
        <v>0</v>
      </c>
      <c r="N39" s="12">
        <v>0</v>
      </c>
      <c r="O39" s="12">
        <v>9</v>
      </c>
      <c r="P39" s="12"/>
      <c r="Q39" s="12"/>
      <c r="R39" s="11">
        <f t="shared" si="4"/>
        <v>45.753623188405797</v>
      </c>
    </row>
    <row r="40" spans="1:18" x14ac:dyDescent="0.25">
      <c r="A40" s="9" t="s">
        <v>132</v>
      </c>
      <c r="B40" s="11">
        <f t="shared" ref="B40:B57" si="9">D40*C40</f>
        <v>2700</v>
      </c>
      <c r="C40" s="12">
        <v>450</v>
      </c>
      <c r="D40" s="12">
        <v>6</v>
      </c>
      <c r="E40" s="11">
        <f t="shared" ref="E40:E57" si="10">(H40*D40)*9</f>
        <v>2106</v>
      </c>
      <c r="F40" s="11">
        <f t="shared" ref="F40:F57" si="11">(L40*D40)*4</f>
        <v>0</v>
      </c>
      <c r="G40" s="11">
        <f t="shared" ref="G40:G57" si="12">(O40*D40)*4</f>
        <v>624</v>
      </c>
      <c r="H40" s="12">
        <v>39</v>
      </c>
      <c r="I40" s="12">
        <v>17</v>
      </c>
      <c r="J40" s="12">
        <v>0</v>
      </c>
      <c r="K40" s="12">
        <v>510</v>
      </c>
      <c r="L40" s="12">
        <v>0</v>
      </c>
      <c r="M40" s="12">
        <v>0</v>
      </c>
      <c r="N40" s="12">
        <v>0</v>
      </c>
      <c r="O40" s="12">
        <v>26</v>
      </c>
      <c r="P40" s="12"/>
      <c r="Q40" s="12"/>
      <c r="R40" s="11">
        <f t="shared" si="4"/>
        <v>33.031215161649939</v>
      </c>
    </row>
    <row r="41" spans="1:18" x14ac:dyDescent="0.25">
      <c r="A41" s="9" t="s">
        <v>133</v>
      </c>
      <c r="B41" s="11">
        <f t="shared" si="9"/>
        <v>260</v>
      </c>
      <c r="C41" s="12">
        <v>130</v>
      </c>
      <c r="D41" s="12">
        <v>2</v>
      </c>
      <c r="E41" s="11">
        <f t="shared" si="10"/>
        <v>45</v>
      </c>
      <c r="F41" s="11">
        <f t="shared" si="11"/>
        <v>152</v>
      </c>
      <c r="G41" s="11">
        <f t="shared" si="12"/>
        <v>64</v>
      </c>
      <c r="H41" s="12">
        <v>2.5</v>
      </c>
      <c r="I41" s="12">
        <v>1.5</v>
      </c>
      <c r="J41" s="12">
        <v>0</v>
      </c>
      <c r="K41" s="12">
        <v>125</v>
      </c>
      <c r="L41" s="12">
        <v>19</v>
      </c>
      <c r="M41" s="12">
        <v>0</v>
      </c>
      <c r="N41" s="12">
        <v>7</v>
      </c>
      <c r="O41" s="12">
        <v>8</v>
      </c>
      <c r="P41" s="12"/>
      <c r="Q41" s="12"/>
      <c r="R41" s="11">
        <f t="shared" si="4"/>
        <v>63.129319955406913</v>
      </c>
    </row>
    <row r="42" spans="1:18" x14ac:dyDescent="0.25">
      <c r="A42" s="9" t="s">
        <v>134</v>
      </c>
      <c r="B42" s="11">
        <f t="shared" si="9"/>
        <v>4620</v>
      </c>
      <c r="C42" s="12">
        <v>220</v>
      </c>
      <c r="D42" s="12">
        <v>21</v>
      </c>
      <c r="E42" s="11">
        <f t="shared" si="10"/>
        <v>2457</v>
      </c>
      <c r="F42" s="11">
        <f t="shared" si="11"/>
        <v>1596</v>
      </c>
      <c r="G42" s="11">
        <f t="shared" si="12"/>
        <v>588</v>
      </c>
      <c r="H42" s="12">
        <v>13</v>
      </c>
      <c r="I42" s="12">
        <v>3.5</v>
      </c>
      <c r="J42" s="12">
        <v>0</v>
      </c>
      <c r="K42" s="12">
        <v>510</v>
      </c>
      <c r="L42" s="12">
        <v>19</v>
      </c>
      <c r="M42" s="12">
        <v>0</v>
      </c>
      <c r="N42" s="12">
        <v>0</v>
      </c>
      <c r="O42" s="12">
        <v>7</v>
      </c>
      <c r="P42" s="12"/>
      <c r="Q42" s="12"/>
      <c r="R42" s="11">
        <f t="shared" si="4"/>
        <v>31.056856187290968</v>
      </c>
    </row>
    <row r="43" spans="1:18" x14ac:dyDescent="0.25">
      <c r="A43" s="9" t="s">
        <v>135</v>
      </c>
      <c r="B43" s="11">
        <f t="shared" si="9"/>
        <v>1120</v>
      </c>
      <c r="C43" s="12">
        <v>140</v>
      </c>
      <c r="D43" s="12">
        <v>8</v>
      </c>
      <c r="E43" s="11">
        <f t="shared" si="10"/>
        <v>324</v>
      </c>
      <c r="F43" s="11">
        <f t="shared" si="11"/>
        <v>768</v>
      </c>
      <c r="G43" s="11">
        <f t="shared" si="12"/>
        <v>64</v>
      </c>
      <c r="H43" s="12">
        <v>4.5</v>
      </c>
      <c r="I43" s="12">
        <v>2.5</v>
      </c>
      <c r="J43" s="12">
        <v>0</v>
      </c>
      <c r="K43" s="12">
        <v>340</v>
      </c>
      <c r="L43" s="12">
        <v>24</v>
      </c>
      <c r="M43" s="12">
        <v>0</v>
      </c>
      <c r="N43" s="12">
        <v>9</v>
      </c>
      <c r="O43" s="12">
        <v>2</v>
      </c>
      <c r="P43" s="12"/>
      <c r="Q43" s="12"/>
      <c r="R43" s="11">
        <f t="shared" si="4"/>
        <v>33.31995540691193</v>
      </c>
    </row>
    <row r="44" spans="1:18" x14ac:dyDescent="0.25">
      <c r="A44" s="9" t="s">
        <v>136</v>
      </c>
      <c r="B44" s="11">
        <f t="shared" si="9"/>
        <v>1110</v>
      </c>
      <c r="C44" s="12">
        <v>370</v>
      </c>
      <c r="D44" s="12">
        <v>3</v>
      </c>
      <c r="E44" s="11">
        <f t="shared" si="10"/>
        <v>405</v>
      </c>
      <c r="F44" s="11">
        <f t="shared" si="11"/>
        <v>648</v>
      </c>
      <c r="G44" s="11">
        <f t="shared" si="12"/>
        <v>60</v>
      </c>
      <c r="H44" s="12">
        <v>15</v>
      </c>
      <c r="I44" s="12">
        <v>6</v>
      </c>
      <c r="J44" s="12"/>
      <c r="K44" s="12">
        <v>290</v>
      </c>
      <c r="L44" s="12">
        <v>54</v>
      </c>
      <c r="M44" s="12">
        <v>1</v>
      </c>
      <c r="N44" s="12">
        <v>19</v>
      </c>
      <c r="O44" s="12">
        <v>5</v>
      </c>
      <c r="P44" s="12"/>
      <c r="Q44" s="12"/>
      <c r="R44" s="11">
        <f t="shared" si="4"/>
        <v>-2.6086956521739157</v>
      </c>
    </row>
    <row r="45" spans="1:18" x14ac:dyDescent="0.25">
      <c r="A45" s="9" t="s">
        <v>137</v>
      </c>
      <c r="B45" s="11">
        <f t="shared" si="9"/>
        <v>2200</v>
      </c>
      <c r="C45" s="12">
        <v>220</v>
      </c>
      <c r="D45" s="12">
        <v>10</v>
      </c>
      <c r="E45" s="11">
        <f t="shared" si="10"/>
        <v>1080</v>
      </c>
      <c r="F45" s="11">
        <f t="shared" si="11"/>
        <v>1120</v>
      </c>
      <c r="G45" s="11">
        <f t="shared" si="12"/>
        <v>120</v>
      </c>
      <c r="H45" s="12">
        <v>12</v>
      </c>
      <c r="I45" s="12">
        <v>2</v>
      </c>
      <c r="J45" s="12"/>
      <c r="K45" s="12">
        <v>570</v>
      </c>
      <c r="L45" s="12">
        <v>28</v>
      </c>
      <c r="M45" s="12">
        <v>3</v>
      </c>
      <c r="N45" s="12">
        <v>7</v>
      </c>
      <c r="O45" s="12">
        <v>3</v>
      </c>
      <c r="P45" s="12"/>
      <c r="Q45" s="12"/>
      <c r="R45" s="11">
        <f t="shared" si="4"/>
        <v>16.345596432552952</v>
      </c>
    </row>
    <row r="46" spans="1:18" x14ac:dyDescent="0.25">
      <c r="A46" s="9" t="s">
        <v>138</v>
      </c>
      <c r="B46" s="11">
        <f t="shared" si="9"/>
        <v>1120</v>
      </c>
      <c r="C46" s="12">
        <v>140</v>
      </c>
      <c r="D46" s="12">
        <v>8</v>
      </c>
      <c r="E46" s="11">
        <f t="shared" si="10"/>
        <v>360</v>
      </c>
      <c r="F46" s="11">
        <f t="shared" si="11"/>
        <v>704</v>
      </c>
      <c r="G46" s="11">
        <f t="shared" si="12"/>
        <v>64</v>
      </c>
      <c r="H46" s="12">
        <v>5</v>
      </c>
      <c r="I46" s="12">
        <v>0</v>
      </c>
      <c r="J46" s="12">
        <v>0</v>
      </c>
      <c r="K46" s="12">
        <v>200</v>
      </c>
      <c r="L46" s="12">
        <v>22</v>
      </c>
      <c r="M46" s="12">
        <v>3</v>
      </c>
      <c r="N46" s="12">
        <v>4</v>
      </c>
      <c r="O46" s="12">
        <v>2</v>
      </c>
      <c r="P46" s="12"/>
      <c r="Q46" s="12"/>
      <c r="R46" s="11">
        <f t="shared" si="4"/>
        <v>47.740245261984391</v>
      </c>
    </row>
    <row r="47" spans="1:18" x14ac:dyDescent="0.25">
      <c r="A47" s="9" t="s">
        <v>139</v>
      </c>
      <c r="B47" s="11">
        <f t="shared" si="9"/>
        <v>1650</v>
      </c>
      <c r="C47" s="12">
        <v>150</v>
      </c>
      <c r="D47" s="12">
        <v>11</v>
      </c>
      <c r="E47" s="11">
        <f t="shared" si="10"/>
        <v>792</v>
      </c>
      <c r="F47" s="11">
        <f t="shared" si="11"/>
        <v>880</v>
      </c>
      <c r="G47" s="11">
        <f t="shared" si="12"/>
        <v>44</v>
      </c>
      <c r="H47" s="12">
        <v>8</v>
      </c>
      <c r="I47" s="12">
        <v>7</v>
      </c>
      <c r="J47" s="12">
        <v>0</v>
      </c>
      <c r="K47" s="12">
        <v>50</v>
      </c>
      <c r="L47" s="12">
        <v>20</v>
      </c>
      <c r="M47" s="12">
        <v>0</v>
      </c>
      <c r="N47" s="12">
        <v>12</v>
      </c>
      <c r="O47" s="12">
        <v>1</v>
      </c>
      <c r="P47" s="12"/>
      <c r="Q47" s="12"/>
      <c r="R47" s="11">
        <f t="shared" si="4"/>
        <v>35.595317725752508</v>
      </c>
    </row>
    <row r="48" spans="1:18" x14ac:dyDescent="0.25">
      <c r="A48" s="9" t="s">
        <v>140</v>
      </c>
      <c r="B48" s="11">
        <f t="shared" si="9"/>
        <v>1040</v>
      </c>
      <c r="C48" s="12">
        <v>130</v>
      </c>
      <c r="D48" s="12">
        <v>8</v>
      </c>
      <c r="E48" s="11">
        <f t="shared" si="10"/>
        <v>504</v>
      </c>
      <c r="F48" s="11">
        <f t="shared" si="11"/>
        <v>576</v>
      </c>
      <c r="G48" s="11">
        <f t="shared" si="12"/>
        <v>32</v>
      </c>
      <c r="H48" s="12">
        <v>7</v>
      </c>
      <c r="I48" s="12">
        <v>2</v>
      </c>
      <c r="J48" s="12">
        <v>0</v>
      </c>
      <c r="K48" s="12">
        <v>180</v>
      </c>
      <c r="L48" s="12">
        <v>18</v>
      </c>
      <c r="M48" s="12">
        <v>1</v>
      </c>
      <c r="N48" s="12">
        <v>12</v>
      </c>
      <c r="O48" s="12">
        <v>1</v>
      </c>
      <c r="P48" s="12"/>
      <c r="Q48" s="12"/>
      <c r="R48" s="11">
        <f t="shared" si="4"/>
        <v>39.943143812709025</v>
      </c>
    </row>
    <row r="49" spans="1:18" x14ac:dyDescent="0.25">
      <c r="A49" s="9" t="s">
        <v>141</v>
      </c>
      <c r="B49" s="11">
        <f t="shared" si="9"/>
        <v>1470</v>
      </c>
      <c r="C49" s="12">
        <v>70</v>
      </c>
      <c r="D49" s="12">
        <v>21</v>
      </c>
      <c r="E49" s="11">
        <f t="shared" si="10"/>
        <v>0</v>
      </c>
      <c r="F49" s="11">
        <f t="shared" si="11"/>
        <v>1512</v>
      </c>
      <c r="G49" s="11">
        <f t="shared" si="12"/>
        <v>0</v>
      </c>
      <c r="H49" s="12">
        <v>0</v>
      </c>
      <c r="I49" s="12">
        <v>0</v>
      </c>
      <c r="J49" s="12">
        <v>0</v>
      </c>
      <c r="K49" s="12">
        <v>290</v>
      </c>
      <c r="L49" s="12">
        <v>18</v>
      </c>
      <c r="M49" s="12">
        <v>0</v>
      </c>
      <c r="N49" s="12">
        <v>16</v>
      </c>
      <c r="O49" s="12">
        <v>0</v>
      </c>
      <c r="P49" s="12"/>
      <c r="Q49" s="12">
        <v>-50</v>
      </c>
      <c r="R49" s="11">
        <f t="shared" si="4"/>
        <v>-7.608695652173914</v>
      </c>
    </row>
    <row r="50" spans="1:18" x14ac:dyDescent="0.25">
      <c r="A50" s="9" t="s">
        <v>142</v>
      </c>
      <c r="B50" s="11">
        <f t="shared" si="9"/>
        <v>150</v>
      </c>
      <c r="C50" s="12">
        <v>60</v>
      </c>
      <c r="D50" s="12">
        <v>2.5</v>
      </c>
      <c r="E50" s="11">
        <f t="shared" si="10"/>
        <v>33.75</v>
      </c>
      <c r="F50" s="11">
        <f t="shared" si="11"/>
        <v>100</v>
      </c>
      <c r="G50" s="11">
        <f t="shared" si="12"/>
        <v>30</v>
      </c>
      <c r="H50" s="12">
        <v>1.5</v>
      </c>
      <c r="I50" s="12">
        <v>0.5</v>
      </c>
      <c r="J50" s="12">
        <v>0.5</v>
      </c>
      <c r="K50" s="12">
        <v>410</v>
      </c>
      <c r="L50" s="12">
        <v>10</v>
      </c>
      <c r="M50" s="12">
        <v>1</v>
      </c>
      <c r="N50" s="12">
        <v>1</v>
      </c>
      <c r="O50" s="12">
        <v>3</v>
      </c>
      <c r="P50" s="12"/>
      <c r="Q50" s="12"/>
      <c r="R50" s="11">
        <f t="shared" si="4"/>
        <v>53.943143812709032</v>
      </c>
    </row>
    <row r="51" spans="1:18" x14ac:dyDescent="0.25">
      <c r="A51" s="9" t="s">
        <v>143</v>
      </c>
      <c r="B51" s="11">
        <f t="shared" si="9"/>
        <v>540</v>
      </c>
      <c r="C51" s="12">
        <v>270</v>
      </c>
      <c r="D51" s="12">
        <v>2</v>
      </c>
      <c r="E51" s="11">
        <f t="shared" si="10"/>
        <v>162</v>
      </c>
      <c r="F51" s="11">
        <f t="shared" si="11"/>
        <v>248</v>
      </c>
      <c r="G51" s="11">
        <f t="shared" si="12"/>
        <v>136</v>
      </c>
      <c r="H51" s="16">
        <v>9</v>
      </c>
      <c r="I51" s="16">
        <v>3.5</v>
      </c>
      <c r="J51" s="16"/>
      <c r="K51" s="16">
        <v>990</v>
      </c>
      <c r="L51" s="16">
        <v>31</v>
      </c>
      <c r="M51" s="16">
        <v>7</v>
      </c>
      <c r="N51" s="16">
        <v>0</v>
      </c>
      <c r="O51" s="16">
        <v>17</v>
      </c>
      <c r="P51" s="16"/>
      <c r="Q51" s="16"/>
      <c r="R51" s="11">
        <f t="shared" si="4"/>
        <v>31.469342251950941</v>
      </c>
    </row>
    <row r="52" spans="1:18" x14ac:dyDescent="0.25">
      <c r="A52" s="9" t="s">
        <v>144</v>
      </c>
      <c r="B52" s="11">
        <f t="shared" si="9"/>
        <v>280</v>
      </c>
      <c r="C52" s="12">
        <v>80</v>
      </c>
      <c r="D52" s="12">
        <v>3.5</v>
      </c>
      <c r="E52" s="11">
        <f t="shared" si="10"/>
        <v>31.5</v>
      </c>
      <c r="F52" s="11">
        <f t="shared" si="11"/>
        <v>196</v>
      </c>
      <c r="G52" s="11">
        <f t="shared" si="12"/>
        <v>14</v>
      </c>
      <c r="H52" s="16">
        <v>1</v>
      </c>
      <c r="I52" s="16">
        <v>0</v>
      </c>
      <c r="J52" s="16">
        <v>0</v>
      </c>
      <c r="K52" s="16">
        <v>300</v>
      </c>
      <c r="L52" s="16">
        <v>14</v>
      </c>
      <c r="M52" s="16">
        <v>1</v>
      </c>
      <c r="N52" s="16">
        <v>3</v>
      </c>
      <c r="O52" s="16">
        <v>1</v>
      </c>
      <c r="P52" s="16"/>
      <c r="Q52" s="16"/>
      <c r="R52" s="11">
        <f t="shared" si="4"/>
        <v>51.520624303232999</v>
      </c>
    </row>
    <row r="53" spans="1:18" x14ac:dyDescent="0.25">
      <c r="A53" s="9" t="s">
        <v>145</v>
      </c>
      <c r="B53" s="11">
        <f t="shared" si="9"/>
        <v>835</v>
      </c>
      <c r="C53" s="12">
        <v>167</v>
      </c>
      <c r="D53" s="12">
        <v>5</v>
      </c>
      <c r="E53" s="11">
        <f t="shared" si="10"/>
        <v>0</v>
      </c>
      <c r="F53" s="11">
        <f t="shared" si="11"/>
        <v>772</v>
      </c>
      <c r="G53" s="11">
        <f t="shared" si="12"/>
        <v>91.199999999999989</v>
      </c>
      <c r="H53" s="16">
        <v>0</v>
      </c>
      <c r="I53" s="16">
        <v>0</v>
      </c>
      <c r="J53" s="16">
        <v>0</v>
      </c>
      <c r="K53" s="16">
        <v>10</v>
      </c>
      <c r="L53" s="16">
        <v>38.6</v>
      </c>
      <c r="M53" s="16">
        <v>3</v>
      </c>
      <c r="N53" s="16">
        <v>0</v>
      </c>
      <c r="O53" s="16">
        <v>4.5599999999999996</v>
      </c>
      <c r="P53" s="16">
        <v>10</v>
      </c>
      <c r="Q53" s="16"/>
      <c r="R53" s="11">
        <f t="shared" si="4"/>
        <v>66.300602006688962</v>
      </c>
    </row>
    <row r="54" spans="1:18" x14ac:dyDescent="0.25">
      <c r="A54" s="9" t="s">
        <v>146</v>
      </c>
      <c r="B54" s="11">
        <f t="shared" si="9"/>
        <v>440</v>
      </c>
      <c r="C54" s="12">
        <v>440</v>
      </c>
      <c r="D54" s="12">
        <v>1</v>
      </c>
      <c r="E54" s="11">
        <f t="shared" si="10"/>
        <v>342</v>
      </c>
      <c r="F54" s="11">
        <f t="shared" si="11"/>
        <v>80</v>
      </c>
      <c r="G54" s="11">
        <f t="shared" si="12"/>
        <v>28</v>
      </c>
      <c r="H54" s="16">
        <v>38</v>
      </c>
      <c r="I54" s="16">
        <v>4.5</v>
      </c>
      <c r="J54" s="16"/>
      <c r="K54" s="16">
        <v>670</v>
      </c>
      <c r="L54" s="16">
        <v>20</v>
      </c>
      <c r="M54" s="16">
        <v>4</v>
      </c>
      <c r="N54" s="16">
        <v>1</v>
      </c>
      <c r="O54" s="16">
        <v>7</v>
      </c>
      <c r="P54" s="16"/>
      <c r="Q54" s="16"/>
      <c r="R54" s="11">
        <f t="shared" si="4"/>
        <v>-7.3099219620958689</v>
      </c>
    </row>
    <row r="55" spans="1:18" x14ac:dyDescent="0.25">
      <c r="A55" s="9" t="s">
        <v>147</v>
      </c>
      <c r="B55" s="11">
        <f t="shared" si="9"/>
        <v>260</v>
      </c>
      <c r="C55" s="12">
        <v>130</v>
      </c>
      <c r="D55" s="12">
        <v>2</v>
      </c>
      <c r="E55" s="11">
        <f t="shared" si="10"/>
        <v>0</v>
      </c>
      <c r="F55" s="11">
        <f t="shared" si="11"/>
        <v>280</v>
      </c>
      <c r="G55" s="11">
        <f t="shared" si="12"/>
        <v>0</v>
      </c>
      <c r="H55" s="12">
        <v>0</v>
      </c>
      <c r="I55" s="12">
        <v>0</v>
      </c>
      <c r="J55" s="16">
        <v>0</v>
      </c>
      <c r="K55" s="12">
        <v>0</v>
      </c>
      <c r="L55" s="12">
        <v>35</v>
      </c>
      <c r="M55" s="12">
        <v>34</v>
      </c>
      <c r="N55" s="12">
        <v>0</v>
      </c>
      <c r="O55" s="12">
        <v>0</v>
      </c>
      <c r="P55" s="12"/>
      <c r="Q55" s="12">
        <v>-50</v>
      </c>
      <c r="R55" s="11">
        <f t="shared" si="4"/>
        <v>24.230769230769226</v>
      </c>
    </row>
    <row r="56" spans="1:18" x14ac:dyDescent="0.25">
      <c r="A56" s="9" t="s">
        <v>148</v>
      </c>
      <c r="B56" s="11">
        <f t="shared" si="9"/>
        <v>1440</v>
      </c>
      <c r="C56" s="12">
        <v>240</v>
      </c>
      <c r="D56" s="12">
        <v>6</v>
      </c>
      <c r="E56" s="11">
        <f t="shared" si="10"/>
        <v>594</v>
      </c>
      <c r="F56" s="11">
        <f t="shared" si="11"/>
        <v>48</v>
      </c>
      <c r="G56" s="11">
        <f t="shared" si="12"/>
        <v>744</v>
      </c>
      <c r="H56" s="12">
        <v>11</v>
      </c>
      <c r="I56" s="12">
        <v>3</v>
      </c>
      <c r="J56" s="16">
        <v>0</v>
      </c>
      <c r="K56" s="12">
        <v>510</v>
      </c>
      <c r="L56" s="12">
        <v>2</v>
      </c>
      <c r="M56" s="12">
        <v>0</v>
      </c>
      <c r="N56" s="12">
        <v>1</v>
      </c>
      <c r="O56" s="12">
        <v>31</v>
      </c>
      <c r="P56" s="12"/>
      <c r="Q56" s="12"/>
      <c r="R56" s="11">
        <f t="shared" si="4"/>
        <v>94.954292084726859</v>
      </c>
    </row>
    <row r="57" spans="1:18" ht="60" x14ac:dyDescent="0.25">
      <c r="A57" s="17" t="s">
        <v>149</v>
      </c>
      <c r="B57" s="11">
        <f t="shared" si="9"/>
        <v>600</v>
      </c>
      <c r="C57" s="12">
        <v>150</v>
      </c>
      <c r="D57" s="12">
        <v>4</v>
      </c>
      <c r="E57" s="11">
        <f t="shared" si="10"/>
        <v>288</v>
      </c>
      <c r="F57" s="11">
        <f t="shared" si="11"/>
        <v>304</v>
      </c>
      <c r="G57" s="11">
        <f t="shared" si="12"/>
        <v>32</v>
      </c>
      <c r="H57" s="16">
        <v>8</v>
      </c>
      <c r="I57" s="16">
        <v>3</v>
      </c>
      <c r="J57" s="16">
        <v>0</v>
      </c>
      <c r="K57" s="16">
        <v>130</v>
      </c>
      <c r="L57" s="16">
        <v>19</v>
      </c>
      <c r="M57" s="16">
        <v>2</v>
      </c>
      <c r="N57" s="16">
        <v>0</v>
      </c>
      <c r="O57" s="16">
        <v>2</v>
      </c>
      <c r="P57" s="16"/>
      <c r="Q57" s="16"/>
      <c r="R57" s="11">
        <f t="shared" si="4"/>
        <v>46.168338907469341</v>
      </c>
    </row>
    <row r="58" spans="1:18" x14ac:dyDescent="0.25">
      <c r="A58" s="4" t="s">
        <v>150</v>
      </c>
      <c r="B58" s="5">
        <f>C58*D58</f>
        <v>140</v>
      </c>
      <c r="C58" s="6">
        <v>140</v>
      </c>
      <c r="D58" s="6">
        <v>1</v>
      </c>
      <c r="E58" s="5">
        <f>(H58*D58)*9</f>
        <v>18</v>
      </c>
      <c r="F58" s="5">
        <f>(L58*D58)*4</f>
        <v>100</v>
      </c>
      <c r="G58" s="5">
        <f>(O58*D58)*4</f>
        <v>24</v>
      </c>
      <c r="H58" s="6">
        <v>2</v>
      </c>
      <c r="I58" s="6">
        <v>1.5</v>
      </c>
      <c r="J58" s="6">
        <v>0</v>
      </c>
      <c r="K58" s="6">
        <v>65</v>
      </c>
      <c r="L58" s="6">
        <v>25</v>
      </c>
      <c r="M58" s="6">
        <v>0</v>
      </c>
      <c r="N58" s="6">
        <v>10</v>
      </c>
      <c r="O58" s="6">
        <v>6</v>
      </c>
      <c r="P58" s="6"/>
      <c r="Q58" s="6"/>
      <c r="R58" s="11">
        <f t="shared" si="4"/>
        <v>56.609810479375696</v>
      </c>
    </row>
    <row r="59" spans="1:18" x14ac:dyDescent="0.25">
      <c r="A59" s="4" t="s">
        <v>151</v>
      </c>
      <c r="B59" s="5">
        <f t="shared" ref="B59:B76" si="13">C59*D59</f>
        <v>380</v>
      </c>
      <c r="C59" s="6">
        <v>190</v>
      </c>
      <c r="D59" s="6">
        <v>2</v>
      </c>
      <c r="E59" s="5">
        <f t="shared" ref="E59:E76" si="14">(H59*D59)*9</f>
        <v>126</v>
      </c>
      <c r="F59" s="5">
        <f t="shared" ref="F59:F76" si="15">(L59*D59)*4</f>
        <v>208</v>
      </c>
      <c r="G59" s="5">
        <f t="shared" ref="G59:G76" si="16">(O59*D59)*4</f>
        <v>32</v>
      </c>
      <c r="H59" s="6">
        <v>7</v>
      </c>
      <c r="I59" s="6">
        <v>3.5</v>
      </c>
      <c r="J59" s="6">
        <v>0</v>
      </c>
      <c r="K59" s="6">
        <v>830</v>
      </c>
      <c r="L59" s="6">
        <v>26</v>
      </c>
      <c r="M59" s="6">
        <v>0</v>
      </c>
      <c r="N59" s="6">
        <v>0</v>
      </c>
      <c r="O59" s="6">
        <v>4</v>
      </c>
      <c r="P59" s="6"/>
      <c r="Q59" s="6"/>
      <c r="R59" s="11">
        <f t="shared" si="4"/>
        <v>13.451505016722406</v>
      </c>
    </row>
    <row r="60" spans="1:18" x14ac:dyDescent="0.25">
      <c r="A60" s="4" t="s">
        <v>152</v>
      </c>
      <c r="B60" s="5">
        <f t="shared" si="13"/>
        <v>1760</v>
      </c>
      <c r="C60" s="6">
        <v>110</v>
      </c>
      <c r="D60" s="6">
        <v>16</v>
      </c>
      <c r="E60" s="5">
        <f t="shared" si="14"/>
        <v>0</v>
      </c>
      <c r="F60" s="5">
        <f t="shared" si="15"/>
        <v>960</v>
      </c>
      <c r="G60" s="5">
        <f t="shared" si="16"/>
        <v>128</v>
      </c>
      <c r="H60" s="6">
        <v>0</v>
      </c>
      <c r="I60" s="6">
        <v>0</v>
      </c>
      <c r="J60" s="6">
        <v>0</v>
      </c>
      <c r="K60" s="6">
        <v>0</v>
      </c>
      <c r="L60" s="6">
        <v>15</v>
      </c>
      <c r="M60" s="6">
        <v>27</v>
      </c>
      <c r="N60" s="6">
        <v>0</v>
      </c>
      <c r="O60" s="6">
        <v>2</v>
      </c>
      <c r="P60" s="6"/>
      <c r="Q60" s="6">
        <v>-50</v>
      </c>
      <c r="R60" s="11">
        <f t="shared" si="4"/>
        <v>38.230769230769226</v>
      </c>
    </row>
    <row r="61" spans="1:18" x14ac:dyDescent="0.25">
      <c r="A61" s="4" t="s">
        <v>153</v>
      </c>
      <c r="B61" s="5">
        <f t="shared" si="13"/>
        <v>1300</v>
      </c>
      <c r="C61" s="6">
        <v>260</v>
      </c>
      <c r="D61" s="6">
        <v>5</v>
      </c>
      <c r="E61" s="5">
        <f t="shared" si="14"/>
        <v>360</v>
      </c>
      <c r="F61" s="5">
        <f t="shared" si="15"/>
        <v>600</v>
      </c>
      <c r="G61" s="5">
        <f t="shared" si="16"/>
        <v>320</v>
      </c>
      <c r="H61" s="6">
        <v>8</v>
      </c>
      <c r="I61" s="6">
        <v>4</v>
      </c>
      <c r="J61" s="6">
        <v>0</v>
      </c>
      <c r="K61" s="6">
        <v>830</v>
      </c>
      <c r="L61" s="6">
        <v>30</v>
      </c>
      <c r="M61" s="6">
        <v>2</v>
      </c>
      <c r="N61" s="6">
        <v>1</v>
      </c>
      <c r="O61" s="6">
        <v>16</v>
      </c>
      <c r="P61" s="6"/>
      <c r="Q61" s="6"/>
      <c r="R61" s="11">
        <f t="shared" si="4"/>
        <v>33.605351170568561</v>
      </c>
    </row>
    <row r="62" spans="1:18" x14ac:dyDescent="0.25">
      <c r="A62" s="4" t="s">
        <v>154</v>
      </c>
      <c r="B62" s="5">
        <f t="shared" si="13"/>
        <v>1080</v>
      </c>
      <c r="C62" s="6">
        <v>360</v>
      </c>
      <c r="D62" s="6">
        <v>3</v>
      </c>
      <c r="E62" s="5">
        <f t="shared" si="14"/>
        <v>756</v>
      </c>
      <c r="F62" s="5">
        <f t="shared" si="15"/>
        <v>276</v>
      </c>
      <c r="G62" s="5">
        <f t="shared" si="16"/>
        <v>48</v>
      </c>
      <c r="H62" s="6">
        <v>28</v>
      </c>
      <c r="I62" s="6">
        <v>16</v>
      </c>
      <c r="J62" s="6">
        <v>0</v>
      </c>
      <c r="K62" s="6">
        <v>720</v>
      </c>
      <c r="L62" s="6">
        <v>23</v>
      </c>
      <c r="M62" s="6">
        <v>2</v>
      </c>
      <c r="N62" s="6">
        <v>0</v>
      </c>
      <c r="O62" s="6">
        <v>4</v>
      </c>
      <c r="P62" s="6"/>
      <c r="Q62" s="6"/>
      <c r="R62" s="11">
        <f t="shared" si="4"/>
        <v>-20.868450390189523</v>
      </c>
    </row>
    <row r="63" spans="1:18" x14ac:dyDescent="0.25">
      <c r="A63" s="4" t="s">
        <v>155</v>
      </c>
      <c r="B63" s="5">
        <f t="shared" si="13"/>
        <v>370</v>
      </c>
      <c r="C63" s="6">
        <v>370</v>
      </c>
      <c r="D63" s="6">
        <v>1</v>
      </c>
      <c r="E63" s="5">
        <f t="shared" si="14"/>
        <v>135</v>
      </c>
      <c r="F63" s="5">
        <f t="shared" si="15"/>
        <v>200</v>
      </c>
      <c r="G63" s="5">
        <f t="shared" si="16"/>
        <v>40</v>
      </c>
      <c r="H63" s="6">
        <v>15</v>
      </c>
      <c r="I63" s="6">
        <v>3</v>
      </c>
      <c r="J63" s="6">
        <v>0</v>
      </c>
      <c r="K63" s="6">
        <v>1650</v>
      </c>
      <c r="L63" s="6">
        <v>50</v>
      </c>
      <c r="M63" s="6">
        <v>3</v>
      </c>
      <c r="N63" s="6">
        <v>3</v>
      </c>
      <c r="O63" s="6">
        <v>10</v>
      </c>
      <c r="P63" s="6"/>
      <c r="Q63" s="6"/>
      <c r="R63" s="11">
        <f t="shared" si="4"/>
        <v>-37.123745819397996</v>
      </c>
    </row>
    <row r="64" spans="1:18" x14ac:dyDescent="0.25">
      <c r="A64" s="4" t="s">
        <v>156</v>
      </c>
      <c r="B64" s="5">
        <f t="shared" si="13"/>
        <v>1400</v>
      </c>
      <c r="C64" s="6">
        <v>140</v>
      </c>
      <c r="D64" s="6">
        <v>10</v>
      </c>
      <c r="E64" s="5">
        <f t="shared" si="14"/>
        <v>270</v>
      </c>
      <c r="F64" s="5">
        <f t="shared" si="15"/>
        <v>1040</v>
      </c>
      <c r="G64" s="5">
        <f t="shared" si="16"/>
        <v>160</v>
      </c>
      <c r="H64" s="6">
        <v>3</v>
      </c>
      <c r="I64" s="6">
        <v>1</v>
      </c>
      <c r="J64" s="6">
        <v>0.5</v>
      </c>
      <c r="K64" s="6">
        <v>400</v>
      </c>
      <c r="L64" s="6">
        <v>26</v>
      </c>
      <c r="M64" s="6">
        <v>1</v>
      </c>
      <c r="N64" s="6">
        <v>0</v>
      </c>
      <c r="O64" s="6">
        <v>4</v>
      </c>
      <c r="P64" s="6"/>
      <c r="Q64" s="6"/>
      <c r="R64" s="11">
        <f t="shared" si="4"/>
        <v>41.890746934225191</v>
      </c>
    </row>
    <row r="65" spans="1:18" x14ac:dyDescent="0.25">
      <c r="A65" s="4" t="s">
        <v>157</v>
      </c>
      <c r="B65" s="5">
        <f t="shared" si="13"/>
        <v>880</v>
      </c>
      <c r="C65" s="6">
        <v>110</v>
      </c>
      <c r="D65" s="6">
        <v>8</v>
      </c>
      <c r="E65" s="5">
        <f t="shared" si="14"/>
        <v>576</v>
      </c>
      <c r="F65" s="5">
        <f t="shared" si="15"/>
        <v>32</v>
      </c>
      <c r="G65" s="5">
        <f t="shared" si="16"/>
        <v>192</v>
      </c>
      <c r="H65" s="6">
        <v>8</v>
      </c>
      <c r="I65" s="6">
        <v>5</v>
      </c>
      <c r="J65" s="6">
        <v>0</v>
      </c>
      <c r="K65" s="6">
        <v>170</v>
      </c>
      <c r="L65" s="6">
        <v>1</v>
      </c>
      <c r="M65" s="6">
        <v>0</v>
      </c>
      <c r="N65" s="6">
        <v>0</v>
      </c>
      <c r="O65" s="6">
        <v>6</v>
      </c>
      <c r="P65" s="6"/>
      <c r="Q65" s="6"/>
      <c r="R65" s="11">
        <f t="shared" si="4"/>
        <v>62.172798216276476</v>
      </c>
    </row>
    <row r="66" spans="1:18" x14ac:dyDescent="0.25">
      <c r="A66" s="4" t="s">
        <v>158</v>
      </c>
      <c r="B66" s="5">
        <f t="shared" si="13"/>
        <v>90</v>
      </c>
      <c r="C66" s="6">
        <v>20</v>
      </c>
      <c r="D66" s="6">
        <v>4.5</v>
      </c>
      <c r="E66" s="5">
        <f t="shared" si="14"/>
        <v>0</v>
      </c>
      <c r="F66" s="5">
        <f t="shared" si="15"/>
        <v>72</v>
      </c>
      <c r="G66" s="5">
        <f t="shared" si="16"/>
        <v>0</v>
      </c>
      <c r="H66" s="6">
        <v>0</v>
      </c>
      <c r="I66" s="6">
        <v>0</v>
      </c>
      <c r="J66" s="6">
        <v>0</v>
      </c>
      <c r="K66" s="6">
        <v>290</v>
      </c>
      <c r="L66" s="6">
        <v>4</v>
      </c>
      <c r="M66" s="6">
        <v>0</v>
      </c>
      <c r="N66" s="6">
        <v>0</v>
      </c>
      <c r="O66" s="6">
        <v>0</v>
      </c>
      <c r="P66" s="6"/>
      <c r="Q66" s="6"/>
      <c r="R66" s="11">
        <f t="shared" si="4"/>
        <v>59.314381270903013</v>
      </c>
    </row>
    <row r="67" spans="1:18" x14ac:dyDescent="0.25">
      <c r="A67" s="4" t="s">
        <v>159</v>
      </c>
      <c r="B67" s="5">
        <f t="shared" si="13"/>
        <v>640</v>
      </c>
      <c r="C67" s="6">
        <v>160</v>
      </c>
      <c r="D67" s="6">
        <v>4</v>
      </c>
      <c r="E67" s="5">
        <f t="shared" si="14"/>
        <v>396</v>
      </c>
      <c r="F67" s="5">
        <f t="shared" si="15"/>
        <v>0</v>
      </c>
      <c r="G67" s="5">
        <f t="shared" si="16"/>
        <v>400</v>
      </c>
      <c r="H67" s="6">
        <v>11</v>
      </c>
      <c r="I67" s="6">
        <v>2.25</v>
      </c>
      <c r="J67" s="6">
        <v>0</v>
      </c>
      <c r="K67" s="6">
        <v>95</v>
      </c>
      <c r="L67" s="6">
        <v>0</v>
      </c>
      <c r="M67" s="6">
        <v>0</v>
      </c>
      <c r="N67" s="6">
        <v>0</v>
      </c>
      <c r="O67" s="6">
        <v>25</v>
      </c>
      <c r="P67" s="6"/>
      <c r="Q67" s="6"/>
      <c r="R67" s="11">
        <f t="shared" ref="R67:R77" si="17">(25-((H67+(I67-J67))/78*100)+(25-K67/2300*100)+(25-(L67-M67+(N67/2))/130*100)+(O67/50*100)+P67+Q67)</f>
        <v>103.88238573021181</v>
      </c>
    </row>
    <row r="68" spans="1:18" x14ac:dyDescent="0.25">
      <c r="A68" s="4" t="s">
        <v>160</v>
      </c>
      <c r="B68" s="5">
        <f t="shared" si="13"/>
        <v>1350</v>
      </c>
      <c r="C68" s="6">
        <v>150</v>
      </c>
      <c r="D68" s="6">
        <v>9</v>
      </c>
      <c r="E68" s="5">
        <f t="shared" si="14"/>
        <v>648</v>
      </c>
      <c r="F68" s="5">
        <f t="shared" si="15"/>
        <v>648</v>
      </c>
      <c r="G68" s="5">
        <f t="shared" si="16"/>
        <v>72</v>
      </c>
      <c r="H68" s="6">
        <v>8</v>
      </c>
      <c r="I68" s="6">
        <v>1</v>
      </c>
      <c r="J68" s="6">
        <v>0</v>
      </c>
      <c r="K68" s="6">
        <v>210</v>
      </c>
      <c r="L68" s="6">
        <v>18</v>
      </c>
      <c r="M68" s="6">
        <v>1</v>
      </c>
      <c r="N68" s="6">
        <v>1</v>
      </c>
      <c r="O68" s="6">
        <v>2</v>
      </c>
      <c r="P68" s="6"/>
      <c r="Q68" s="6"/>
      <c r="R68" s="11">
        <f t="shared" si="17"/>
        <v>44.869565217391305</v>
      </c>
    </row>
    <row r="69" spans="1:18" x14ac:dyDescent="0.25">
      <c r="A69" s="4" t="s">
        <v>161</v>
      </c>
      <c r="B69" s="5">
        <f t="shared" si="13"/>
        <v>1488</v>
      </c>
      <c r="C69" s="6">
        <v>124</v>
      </c>
      <c r="D69" s="6">
        <v>12</v>
      </c>
      <c r="E69" s="5">
        <f t="shared" si="14"/>
        <v>0</v>
      </c>
      <c r="F69" s="5">
        <f t="shared" si="15"/>
        <v>1536</v>
      </c>
      <c r="G69" s="5">
        <f t="shared" si="16"/>
        <v>0</v>
      </c>
      <c r="H69" s="6">
        <v>0</v>
      </c>
      <c r="I69" s="6">
        <v>0</v>
      </c>
      <c r="J69" s="6">
        <v>0</v>
      </c>
      <c r="K69" s="6">
        <v>26</v>
      </c>
      <c r="L69" s="6">
        <v>32</v>
      </c>
      <c r="M69" s="6">
        <v>0</v>
      </c>
      <c r="N69" s="6">
        <v>32</v>
      </c>
      <c r="O69" s="6">
        <v>0</v>
      </c>
      <c r="P69" s="6"/>
      <c r="Q69" s="6">
        <v>-50</v>
      </c>
      <c r="R69" s="11">
        <f t="shared" si="17"/>
        <v>-13.053511705685622</v>
      </c>
    </row>
    <row r="70" spans="1:18" x14ac:dyDescent="0.25">
      <c r="A70" s="4" t="s">
        <v>162</v>
      </c>
      <c r="B70" s="5">
        <f t="shared" si="13"/>
        <v>1600</v>
      </c>
      <c r="C70" s="6">
        <v>160</v>
      </c>
      <c r="D70" s="6">
        <v>10</v>
      </c>
      <c r="E70" s="5">
        <f t="shared" si="14"/>
        <v>540</v>
      </c>
      <c r="F70" s="5">
        <f t="shared" si="15"/>
        <v>1040</v>
      </c>
      <c r="G70" s="5">
        <f t="shared" si="16"/>
        <v>40</v>
      </c>
      <c r="H70" s="7">
        <v>6</v>
      </c>
      <c r="I70" s="7">
        <v>2.5</v>
      </c>
      <c r="J70" s="7">
        <v>0</v>
      </c>
      <c r="K70" s="7">
        <v>115</v>
      </c>
      <c r="L70" s="7">
        <v>26</v>
      </c>
      <c r="M70" s="7">
        <v>0</v>
      </c>
      <c r="N70" s="7">
        <v>16</v>
      </c>
      <c r="O70" s="7">
        <v>1</v>
      </c>
      <c r="P70" s="7"/>
      <c r="Q70" s="7"/>
      <c r="R70" s="11">
        <f t="shared" si="17"/>
        <v>34.948717948717942</v>
      </c>
    </row>
    <row r="71" spans="1:18" x14ac:dyDescent="0.25">
      <c r="A71" s="4" t="s">
        <v>163</v>
      </c>
      <c r="B71" s="5">
        <f t="shared" si="13"/>
        <v>395</v>
      </c>
      <c r="C71" s="6">
        <v>79</v>
      </c>
      <c r="D71" s="6">
        <v>5</v>
      </c>
      <c r="E71" s="5">
        <f t="shared" si="14"/>
        <v>90</v>
      </c>
      <c r="F71" s="5">
        <f t="shared" si="15"/>
        <v>280</v>
      </c>
      <c r="G71" s="5">
        <f t="shared" si="16"/>
        <v>40</v>
      </c>
      <c r="H71" s="7">
        <v>2</v>
      </c>
      <c r="I71" s="7">
        <v>0</v>
      </c>
      <c r="J71" s="7">
        <v>0</v>
      </c>
      <c r="K71" s="7">
        <v>460</v>
      </c>
      <c r="L71" s="7">
        <v>14</v>
      </c>
      <c r="M71" s="7">
        <v>0</v>
      </c>
      <c r="N71" s="7">
        <v>12</v>
      </c>
      <c r="O71" s="7">
        <v>2</v>
      </c>
      <c r="P71" s="7"/>
      <c r="Q71" s="7"/>
      <c r="R71" s="11">
        <f t="shared" si="17"/>
        <v>41.051282051282051</v>
      </c>
    </row>
    <row r="72" spans="1:18" x14ac:dyDescent="0.25">
      <c r="A72" s="4" t="s">
        <v>164</v>
      </c>
      <c r="B72" s="5">
        <f t="shared" si="13"/>
        <v>1600</v>
      </c>
      <c r="C72" s="6">
        <v>200</v>
      </c>
      <c r="D72" s="6">
        <v>8</v>
      </c>
      <c r="E72" s="5">
        <f t="shared" si="14"/>
        <v>72</v>
      </c>
      <c r="F72" s="5">
        <f t="shared" si="15"/>
        <v>1344</v>
      </c>
      <c r="G72" s="5">
        <f t="shared" si="16"/>
        <v>224</v>
      </c>
      <c r="H72" s="7">
        <v>1</v>
      </c>
      <c r="I72" s="7">
        <v>0</v>
      </c>
      <c r="J72" s="7">
        <v>0</v>
      </c>
      <c r="K72" s="7">
        <v>0</v>
      </c>
      <c r="L72" s="7">
        <v>42</v>
      </c>
      <c r="M72" s="7">
        <v>2</v>
      </c>
      <c r="N72" s="7">
        <v>0</v>
      </c>
      <c r="O72" s="7">
        <v>7</v>
      </c>
      <c r="P72" s="7"/>
      <c r="Q72" s="7"/>
      <c r="R72" s="11">
        <f t="shared" si="17"/>
        <v>56.948717948717942</v>
      </c>
    </row>
    <row r="73" spans="1:18" x14ac:dyDescent="0.25">
      <c r="A73" s="4" t="s">
        <v>165</v>
      </c>
      <c r="B73" s="5">
        <f t="shared" si="13"/>
        <v>3200</v>
      </c>
      <c r="C73" s="6">
        <v>160</v>
      </c>
      <c r="D73" s="6">
        <v>20</v>
      </c>
      <c r="E73" s="5">
        <f t="shared" si="14"/>
        <v>90</v>
      </c>
      <c r="F73" s="5">
        <f t="shared" si="15"/>
        <v>2880</v>
      </c>
      <c r="G73" s="5">
        <f t="shared" si="16"/>
        <v>240</v>
      </c>
      <c r="H73" s="7">
        <v>0.5</v>
      </c>
      <c r="I73" s="7">
        <v>0</v>
      </c>
      <c r="J73" s="7">
        <v>0</v>
      </c>
      <c r="K73" s="7">
        <v>0</v>
      </c>
      <c r="L73" s="7">
        <v>36</v>
      </c>
      <c r="M73" s="7">
        <v>0</v>
      </c>
      <c r="N73" s="7">
        <v>0</v>
      </c>
      <c r="O73" s="7">
        <v>3</v>
      </c>
      <c r="P73" s="7"/>
      <c r="Q73" s="7"/>
      <c r="R73" s="11">
        <f t="shared" si="17"/>
        <v>52.666666666666664</v>
      </c>
    </row>
    <row r="74" spans="1:18" x14ac:dyDescent="0.25">
      <c r="A74" s="4" t="s">
        <v>166</v>
      </c>
      <c r="B74" s="5">
        <f t="shared" si="13"/>
        <v>840</v>
      </c>
      <c r="C74" s="6">
        <v>420</v>
      </c>
      <c r="D74" s="6">
        <v>2</v>
      </c>
      <c r="E74" s="5">
        <f t="shared" si="14"/>
        <v>270</v>
      </c>
      <c r="F74" s="5">
        <f t="shared" si="15"/>
        <v>424</v>
      </c>
      <c r="G74" s="5">
        <f t="shared" si="16"/>
        <v>136</v>
      </c>
      <c r="H74" s="6">
        <v>15</v>
      </c>
      <c r="I74" s="6">
        <v>2</v>
      </c>
      <c r="J74" s="7">
        <v>0</v>
      </c>
      <c r="K74" s="6">
        <v>920</v>
      </c>
      <c r="L74" s="6">
        <v>53</v>
      </c>
      <c r="M74" s="6">
        <v>9</v>
      </c>
      <c r="N74" s="6">
        <v>31</v>
      </c>
      <c r="O74" s="6">
        <v>17</v>
      </c>
      <c r="P74" s="6"/>
      <c r="Q74" s="6"/>
      <c r="R74" s="11">
        <f t="shared" si="17"/>
        <v>1.4358974358974379</v>
      </c>
    </row>
    <row r="75" spans="1:18" x14ac:dyDescent="0.25">
      <c r="A75" s="4" t="s">
        <v>167</v>
      </c>
      <c r="B75" s="5">
        <f t="shared" si="13"/>
        <v>130</v>
      </c>
      <c r="C75" s="6">
        <v>130</v>
      </c>
      <c r="D75" s="6">
        <v>1</v>
      </c>
      <c r="E75" s="5">
        <f t="shared" si="14"/>
        <v>31.5</v>
      </c>
      <c r="F75" s="5">
        <f t="shared" si="15"/>
        <v>80</v>
      </c>
      <c r="G75" s="5">
        <f t="shared" si="16"/>
        <v>32</v>
      </c>
      <c r="H75" s="6">
        <v>3.5</v>
      </c>
      <c r="I75" s="6">
        <v>1.5</v>
      </c>
      <c r="J75" s="7">
        <v>0</v>
      </c>
      <c r="K75" s="6">
        <v>1020</v>
      </c>
      <c r="L75" s="6">
        <v>20</v>
      </c>
      <c r="M75" s="6">
        <v>6</v>
      </c>
      <c r="N75" s="6">
        <v>0</v>
      </c>
      <c r="O75" s="6">
        <v>8</v>
      </c>
      <c r="P75" s="6"/>
      <c r="Q75" s="6"/>
      <c r="R75" s="11">
        <f t="shared" si="17"/>
        <v>29.472686733556298</v>
      </c>
    </row>
    <row r="76" spans="1:18" ht="60" x14ac:dyDescent="0.25">
      <c r="A76" s="17" t="s">
        <v>168</v>
      </c>
      <c r="B76" s="11">
        <f t="shared" si="13"/>
        <v>900</v>
      </c>
      <c r="C76" s="12">
        <v>20</v>
      </c>
      <c r="D76" s="12">
        <v>45</v>
      </c>
      <c r="E76" s="11">
        <f t="shared" si="14"/>
        <v>607.5</v>
      </c>
      <c r="F76" s="11">
        <f t="shared" si="15"/>
        <v>0</v>
      </c>
      <c r="G76" s="11">
        <f t="shared" si="16"/>
        <v>360</v>
      </c>
      <c r="H76" s="16">
        <v>1.5</v>
      </c>
      <c r="I76" s="16">
        <v>1</v>
      </c>
      <c r="J76" s="16">
        <v>0</v>
      </c>
      <c r="K76" s="16">
        <v>80</v>
      </c>
      <c r="L76" s="16">
        <v>0</v>
      </c>
      <c r="M76" s="16">
        <v>0</v>
      </c>
      <c r="N76" s="16">
        <v>0</v>
      </c>
      <c r="O76" s="16">
        <v>2</v>
      </c>
      <c r="P76" s="16"/>
      <c r="Q76" s="16"/>
      <c r="R76" s="11">
        <f t="shared" si="17"/>
        <v>72.316610925306577</v>
      </c>
    </row>
    <row r="77" spans="1:18" ht="75" x14ac:dyDescent="0.25">
      <c r="A77" s="17" t="s">
        <v>111</v>
      </c>
      <c r="B77" s="11">
        <f t="shared" si="0"/>
        <v>2200</v>
      </c>
      <c r="C77" s="12">
        <v>40</v>
      </c>
      <c r="D77" s="12">
        <v>55</v>
      </c>
      <c r="E77" s="11">
        <f t="shared" si="1"/>
        <v>742.5</v>
      </c>
      <c r="F77" s="11">
        <f t="shared" si="2"/>
        <v>1320</v>
      </c>
      <c r="G77" s="11">
        <f t="shared" si="3"/>
        <v>0</v>
      </c>
      <c r="H77" s="16">
        <v>1.5</v>
      </c>
      <c r="I77" s="16">
        <v>1</v>
      </c>
      <c r="J77" s="16"/>
      <c r="K77" s="16">
        <v>5</v>
      </c>
      <c r="L77" s="16">
        <v>6</v>
      </c>
      <c r="M77" s="16">
        <v>0</v>
      </c>
      <c r="N77" s="16">
        <v>5</v>
      </c>
      <c r="O77" s="16">
        <v>0</v>
      </c>
      <c r="P77" s="16"/>
      <c r="Q77" s="16">
        <v>-50</v>
      </c>
      <c r="R77" s="11">
        <f t="shared" si="17"/>
        <v>15.039018952062435</v>
      </c>
    </row>
    <row r="78" spans="1:18" x14ac:dyDescent="0.25">
      <c r="A78" s="17" t="s">
        <v>16</v>
      </c>
      <c r="B78" s="11">
        <f>SUM(B2:B77)</f>
        <v>91173</v>
      </c>
      <c r="C78" s="12"/>
      <c r="D78" s="12"/>
      <c r="E78" s="11">
        <f>SUM(E2:E77)</f>
        <v>26655.75</v>
      </c>
      <c r="F78" s="11">
        <f>SUM(F2:F77)</f>
        <v>56752</v>
      </c>
      <c r="G78" s="11">
        <f>SUM(G2:G77)</f>
        <v>7903.2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8" x14ac:dyDescent="0.25">
      <c r="A79" s="10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8" x14ac:dyDescent="0.25">
      <c r="A80" s="10" t="s">
        <v>17</v>
      </c>
      <c r="B80" s="18">
        <f>(E78/B78)*100</f>
        <v>29.23645158106018</v>
      </c>
      <c r="C80" s="18">
        <f>IF(AND(B80&gt;20,B80&lt;30),5,0)</f>
        <v>5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25">
      <c r="A81" s="10" t="s">
        <v>18</v>
      </c>
      <c r="B81" s="18">
        <f>(F78/B78)*100</f>
        <v>62.246498415100959</v>
      </c>
      <c r="C81" s="18">
        <f>IF(AND(B81&gt;45,B81&lt;65),5,0)</f>
        <v>5</v>
      </c>
      <c r="D81" s="15"/>
      <c r="E81" s="15"/>
      <c r="F81" s="15"/>
      <c r="G81" s="15"/>
      <c r="H81" s="15"/>
      <c r="I81" s="14"/>
      <c r="J81" s="15"/>
      <c r="K81" s="15"/>
      <c r="L81" s="15"/>
      <c r="M81" s="15"/>
      <c r="N81" s="15"/>
      <c r="O81" s="15"/>
      <c r="P81" s="15"/>
      <c r="Q81" s="15"/>
    </row>
    <row r="82" spans="1:17" x14ac:dyDescent="0.25">
      <c r="A82" s="10" t="s">
        <v>19</v>
      </c>
      <c r="B82" s="18">
        <f>(G78/B78)*100</f>
        <v>8.668355763219374</v>
      </c>
      <c r="C82" s="18">
        <f>IF(AND(B82&gt;10,B82&lt;35),5,0)</f>
        <v>0</v>
      </c>
      <c r="D82" s="15"/>
      <c r="E82" s="15"/>
      <c r="F82" s="15"/>
      <c r="G82" s="15"/>
      <c r="H82" s="15"/>
      <c r="I82" s="19"/>
      <c r="J82" s="15"/>
      <c r="K82" s="15"/>
      <c r="L82" s="19"/>
      <c r="M82" s="15"/>
      <c r="N82" s="15"/>
      <c r="O82" s="15"/>
      <c r="P82" s="15"/>
      <c r="Q82" s="15"/>
    </row>
    <row r="83" spans="1:17" x14ac:dyDescent="0.25">
      <c r="A83" s="10"/>
      <c r="B83" s="15"/>
      <c r="C83" s="15">
        <f>SUM(C80:C82)</f>
        <v>10</v>
      </c>
      <c r="D83" s="15"/>
      <c r="E83" s="15"/>
      <c r="F83" s="15"/>
      <c r="G83" s="15"/>
      <c r="H83" s="15"/>
      <c r="I83" s="14"/>
      <c r="J83" s="15"/>
      <c r="K83" s="15"/>
      <c r="L83" s="15"/>
      <c r="M83" s="15"/>
      <c r="N83" s="15"/>
      <c r="O83" s="15"/>
      <c r="P83" s="15"/>
      <c r="Q83" s="15"/>
    </row>
    <row r="84" spans="1:17" x14ac:dyDescent="0.25">
      <c r="A84" s="10"/>
      <c r="B84" s="15"/>
      <c r="C84" s="15"/>
      <c r="D84" s="15"/>
      <c r="E84" s="15"/>
      <c r="F84" s="15"/>
      <c r="G84" s="15"/>
      <c r="H84" s="15"/>
      <c r="I84" s="14"/>
      <c r="J84" s="15"/>
      <c r="K84" s="15"/>
      <c r="L84" s="15"/>
      <c r="M84" s="15"/>
      <c r="N84" s="15"/>
      <c r="O84" s="15"/>
      <c r="P84" s="15"/>
      <c r="Q8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D24D-BC0C-49EA-906D-248EC826588B}">
  <dimension ref="A1:S26"/>
  <sheetViews>
    <sheetView zoomScale="70" zoomScaleNormal="70" workbookViewId="0">
      <selection activeCell="T27" sqref="A1:T27"/>
    </sheetView>
  </sheetViews>
  <sheetFormatPr defaultRowHeight="15" x14ac:dyDescent="0.25"/>
  <cols>
    <col min="1" max="1" width="26.140625" style="1" bestFit="1" customWidth="1"/>
  </cols>
  <sheetData>
    <row r="1" spans="1:19" s="1" customFormat="1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22</v>
      </c>
      <c r="R1" s="4" t="s">
        <v>15</v>
      </c>
      <c r="S1" s="1" t="s">
        <v>21</v>
      </c>
    </row>
    <row r="2" spans="1:19" x14ac:dyDescent="0.25">
      <c r="A2" s="4" t="s">
        <v>23</v>
      </c>
      <c r="B2" s="5">
        <f>C2*D2</f>
        <v>60</v>
      </c>
      <c r="C2" s="6">
        <v>15</v>
      </c>
      <c r="D2" s="6">
        <v>4</v>
      </c>
      <c r="E2" s="5">
        <f>(H2*D2)*9</f>
        <v>0</v>
      </c>
      <c r="F2" s="5">
        <f>(L2*D2)*4</f>
        <v>48</v>
      </c>
      <c r="G2" s="5">
        <f>(O2*D2)*4</f>
        <v>32</v>
      </c>
      <c r="H2" s="6">
        <v>0</v>
      </c>
      <c r="I2" s="6">
        <v>0</v>
      </c>
      <c r="J2" s="6">
        <v>0</v>
      </c>
      <c r="K2" s="6">
        <v>0</v>
      </c>
      <c r="L2" s="6">
        <v>3</v>
      </c>
      <c r="M2" s="6">
        <v>1.5</v>
      </c>
      <c r="N2" s="6">
        <v>0</v>
      </c>
      <c r="O2" s="6">
        <v>2</v>
      </c>
      <c r="P2" s="6">
        <v>10</v>
      </c>
      <c r="Q2" s="6"/>
      <c r="R2" s="5">
        <f>(25-((H2+(I2-J2))/78*100)+(25-K2/2300*100)+(25-(L2-M2+(N2/2))/275*100)+(O2/50*100)+P2+Q2)</f>
        <v>88.454545454545453</v>
      </c>
      <c r="S2" s="3">
        <f>AVERAGE(R2:R88)+C26</f>
        <v>97.386047729539698</v>
      </c>
    </row>
    <row r="3" spans="1:19" x14ac:dyDescent="0.25">
      <c r="A3" s="4" t="s">
        <v>24</v>
      </c>
      <c r="B3" s="5">
        <f t="shared" ref="B3:B20" si="0">C3*D3</f>
        <v>88.800000000000011</v>
      </c>
      <c r="C3" s="6">
        <v>29.6</v>
      </c>
      <c r="D3" s="6">
        <v>3</v>
      </c>
      <c r="E3" s="5">
        <f t="shared" ref="E3:E20" si="1">(H3*D3)*9</f>
        <v>6.9660000000000002</v>
      </c>
      <c r="F3" s="5">
        <f t="shared" ref="F3:F20" si="2">(L3*D3)*4</f>
        <v>57.12</v>
      </c>
      <c r="G3" s="5">
        <f t="shared" ref="G3:G20" si="3">(O3*D3)*4</f>
        <v>23.4</v>
      </c>
      <c r="H3" s="6">
        <v>0.25800000000000001</v>
      </c>
      <c r="I3" s="6">
        <v>0.03</v>
      </c>
      <c r="J3" s="6">
        <v>8.0000000000000002E-3</v>
      </c>
      <c r="K3" s="6">
        <v>0</v>
      </c>
      <c r="L3" s="6">
        <v>4.76</v>
      </c>
      <c r="M3" s="6">
        <v>1.82</v>
      </c>
      <c r="N3" s="6">
        <v>0</v>
      </c>
      <c r="O3" s="6">
        <v>1.95</v>
      </c>
      <c r="P3" s="6">
        <v>10</v>
      </c>
      <c r="Q3" s="6"/>
      <c r="R3" s="5">
        <f t="shared" ref="R3:R20" si="4">(25-((H3+(I3-J3))/78*100)+(25-K3/2300*100)+(25-(L3-M3+(N3/2))/275*100)+(O3/50*100)+P3+Q3)</f>
        <v>87.471934731934738</v>
      </c>
    </row>
    <row r="4" spans="1:19" x14ac:dyDescent="0.25">
      <c r="A4" s="4" t="s">
        <v>25</v>
      </c>
      <c r="B4" s="5">
        <f t="shared" si="0"/>
        <v>11</v>
      </c>
      <c r="C4" s="6">
        <v>11</v>
      </c>
      <c r="D4" s="6">
        <v>1</v>
      </c>
      <c r="E4" s="5">
        <f t="shared" si="1"/>
        <v>0.9</v>
      </c>
      <c r="F4" s="5">
        <f t="shared" si="2"/>
        <v>9.6</v>
      </c>
      <c r="G4" s="5">
        <f t="shared" si="3"/>
        <v>2.4</v>
      </c>
      <c r="H4" s="6">
        <v>0.1</v>
      </c>
      <c r="I4" s="6">
        <v>0</v>
      </c>
      <c r="J4" s="6">
        <v>0</v>
      </c>
      <c r="K4" s="6">
        <v>3.1</v>
      </c>
      <c r="L4" s="6">
        <v>2.4</v>
      </c>
      <c r="M4" s="6">
        <v>0.7</v>
      </c>
      <c r="N4" s="6">
        <v>0</v>
      </c>
      <c r="O4" s="6">
        <v>0.6</v>
      </c>
      <c r="P4" s="6">
        <v>10</v>
      </c>
      <c r="Q4" s="6"/>
      <c r="R4" s="5">
        <f t="shared" si="4"/>
        <v>85.318830444917396</v>
      </c>
    </row>
    <row r="5" spans="1:19" x14ac:dyDescent="0.25">
      <c r="A5" s="4" t="s">
        <v>27</v>
      </c>
      <c r="B5" s="5">
        <f t="shared" si="0"/>
        <v>36</v>
      </c>
      <c r="C5" s="6">
        <v>36</v>
      </c>
      <c r="D5" s="6">
        <v>1</v>
      </c>
      <c r="E5" s="5">
        <f t="shared" si="1"/>
        <v>1.8</v>
      </c>
      <c r="F5" s="5">
        <f t="shared" si="2"/>
        <v>38</v>
      </c>
      <c r="G5" s="5">
        <f t="shared" si="3"/>
        <v>5.2</v>
      </c>
      <c r="H5" s="6">
        <v>0.2</v>
      </c>
      <c r="I5" s="6">
        <v>0</v>
      </c>
      <c r="J5" s="6">
        <v>0</v>
      </c>
      <c r="K5" s="6">
        <v>2.8</v>
      </c>
      <c r="L5" s="6">
        <v>9.5</v>
      </c>
      <c r="M5" s="6">
        <v>1.3</v>
      </c>
      <c r="N5" s="6">
        <v>0</v>
      </c>
      <c r="O5" s="6">
        <v>1.3</v>
      </c>
      <c r="P5" s="6">
        <v>10</v>
      </c>
      <c r="Q5" s="6"/>
      <c r="R5" s="5">
        <f t="shared" si="4"/>
        <v>84.240032431336772</v>
      </c>
    </row>
    <row r="6" spans="1:19" x14ac:dyDescent="0.25">
      <c r="A6" s="4" t="s">
        <v>26</v>
      </c>
      <c r="B6" s="5">
        <f t="shared" si="0"/>
        <v>120</v>
      </c>
      <c r="C6" s="6">
        <v>30</v>
      </c>
      <c r="D6" s="6">
        <v>4</v>
      </c>
      <c r="E6" s="5">
        <f t="shared" si="1"/>
        <v>7.2</v>
      </c>
      <c r="F6" s="5">
        <f t="shared" si="2"/>
        <v>116.8</v>
      </c>
      <c r="G6" s="5">
        <f t="shared" si="3"/>
        <v>20.8</v>
      </c>
      <c r="H6" s="6">
        <v>0.2</v>
      </c>
      <c r="I6" s="6">
        <v>0.1</v>
      </c>
      <c r="J6" s="6">
        <v>0</v>
      </c>
      <c r="K6" s="6">
        <v>4</v>
      </c>
      <c r="L6" s="6">
        <v>7.3</v>
      </c>
      <c r="M6" s="6">
        <v>1</v>
      </c>
      <c r="N6" s="6">
        <v>0</v>
      </c>
      <c r="O6" s="6">
        <v>1.3</v>
      </c>
      <c r="P6" s="6">
        <v>10</v>
      </c>
      <c r="Q6" s="6"/>
      <c r="R6" s="5">
        <f t="shared" si="4"/>
        <v>84.75056248099726</v>
      </c>
    </row>
    <row r="7" spans="1:19" x14ac:dyDescent="0.25">
      <c r="A7" s="4" t="s">
        <v>28</v>
      </c>
      <c r="B7" s="5">
        <f t="shared" si="0"/>
        <v>50</v>
      </c>
      <c r="C7" s="6">
        <v>20</v>
      </c>
      <c r="D7" s="6">
        <v>2.5</v>
      </c>
      <c r="E7" s="5">
        <f t="shared" si="1"/>
        <v>0</v>
      </c>
      <c r="F7" s="5">
        <f t="shared" si="2"/>
        <v>30</v>
      </c>
      <c r="G7" s="5">
        <f t="shared" si="3"/>
        <v>20</v>
      </c>
      <c r="H7" s="6">
        <v>0</v>
      </c>
      <c r="I7" s="6">
        <v>0</v>
      </c>
      <c r="J7" s="6">
        <v>0</v>
      </c>
      <c r="K7" s="6">
        <v>65</v>
      </c>
      <c r="L7" s="6">
        <v>3</v>
      </c>
      <c r="M7" s="6">
        <v>2</v>
      </c>
      <c r="N7" s="6">
        <v>0</v>
      </c>
      <c r="O7" s="6">
        <v>2</v>
      </c>
      <c r="P7" s="6">
        <v>10</v>
      </c>
      <c r="Q7" s="6"/>
      <c r="R7" s="5">
        <f t="shared" si="4"/>
        <v>85.810276679841905</v>
      </c>
    </row>
    <row r="8" spans="1:19" x14ac:dyDescent="0.25">
      <c r="A8" s="4" t="s">
        <v>29</v>
      </c>
      <c r="B8" s="5">
        <f t="shared" si="0"/>
        <v>249</v>
      </c>
      <c r="C8" s="6">
        <v>83</v>
      </c>
      <c r="D8" s="6">
        <v>3</v>
      </c>
      <c r="E8" s="5">
        <f t="shared" si="1"/>
        <v>207.9</v>
      </c>
      <c r="F8" s="5">
        <f t="shared" si="2"/>
        <v>51.84</v>
      </c>
      <c r="G8" s="5">
        <f t="shared" si="3"/>
        <v>11.76</v>
      </c>
      <c r="H8" s="6">
        <v>7.7</v>
      </c>
      <c r="I8" s="6">
        <v>1.06</v>
      </c>
      <c r="J8" s="6">
        <v>4.9000000000000004</v>
      </c>
      <c r="K8" s="6">
        <v>4</v>
      </c>
      <c r="L8" s="6">
        <v>4.32</v>
      </c>
      <c r="M8" s="6">
        <v>3.4</v>
      </c>
      <c r="N8" s="6">
        <v>0</v>
      </c>
      <c r="O8" s="6">
        <v>0.98</v>
      </c>
      <c r="P8" s="6">
        <v>10</v>
      </c>
      <c r="Q8" s="6"/>
      <c r="R8" s="5">
        <f t="shared" si="4"/>
        <v>81.502823553258324</v>
      </c>
    </row>
    <row r="9" spans="1:19" x14ac:dyDescent="0.25">
      <c r="A9" s="4" t="s">
        <v>30</v>
      </c>
      <c r="B9" s="5">
        <f t="shared" si="0"/>
        <v>64.680000000000007</v>
      </c>
      <c r="C9" s="6">
        <v>15.4</v>
      </c>
      <c r="D9" s="6">
        <v>4.2</v>
      </c>
      <c r="E9" s="5">
        <f t="shared" si="1"/>
        <v>7.0686</v>
      </c>
      <c r="F9" s="5">
        <f t="shared" si="2"/>
        <v>54.936</v>
      </c>
      <c r="G9" s="5">
        <f t="shared" si="3"/>
        <v>12.751200000000001</v>
      </c>
      <c r="H9" s="6">
        <v>0.187</v>
      </c>
      <c r="I9" s="6">
        <v>4.5999999999999999E-2</v>
      </c>
      <c r="J9" s="6">
        <v>3.5000000000000003E-2</v>
      </c>
      <c r="K9" s="6">
        <v>88</v>
      </c>
      <c r="L9" s="6">
        <v>3.27</v>
      </c>
      <c r="M9" s="6">
        <v>1.76</v>
      </c>
      <c r="N9" s="6"/>
      <c r="O9" s="6">
        <v>0.75900000000000001</v>
      </c>
      <c r="P9" s="6">
        <v>10</v>
      </c>
      <c r="Q9" s="6"/>
      <c r="R9" s="5">
        <f t="shared" si="4"/>
        <v>81.888975980541204</v>
      </c>
    </row>
    <row r="10" spans="1:19" x14ac:dyDescent="0.25">
      <c r="A10" s="4" t="s">
        <v>31</v>
      </c>
      <c r="B10" s="5">
        <f t="shared" si="0"/>
        <v>128</v>
      </c>
      <c r="C10" s="6">
        <v>16</v>
      </c>
      <c r="D10" s="6">
        <v>8</v>
      </c>
      <c r="E10" s="5">
        <f t="shared" si="1"/>
        <v>21.599999999999998</v>
      </c>
      <c r="F10" s="5">
        <f t="shared" si="2"/>
        <v>99.2</v>
      </c>
      <c r="G10" s="5">
        <f t="shared" si="3"/>
        <v>38.4</v>
      </c>
      <c r="H10" s="6">
        <v>0.3</v>
      </c>
      <c r="I10" s="6">
        <v>0</v>
      </c>
      <c r="J10" s="6">
        <v>0</v>
      </c>
      <c r="K10" s="6">
        <v>7.5</v>
      </c>
      <c r="L10" s="6">
        <v>3.1</v>
      </c>
      <c r="M10" s="6">
        <v>2</v>
      </c>
      <c r="N10" s="6">
        <v>0</v>
      </c>
      <c r="O10" s="6">
        <v>1.2</v>
      </c>
      <c r="P10" s="6">
        <v>10</v>
      </c>
      <c r="Q10" s="6"/>
      <c r="R10" s="5">
        <f t="shared" si="4"/>
        <v>86.289297658862893</v>
      </c>
    </row>
    <row r="11" spans="1:19" x14ac:dyDescent="0.25">
      <c r="A11" s="4" t="s">
        <v>32</v>
      </c>
      <c r="B11" s="5">
        <f t="shared" si="0"/>
        <v>122.2</v>
      </c>
      <c r="C11" s="6">
        <v>47</v>
      </c>
      <c r="D11" s="6">
        <v>2.6</v>
      </c>
      <c r="E11" s="5">
        <f t="shared" si="1"/>
        <v>10.3194</v>
      </c>
      <c r="F11" s="5">
        <f t="shared" si="2"/>
        <v>117.52000000000001</v>
      </c>
      <c r="G11" s="5">
        <f t="shared" si="3"/>
        <v>10.244</v>
      </c>
      <c r="H11" s="6">
        <v>0.441</v>
      </c>
      <c r="I11" s="6">
        <v>2.1999999999999999E-2</v>
      </c>
      <c r="J11" s="6">
        <v>6.3E-2</v>
      </c>
      <c r="K11" s="6">
        <v>1.47</v>
      </c>
      <c r="L11" s="6">
        <v>11.3</v>
      </c>
      <c r="M11" s="6">
        <v>2.94</v>
      </c>
      <c r="N11" s="6">
        <v>0</v>
      </c>
      <c r="O11" s="6">
        <v>0.98499999999999999</v>
      </c>
      <c r="P11" s="6">
        <v>10</v>
      </c>
      <c r="Q11" s="6"/>
      <c r="R11" s="5">
        <f t="shared" si="4"/>
        <v>83.353266443701216</v>
      </c>
    </row>
    <row r="12" spans="1:19" x14ac:dyDescent="0.25">
      <c r="A12" s="4" t="s">
        <v>86</v>
      </c>
      <c r="B12" s="5">
        <f t="shared" si="0"/>
        <v>480</v>
      </c>
      <c r="C12" s="6">
        <v>60</v>
      </c>
      <c r="D12" s="6">
        <v>8</v>
      </c>
      <c r="E12" s="5">
        <f t="shared" si="1"/>
        <v>20.735999999999997</v>
      </c>
      <c r="F12" s="5">
        <f t="shared" si="2"/>
        <v>419.2</v>
      </c>
      <c r="G12" s="5">
        <f t="shared" si="3"/>
        <v>41.92</v>
      </c>
      <c r="H12" s="6">
        <v>0.28799999999999998</v>
      </c>
      <c r="I12" s="6">
        <v>0</v>
      </c>
      <c r="J12" s="6">
        <v>0</v>
      </c>
      <c r="K12" s="6">
        <v>48</v>
      </c>
      <c r="L12" s="6">
        <v>13.1</v>
      </c>
      <c r="M12" s="6">
        <v>1.28</v>
      </c>
      <c r="N12" s="6">
        <v>0</v>
      </c>
      <c r="O12" s="6">
        <v>1.31</v>
      </c>
      <c r="P12" s="6">
        <v>10</v>
      </c>
      <c r="Q12" s="6"/>
      <c r="R12" s="5">
        <f t="shared" si="4"/>
        <v>80.86563089084828</v>
      </c>
    </row>
    <row r="13" spans="1:19" x14ac:dyDescent="0.25">
      <c r="A13" s="4" t="s">
        <v>33</v>
      </c>
      <c r="B13" s="5">
        <f t="shared" si="0"/>
        <v>2720</v>
      </c>
      <c r="C13" s="6">
        <v>170</v>
      </c>
      <c r="D13" s="6">
        <v>16</v>
      </c>
      <c r="E13" s="5">
        <f t="shared" si="1"/>
        <v>216</v>
      </c>
      <c r="F13" s="5">
        <f t="shared" si="2"/>
        <v>2048</v>
      </c>
      <c r="G13" s="5">
        <f t="shared" si="3"/>
        <v>384</v>
      </c>
      <c r="H13" s="6">
        <v>1.5</v>
      </c>
      <c r="I13" s="6">
        <v>0</v>
      </c>
      <c r="J13" s="6">
        <v>0</v>
      </c>
      <c r="K13" s="6">
        <v>0</v>
      </c>
      <c r="L13" s="6">
        <v>32</v>
      </c>
      <c r="M13" s="6">
        <v>5</v>
      </c>
      <c r="N13" s="6">
        <v>0</v>
      </c>
      <c r="O13" s="6">
        <v>6</v>
      </c>
      <c r="P13" s="6">
        <v>10</v>
      </c>
      <c r="Q13" s="6"/>
      <c r="R13" s="5">
        <f t="shared" si="4"/>
        <v>85.258741258741253</v>
      </c>
    </row>
    <row r="14" spans="1:19" x14ac:dyDescent="0.25">
      <c r="A14" s="4" t="s">
        <v>34</v>
      </c>
      <c r="B14" s="5">
        <f t="shared" si="0"/>
        <v>360</v>
      </c>
      <c r="C14" s="6">
        <v>120</v>
      </c>
      <c r="D14" s="6">
        <v>3</v>
      </c>
      <c r="E14" s="5">
        <f t="shared" si="1"/>
        <v>13.5</v>
      </c>
      <c r="F14" s="5">
        <f t="shared" si="2"/>
        <v>276</v>
      </c>
      <c r="G14" s="5">
        <f t="shared" si="3"/>
        <v>84</v>
      </c>
      <c r="H14" s="7">
        <v>0.5</v>
      </c>
      <c r="I14" s="7">
        <v>0</v>
      </c>
      <c r="J14" s="7">
        <v>0</v>
      </c>
      <c r="K14" s="7">
        <v>485</v>
      </c>
      <c r="L14" s="7">
        <v>23</v>
      </c>
      <c r="M14" s="7">
        <v>6</v>
      </c>
      <c r="N14" s="7">
        <v>0</v>
      </c>
      <c r="O14" s="7">
        <v>7</v>
      </c>
      <c r="P14" s="7">
        <v>10</v>
      </c>
      <c r="Q14" s="7"/>
      <c r="R14" s="5">
        <f t="shared" si="4"/>
        <v>71.090199655417052</v>
      </c>
    </row>
    <row r="15" spans="1:19" x14ac:dyDescent="0.25">
      <c r="A15" s="4" t="s">
        <v>35</v>
      </c>
      <c r="B15" s="5">
        <f t="shared" si="0"/>
        <v>468</v>
      </c>
      <c r="C15" s="6">
        <v>468</v>
      </c>
      <c r="D15" s="6">
        <v>1</v>
      </c>
      <c r="E15" s="5">
        <f t="shared" si="1"/>
        <v>252</v>
      </c>
      <c r="F15" s="5">
        <f t="shared" si="2"/>
        <v>0</v>
      </c>
      <c r="G15" s="5">
        <f t="shared" si="3"/>
        <v>200</v>
      </c>
      <c r="H15" s="7">
        <v>28</v>
      </c>
      <c r="I15" s="7">
        <v>5.4</v>
      </c>
      <c r="J15" s="7">
        <v>9.5</v>
      </c>
      <c r="K15" s="7">
        <v>138</v>
      </c>
      <c r="L15" s="7">
        <v>0</v>
      </c>
      <c r="M15" s="7">
        <v>0</v>
      </c>
      <c r="N15" s="7">
        <v>0</v>
      </c>
      <c r="O15" s="7">
        <v>50</v>
      </c>
      <c r="P15" s="7">
        <v>10</v>
      </c>
      <c r="Q15" s="7"/>
      <c r="R15" s="5">
        <f t="shared" si="4"/>
        <v>148.35897435897436</v>
      </c>
    </row>
    <row r="16" spans="1:19" x14ac:dyDescent="0.25">
      <c r="A16" s="4" t="s">
        <v>36</v>
      </c>
      <c r="B16" s="5">
        <f t="shared" si="0"/>
        <v>125</v>
      </c>
      <c r="C16" s="6">
        <v>125</v>
      </c>
      <c r="D16" s="6">
        <v>1</v>
      </c>
      <c r="E16" s="5">
        <f t="shared" si="1"/>
        <v>23.400000000000002</v>
      </c>
      <c r="F16" s="5">
        <f t="shared" si="2"/>
        <v>0</v>
      </c>
      <c r="G16" s="5">
        <f t="shared" si="3"/>
        <v>96</v>
      </c>
      <c r="H16" s="7">
        <v>2.6</v>
      </c>
      <c r="I16" s="7">
        <v>0.7</v>
      </c>
      <c r="J16" s="7">
        <v>0.6</v>
      </c>
      <c r="K16" s="7">
        <v>88</v>
      </c>
      <c r="L16" s="7">
        <v>0</v>
      </c>
      <c r="M16" s="7">
        <v>0</v>
      </c>
      <c r="N16" s="7">
        <v>0</v>
      </c>
      <c r="O16" s="7">
        <v>24</v>
      </c>
      <c r="P16" s="7">
        <v>10</v>
      </c>
      <c r="Q16" s="7"/>
      <c r="R16" s="5">
        <f t="shared" si="4"/>
        <v>125.7123745819398</v>
      </c>
    </row>
    <row r="17" spans="1:18" x14ac:dyDescent="0.25">
      <c r="A17" s="4" t="s">
        <v>37</v>
      </c>
      <c r="B17" s="5">
        <f t="shared" si="0"/>
        <v>200</v>
      </c>
      <c r="C17" s="6">
        <v>50</v>
      </c>
      <c r="D17" s="6">
        <v>4</v>
      </c>
      <c r="E17" s="5">
        <f t="shared" si="1"/>
        <v>72</v>
      </c>
      <c r="F17" s="5">
        <f t="shared" si="2"/>
        <v>32</v>
      </c>
      <c r="G17" s="5">
        <f t="shared" si="3"/>
        <v>102.4</v>
      </c>
      <c r="H17" s="7">
        <v>2</v>
      </c>
      <c r="I17" s="7">
        <v>0</v>
      </c>
      <c r="J17" s="7">
        <v>0</v>
      </c>
      <c r="K17" s="7">
        <v>45</v>
      </c>
      <c r="L17" s="7">
        <v>2</v>
      </c>
      <c r="M17" s="7">
        <v>0</v>
      </c>
      <c r="N17" s="7">
        <v>0</v>
      </c>
      <c r="O17" s="7">
        <v>6.4</v>
      </c>
      <c r="P17" s="7">
        <v>10</v>
      </c>
      <c r="Q17" s="7"/>
      <c r="R17" s="5">
        <f t="shared" si="4"/>
        <v>92.552102969494271</v>
      </c>
    </row>
    <row r="18" spans="1:18" x14ac:dyDescent="0.25">
      <c r="A18" s="4" t="s">
        <v>38</v>
      </c>
      <c r="B18" s="5">
        <f t="shared" si="0"/>
        <v>540</v>
      </c>
      <c r="C18" s="6">
        <v>90</v>
      </c>
      <c r="D18" s="6">
        <v>6</v>
      </c>
      <c r="E18" s="5">
        <f t="shared" si="1"/>
        <v>81</v>
      </c>
      <c r="F18" s="5">
        <f t="shared" si="2"/>
        <v>456</v>
      </c>
      <c r="G18" s="5">
        <f t="shared" si="3"/>
        <v>48</v>
      </c>
      <c r="H18" s="6">
        <v>1.5</v>
      </c>
      <c r="I18" s="6">
        <v>0</v>
      </c>
      <c r="J18" s="7">
        <v>0</v>
      </c>
      <c r="K18" s="6">
        <v>120</v>
      </c>
      <c r="L18" s="6">
        <v>19</v>
      </c>
      <c r="M18" s="6">
        <v>2</v>
      </c>
      <c r="N18" s="6">
        <v>0</v>
      </c>
      <c r="O18" s="6">
        <v>2</v>
      </c>
      <c r="P18" s="6">
        <v>0</v>
      </c>
      <c r="Q18" s="6"/>
      <c r="R18" s="5">
        <f t="shared" si="4"/>
        <v>65.677713590757065</v>
      </c>
    </row>
    <row r="19" spans="1:18" x14ac:dyDescent="0.25">
      <c r="A19" s="4" t="s">
        <v>39</v>
      </c>
      <c r="B19" s="5">
        <f t="shared" si="0"/>
        <v>840</v>
      </c>
      <c r="C19" s="6">
        <v>70</v>
      </c>
      <c r="D19" s="6">
        <v>12</v>
      </c>
      <c r="E19" s="5">
        <f t="shared" si="1"/>
        <v>540</v>
      </c>
      <c r="F19" s="5">
        <f t="shared" si="2"/>
        <v>0</v>
      </c>
      <c r="G19" s="5">
        <f t="shared" si="3"/>
        <v>288</v>
      </c>
      <c r="H19" s="6">
        <v>5</v>
      </c>
      <c r="I19" s="6">
        <v>1.5</v>
      </c>
      <c r="J19" s="7">
        <v>0</v>
      </c>
      <c r="K19" s="6">
        <v>70</v>
      </c>
      <c r="L19" s="6">
        <v>0</v>
      </c>
      <c r="M19" s="6">
        <v>0</v>
      </c>
      <c r="N19" s="6">
        <v>0</v>
      </c>
      <c r="O19" s="6">
        <v>6</v>
      </c>
      <c r="P19" s="6">
        <v>10</v>
      </c>
      <c r="Q19" s="6"/>
      <c r="R19" s="5">
        <f t="shared" si="4"/>
        <v>85.623188405797094</v>
      </c>
    </row>
    <row r="20" spans="1:18" ht="30" x14ac:dyDescent="0.25">
      <c r="A20" s="8" t="s">
        <v>40</v>
      </c>
      <c r="B20" s="5">
        <f t="shared" si="0"/>
        <v>2000</v>
      </c>
      <c r="C20" s="6">
        <v>250</v>
      </c>
      <c r="D20" s="6">
        <v>8</v>
      </c>
      <c r="E20" s="5">
        <f t="shared" si="1"/>
        <v>1440</v>
      </c>
      <c r="F20" s="5">
        <f t="shared" si="2"/>
        <v>352</v>
      </c>
      <c r="G20" s="5">
        <f t="shared" si="3"/>
        <v>320</v>
      </c>
      <c r="H20" s="7">
        <v>20</v>
      </c>
      <c r="I20" s="7">
        <v>4.5</v>
      </c>
      <c r="J20" s="7">
        <v>0</v>
      </c>
      <c r="K20" s="7">
        <v>105</v>
      </c>
      <c r="L20" s="7">
        <v>11</v>
      </c>
      <c r="M20" s="7">
        <v>3</v>
      </c>
      <c r="N20" s="7">
        <v>0</v>
      </c>
      <c r="O20" s="7">
        <v>10</v>
      </c>
      <c r="P20" s="7">
        <v>0</v>
      </c>
      <c r="Q20" s="7"/>
      <c r="R20" s="5">
        <f t="shared" si="4"/>
        <v>56.115435289348333</v>
      </c>
    </row>
    <row r="21" spans="1:18" x14ac:dyDescent="0.25">
      <c r="A21" s="8" t="s">
        <v>16</v>
      </c>
      <c r="B21" s="5">
        <f>SUM(B2:B20)</f>
        <v>8662.68</v>
      </c>
      <c r="C21" s="6"/>
      <c r="D21" s="6"/>
      <c r="E21" s="5">
        <f>SUM(E2:E20)</f>
        <v>2922.39</v>
      </c>
      <c r="F21" s="5">
        <f>SUM(F2:F20)</f>
        <v>4206.2160000000003</v>
      </c>
      <c r="G21" s="5">
        <f>SUM(G2:G20)</f>
        <v>1741.2752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3" spans="1:18" x14ac:dyDescent="0.25">
      <c r="A23" s="1" t="s">
        <v>17</v>
      </c>
      <c r="B23" s="2">
        <f>(E21/B21)*100</f>
        <v>33.735402900718938</v>
      </c>
      <c r="C23" s="2">
        <f>IF(AND(B23&gt;20,B23&lt;30),5,0)</f>
        <v>0</v>
      </c>
    </row>
    <row r="24" spans="1:18" x14ac:dyDescent="0.25">
      <c r="A24" s="1" t="s">
        <v>18</v>
      </c>
      <c r="B24" s="2">
        <f>(F21/B21)*100</f>
        <v>48.55559711313358</v>
      </c>
      <c r="C24" s="2">
        <f>IF(AND(B24&gt;45,B24&lt;65),5,0)</f>
        <v>5</v>
      </c>
    </row>
    <row r="25" spans="1:18" x14ac:dyDescent="0.25">
      <c r="A25" s="1" t="s">
        <v>19</v>
      </c>
      <c r="B25" s="2">
        <f>(G21/B21)*100</f>
        <v>20.10088332940845</v>
      </c>
      <c r="C25" s="2">
        <f>IF(AND(B25&gt;10,B25&lt;35),5,0)</f>
        <v>5</v>
      </c>
    </row>
    <row r="26" spans="1:18" x14ac:dyDescent="0.25">
      <c r="C26">
        <f>SUM(C23:C25)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E0AE-0D27-4C01-BD24-B015A64B298D}">
  <dimension ref="A1:S26"/>
  <sheetViews>
    <sheetView zoomScale="80" zoomScaleNormal="80" workbookViewId="0">
      <selection activeCell="Q20" sqref="A2:Q20"/>
    </sheetView>
  </sheetViews>
  <sheetFormatPr defaultRowHeight="15" x14ac:dyDescent="0.25"/>
  <cols>
    <col min="1" max="1" width="33.140625" style="1" bestFit="1" customWidth="1"/>
    <col min="18" max="18" width="13.140625" bestFit="1" customWidth="1"/>
  </cols>
  <sheetData>
    <row r="1" spans="1:19" s="1" customFormat="1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22</v>
      </c>
      <c r="R1" s="4" t="s">
        <v>15</v>
      </c>
      <c r="S1" s="1" t="s">
        <v>21</v>
      </c>
    </row>
    <row r="2" spans="1:19" x14ac:dyDescent="0.25">
      <c r="A2" s="4" t="s">
        <v>41</v>
      </c>
      <c r="B2" s="5">
        <f>C2*D2</f>
        <v>180</v>
      </c>
      <c r="C2" s="6">
        <v>60</v>
      </c>
      <c r="D2" s="6">
        <v>3</v>
      </c>
      <c r="E2" s="5">
        <f>(H2*D2)*9</f>
        <v>21.6</v>
      </c>
      <c r="F2" s="5">
        <f>(L2*D2)*4</f>
        <v>144</v>
      </c>
      <c r="G2" s="5">
        <f>(O2*D2)*4</f>
        <v>51.599999999999994</v>
      </c>
      <c r="H2" s="6">
        <v>0.8</v>
      </c>
      <c r="I2" s="6">
        <v>0.2</v>
      </c>
      <c r="J2" s="6">
        <v>0.1</v>
      </c>
      <c r="K2" s="6">
        <v>35</v>
      </c>
      <c r="L2" s="6">
        <v>12</v>
      </c>
      <c r="M2" s="6">
        <v>4.4000000000000004</v>
      </c>
      <c r="N2" s="6">
        <v>0</v>
      </c>
      <c r="O2" s="6">
        <v>4.3</v>
      </c>
      <c r="P2" s="6">
        <v>10</v>
      </c>
      <c r="Q2" s="6"/>
      <c r="R2" s="5">
        <f>(25-((H2+(I2-J2))/78*100)+(25-K2/2300*100)+(25-(L2-M2+(N2/2))/275*100)+(O2/50*100)+P2+Q2)</f>
        <v>88.160778352082701</v>
      </c>
      <c r="S2" s="3">
        <f>AVERAGE(R2:R88)+C26</f>
        <v>101.54802984963169</v>
      </c>
    </row>
    <row r="3" spans="1:19" x14ac:dyDescent="0.25">
      <c r="A3" s="4" t="s">
        <v>42</v>
      </c>
      <c r="B3" s="5">
        <f t="shared" ref="B3:B20" si="0">C3*D3</f>
        <v>72</v>
      </c>
      <c r="C3" s="6">
        <v>36</v>
      </c>
      <c r="D3" s="6">
        <v>2</v>
      </c>
      <c r="E3" s="5">
        <f t="shared" ref="E3:E20" si="1">(H3*D3)*9</f>
        <v>9</v>
      </c>
      <c r="F3" s="5">
        <f t="shared" ref="F3:F20" si="2">(L3*D3)*4</f>
        <v>58.4</v>
      </c>
      <c r="G3" s="5">
        <f t="shared" ref="G3:G20" si="3">(O3*D3)*4</f>
        <v>20</v>
      </c>
      <c r="H3" s="6">
        <v>0.5</v>
      </c>
      <c r="I3" s="6">
        <v>0.1</v>
      </c>
      <c r="J3" s="6">
        <v>0</v>
      </c>
      <c r="K3" s="6">
        <v>30</v>
      </c>
      <c r="L3" s="6">
        <v>7.3</v>
      </c>
      <c r="M3" s="6">
        <v>2.6</v>
      </c>
      <c r="N3" s="6">
        <v>0</v>
      </c>
      <c r="O3" s="6">
        <v>2.5</v>
      </c>
      <c r="P3" s="6">
        <v>10</v>
      </c>
      <c r="Q3" s="6"/>
      <c r="R3" s="5">
        <f t="shared" ref="R3:R20" si="4">(25-((H3+(I3-J3))/78*100)+(25-K3/2300*100)+(25-(L3-M3+(N3/2))/275*100)+(O3/50*100)+P3+Q3)</f>
        <v>86.217330495591369</v>
      </c>
    </row>
    <row r="4" spans="1:19" x14ac:dyDescent="0.25">
      <c r="A4" s="4" t="s">
        <v>43</v>
      </c>
      <c r="B4" s="5">
        <f t="shared" si="0"/>
        <v>264</v>
      </c>
      <c r="C4" s="6">
        <v>44</v>
      </c>
      <c r="D4" s="6">
        <v>6</v>
      </c>
      <c r="E4" s="5">
        <f t="shared" si="1"/>
        <v>5.4</v>
      </c>
      <c r="F4" s="5">
        <f t="shared" si="2"/>
        <v>240</v>
      </c>
      <c r="G4" s="5">
        <f t="shared" si="3"/>
        <v>55.199999999999996</v>
      </c>
      <c r="H4" s="6">
        <v>0.1</v>
      </c>
      <c r="I4" s="6">
        <v>0</v>
      </c>
      <c r="J4" s="6">
        <v>0</v>
      </c>
      <c r="K4" s="6">
        <v>42</v>
      </c>
      <c r="L4" s="6">
        <v>10</v>
      </c>
      <c r="M4" s="6">
        <v>3.9</v>
      </c>
      <c r="N4" s="6">
        <v>0</v>
      </c>
      <c r="O4" s="6">
        <v>2.2999999999999998</v>
      </c>
      <c r="P4" s="6">
        <v>10</v>
      </c>
      <c r="Q4" s="6"/>
      <c r="R4" s="5">
        <f t="shared" si="4"/>
        <v>85.427526097091317</v>
      </c>
    </row>
    <row r="5" spans="1:19" x14ac:dyDescent="0.25">
      <c r="A5" s="4" t="s">
        <v>44</v>
      </c>
      <c r="B5" s="5">
        <f t="shared" si="0"/>
        <v>132</v>
      </c>
      <c r="C5" s="6">
        <v>132</v>
      </c>
      <c r="D5" s="6">
        <v>1</v>
      </c>
      <c r="E5" s="5">
        <f t="shared" si="1"/>
        <v>23.400000000000002</v>
      </c>
      <c r="F5" s="5">
        <f t="shared" si="2"/>
        <v>96</v>
      </c>
      <c r="G5" s="5">
        <f t="shared" si="3"/>
        <v>44</v>
      </c>
      <c r="H5" s="6">
        <v>2.6</v>
      </c>
      <c r="I5" s="6">
        <v>0.4</v>
      </c>
      <c r="J5" s="6">
        <v>0.2</v>
      </c>
      <c r="K5" s="6">
        <v>86</v>
      </c>
      <c r="L5" s="6">
        <v>24</v>
      </c>
      <c r="M5" s="6">
        <v>13</v>
      </c>
      <c r="N5" s="6">
        <v>0</v>
      </c>
      <c r="O5" s="6">
        <v>11</v>
      </c>
      <c r="P5" s="6">
        <v>10</v>
      </c>
      <c r="Q5" s="6"/>
      <c r="R5" s="5">
        <f t="shared" si="4"/>
        <v>95.671125975473799</v>
      </c>
    </row>
    <row r="6" spans="1:19" x14ac:dyDescent="0.25">
      <c r="A6" s="4" t="s">
        <v>45</v>
      </c>
      <c r="B6" s="5">
        <f t="shared" si="0"/>
        <v>170</v>
      </c>
      <c r="C6" s="6">
        <v>17</v>
      </c>
      <c r="D6" s="6">
        <v>10</v>
      </c>
      <c r="E6" s="5">
        <f t="shared" si="1"/>
        <v>27</v>
      </c>
      <c r="F6" s="5">
        <f t="shared" si="2"/>
        <v>124</v>
      </c>
      <c r="G6" s="5">
        <f t="shared" si="3"/>
        <v>52</v>
      </c>
      <c r="H6" s="6">
        <v>0.3</v>
      </c>
      <c r="I6" s="6">
        <v>0.1</v>
      </c>
      <c r="J6" s="6">
        <v>0</v>
      </c>
      <c r="K6" s="6">
        <v>1.2</v>
      </c>
      <c r="L6" s="6">
        <v>3.1</v>
      </c>
      <c r="M6" s="6">
        <v>1.4</v>
      </c>
      <c r="N6" s="6">
        <v>0</v>
      </c>
      <c r="O6" s="6">
        <v>1.3</v>
      </c>
      <c r="P6" s="6">
        <v>10</v>
      </c>
      <c r="Q6" s="6"/>
      <c r="R6" s="5">
        <f t="shared" si="4"/>
        <v>86.416823755954198</v>
      </c>
    </row>
    <row r="7" spans="1:19" x14ac:dyDescent="0.25">
      <c r="A7" s="4" t="s">
        <v>53</v>
      </c>
      <c r="B7" s="5">
        <f t="shared" si="0"/>
        <v>103</v>
      </c>
      <c r="C7" s="6">
        <v>103</v>
      </c>
      <c r="D7" s="6">
        <v>1</v>
      </c>
      <c r="E7" s="5">
        <f t="shared" si="1"/>
        <v>1.8</v>
      </c>
      <c r="F7" s="5">
        <f t="shared" si="2"/>
        <v>96</v>
      </c>
      <c r="G7" s="5">
        <f t="shared" si="3"/>
        <v>9.1999999999999993</v>
      </c>
      <c r="H7" s="6">
        <v>0.2</v>
      </c>
      <c r="I7" s="6">
        <v>0.1</v>
      </c>
      <c r="J7" s="6">
        <v>0</v>
      </c>
      <c r="K7" s="6">
        <v>41</v>
      </c>
      <c r="L7" s="6">
        <v>24</v>
      </c>
      <c r="M7" s="6">
        <v>3.8</v>
      </c>
      <c r="N7" s="6">
        <v>0</v>
      </c>
      <c r="O7" s="6">
        <v>2.2999999999999998</v>
      </c>
      <c r="P7" s="6">
        <v>10</v>
      </c>
      <c r="Q7" s="6"/>
      <c r="R7" s="5">
        <f t="shared" si="4"/>
        <v>80.087321374277892</v>
      </c>
    </row>
    <row r="8" spans="1:19" x14ac:dyDescent="0.25">
      <c r="A8" s="4" t="s">
        <v>47</v>
      </c>
      <c r="B8" s="5">
        <f t="shared" si="0"/>
        <v>156</v>
      </c>
      <c r="C8" s="6">
        <v>39</v>
      </c>
      <c r="D8" s="6">
        <v>4</v>
      </c>
      <c r="E8" s="5">
        <f t="shared" si="1"/>
        <v>0</v>
      </c>
      <c r="F8" s="5">
        <f t="shared" si="2"/>
        <v>160</v>
      </c>
      <c r="G8" s="5">
        <f t="shared" si="3"/>
        <v>8</v>
      </c>
      <c r="H8" s="6">
        <v>0</v>
      </c>
      <c r="I8" s="6">
        <v>0</v>
      </c>
      <c r="J8" s="6">
        <v>0</v>
      </c>
      <c r="K8" s="6">
        <v>0.5</v>
      </c>
      <c r="L8" s="6">
        <v>10</v>
      </c>
      <c r="M8" s="6">
        <v>1.5</v>
      </c>
      <c r="N8" s="6">
        <v>0</v>
      </c>
      <c r="O8" s="6">
        <v>0.5</v>
      </c>
      <c r="P8" s="6">
        <v>10</v>
      </c>
      <c r="Q8" s="6"/>
      <c r="R8" s="5">
        <f t="shared" si="4"/>
        <v>82.887351778656125</v>
      </c>
    </row>
    <row r="9" spans="1:19" x14ac:dyDescent="0.25">
      <c r="A9" s="4" t="s">
        <v>54</v>
      </c>
      <c r="B9" s="5">
        <f t="shared" si="0"/>
        <v>131.19999999999999</v>
      </c>
      <c r="C9" s="6">
        <v>64</v>
      </c>
      <c r="D9" s="6">
        <v>2.0499999999999998</v>
      </c>
      <c r="E9" s="5">
        <f t="shared" si="1"/>
        <v>14.76</v>
      </c>
      <c r="F9" s="5">
        <f t="shared" si="2"/>
        <v>122.99999999999999</v>
      </c>
      <c r="G9" s="5">
        <f t="shared" si="3"/>
        <v>12.299999999999999</v>
      </c>
      <c r="H9" s="6">
        <v>0.8</v>
      </c>
      <c r="I9" s="6">
        <v>0.02</v>
      </c>
      <c r="J9" s="6">
        <v>7.9000000000000001E-2</v>
      </c>
      <c r="K9" s="6">
        <v>1.2</v>
      </c>
      <c r="L9" s="6">
        <v>15</v>
      </c>
      <c r="M9" s="6">
        <v>8</v>
      </c>
      <c r="N9" s="6">
        <v>0</v>
      </c>
      <c r="O9" s="6">
        <v>1.5</v>
      </c>
      <c r="P9" s="6">
        <v>10</v>
      </c>
      <c r="Q9" s="6"/>
      <c r="R9" s="5">
        <f t="shared" si="4"/>
        <v>84.452371541501975</v>
      </c>
    </row>
    <row r="10" spans="1:19" x14ac:dyDescent="0.25">
      <c r="A10" s="4" t="s">
        <v>48</v>
      </c>
      <c r="B10" s="5">
        <f t="shared" si="0"/>
        <v>54</v>
      </c>
      <c r="C10" s="6">
        <v>27</v>
      </c>
      <c r="D10" s="6">
        <v>2</v>
      </c>
      <c r="E10" s="5">
        <f t="shared" si="1"/>
        <v>5.3999999999999995</v>
      </c>
      <c r="F10" s="5">
        <f t="shared" si="2"/>
        <v>48</v>
      </c>
      <c r="G10" s="5">
        <f t="shared" si="3"/>
        <v>10.48</v>
      </c>
      <c r="H10" s="6">
        <v>0.3</v>
      </c>
      <c r="I10" s="6">
        <v>0.04</v>
      </c>
      <c r="J10" s="6">
        <v>4.5999999999999999E-2</v>
      </c>
      <c r="K10" s="6">
        <v>7</v>
      </c>
      <c r="L10" s="6">
        <v>6</v>
      </c>
      <c r="M10" s="6">
        <v>1.8</v>
      </c>
      <c r="N10" s="6">
        <v>0</v>
      </c>
      <c r="O10" s="6">
        <v>1.31</v>
      </c>
      <c r="P10" s="6">
        <v>10</v>
      </c>
      <c r="Q10" s="6"/>
      <c r="R10" s="5">
        <f t="shared" si="4"/>
        <v>85.411456369717243</v>
      </c>
    </row>
    <row r="11" spans="1:19" x14ac:dyDescent="0.25">
      <c r="A11" s="4" t="s">
        <v>49</v>
      </c>
      <c r="B11" s="5">
        <f t="shared" si="0"/>
        <v>480</v>
      </c>
      <c r="C11" s="6">
        <v>120</v>
      </c>
      <c r="D11" s="6">
        <v>4</v>
      </c>
      <c r="E11" s="5">
        <f t="shared" si="1"/>
        <v>54</v>
      </c>
      <c r="F11" s="5">
        <f t="shared" si="2"/>
        <v>0</v>
      </c>
      <c r="G11" s="5">
        <f t="shared" si="3"/>
        <v>416</v>
      </c>
      <c r="H11" s="6">
        <v>1.5</v>
      </c>
      <c r="I11" s="6">
        <v>0.5</v>
      </c>
      <c r="J11" s="6">
        <v>0</v>
      </c>
      <c r="K11" s="6">
        <v>70</v>
      </c>
      <c r="L11" s="6">
        <v>0</v>
      </c>
      <c r="M11" s="6">
        <v>0</v>
      </c>
      <c r="N11" s="6">
        <v>0</v>
      </c>
      <c r="O11" s="6">
        <v>26</v>
      </c>
      <c r="P11" s="6">
        <v>10</v>
      </c>
      <c r="Q11" s="6"/>
      <c r="R11" s="5">
        <f t="shared" si="4"/>
        <v>131.39241917502787</v>
      </c>
    </row>
    <row r="12" spans="1:19" x14ac:dyDescent="0.25">
      <c r="A12" s="4" t="s">
        <v>50</v>
      </c>
      <c r="B12" s="5">
        <f t="shared" si="0"/>
        <v>164</v>
      </c>
      <c r="C12" s="6">
        <v>82</v>
      </c>
      <c r="D12" s="6">
        <v>2</v>
      </c>
      <c r="E12" s="5">
        <f t="shared" si="1"/>
        <v>25.2</v>
      </c>
      <c r="F12" s="5">
        <f t="shared" si="2"/>
        <v>0</v>
      </c>
      <c r="G12" s="5">
        <f t="shared" si="3"/>
        <v>136</v>
      </c>
      <c r="H12" s="6">
        <v>1.4</v>
      </c>
      <c r="I12" s="6">
        <v>0.5</v>
      </c>
      <c r="J12" s="6">
        <v>0.42299999999999999</v>
      </c>
      <c r="K12" s="6">
        <v>44</v>
      </c>
      <c r="L12" s="6">
        <v>0</v>
      </c>
      <c r="M12" s="6">
        <v>0</v>
      </c>
      <c r="N12" s="6">
        <v>0</v>
      </c>
      <c r="O12" s="6">
        <v>17</v>
      </c>
      <c r="P12" s="6">
        <v>10</v>
      </c>
      <c r="Q12" s="6"/>
      <c r="R12" s="5">
        <f t="shared" si="4"/>
        <v>115.19336677814938</v>
      </c>
    </row>
    <row r="13" spans="1:19" x14ac:dyDescent="0.25">
      <c r="A13" s="4" t="s">
        <v>51</v>
      </c>
      <c r="B13" s="5">
        <f t="shared" si="0"/>
        <v>420</v>
      </c>
      <c r="C13" s="6">
        <v>120</v>
      </c>
      <c r="D13" s="6">
        <v>3.5</v>
      </c>
      <c r="E13" s="5">
        <f t="shared" si="1"/>
        <v>63</v>
      </c>
      <c r="F13" s="5">
        <f t="shared" si="2"/>
        <v>280</v>
      </c>
      <c r="G13" s="5">
        <f t="shared" si="3"/>
        <v>84</v>
      </c>
      <c r="H13" s="6">
        <v>2</v>
      </c>
      <c r="I13" s="6">
        <v>0</v>
      </c>
      <c r="J13" s="6">
        <v>0</v>
      </c>
      <c r="K13" s="6">
        <v>480</v>
      </c>
      <c r="L13" s="6">
        <v>20</v>
      </c>
      <c r="M13" s="6">
        <v>4</v>
      </c>
      <c r="N13" s="6">
        <v>0</v>
      </c>
      <c r="O13" s="6">
        <v>6</v>
      </c>
      <c r="P13" s="6">
        <v>0</v>
      </c>
      <c r="Q13" s="6"/>
      <c r="R13" s="5">
        <f t="shared" si="4"/>
        <v>57.748150400324313</v>
      </c>
    </row>
    <row r="14" spans="1:19" x14ac:dyDescent="0.25">
      <c r="A14" s="4" t="s">
        <v>87</v>
      </c>
      <c r="B14" s="5">
        <f t="shared" si="0"/>
        <v>80</v>
      </c>
      <c r="C14" s="6">
        <v>20</v>
      </c>
      <c r="D14" s="6">
        <v>4</v>
      </c>
      <c r="E14" s="5">
        <f t="shared" si="1"/>
        <v>0</v>
      </c>
      <c r="F14" s="5">
        <f t="shared" si="2"/>
        <v>64</v>
      </c>
      <c r="G14" s="5">
        <f t="shared" si="3"/>
        <v>16</v>
      </c>
      <c r="H14" s="7">
        <v>0</v>
      </c>
      <c r="I14" s="7">
        <v>0</v>
      </c>
      <c r="J14" s="7">
        <v>0</v>
      </c>
      <c r="K14" s="7">
        <v>140</v>
      </c>
      <c r="L14" s="7">
        <v>4</v>
      </c>
      <c r="M14" s="7">
        <v>1</v>
      </c>
      <c r="N14" s="7">
        <v>0</v>
      </c>
      <c r="O14" s="7">
        <v>1</v>
      </c>
      <c r="P14" s="7">
        <v>0</v>
      </c>
      <c r="Q14" s="7"/>
      <c r="R14" s="5">
        <f t="shared" si="4"/>
        <v>69.822134387351781</v>
      </c>
    </row>
    <row r="15" spans="1:19" x14ac:dyDescent="0.25">
      <c r="A15" s="4" t="s">
        <v>88</v>
      </c>
      <c r="B15" s="5">
        <f t="shared" si="0"/>
        <v>249</v>
      </c>
      <c r="C15" s="6">
        <v>83</v>
      </c>
      <c r="D15" s="6">
        <v>3</v>
      </c>
      <c r="E15" s="5">
        <f t="shared" si="1"/>
        <v>207.9</v>
      </c>
      <c r="F15" s="5">
        <f t="shared" si="2"/>
        <v>51.84</v>
      </c>
      <c r="G15" s="5">
        <f t="shared" si="3"/>
        <v>11.76</v>
      </c>
      <c r="H15" s="6">
        <v>7.7</v>
      </c>
      <c r="I15" s="6">
        <v>1.06</v>
      </c>
      <c r="J15" s="6">
        <v>4.9000000000000004</v>
      </c>
      <c r="K15" s="6">
        <v>4</v>
      </c>
      <c r="L15" s="6">
        <v>4.32</v>
      </c>
      <c r="M15" s="6">
        <v>3.4</v>
      </c>
      <c r="N15" s="6">
        <v>0</v>
      </c>
      <c r="O15" s="6">
        <v>0.98</v>
      </c>
      <c r="P15" s="6">
        <v>10</v>
      </c>
      <c r="Q15" s="7"/>
      <c r="R15" s="5">
        <f t="shared" si="4"/>
        <v>81.502823553258324</v>
      </c>
    </row>
    <row r="16" spans="1:19" x14ac:dyDescent="0.25">
      <c r="A16" s="4" t="s">
        <v>46</v>
      </c>
      <c r="B16" s="5">
        <f t="shared" si="0"/>
        <v>1200</v>
      </c>
      <c r="C16" s="6">
        <v>120</v>
      </c>
      <c r="D16" s="6">
        <v>10</v>
      </c>
      <c r="E16" s="5">
        <f t="shared" si="1"/>
        <v>270</v>
      </c>
      <c r="F16" s="5">
        <f t="shared" si="2"/>
        <v>880</v>
      </c>
      <c r="G16" s="5">
        <f t="shared" si="3"/>
        <v>160</v>
      </c>
      <c r="H16" s="7">
        <v>3</v>
      </c>
      <c r="I16" s="7">
        <v>0.5</v>
      </c>
      <c r="J16" s="7">
        <v>0.5</v>
      </c>
      <c r="K16" s="7">
        <v>90</v>
      </c>
      <c r="L16" s="7">
        <v>22</v>
      </c>
      <c r="M16" s="7">
        <v>3</v>
      </c>
      <c r="N16" s="7">
        <v>0</v>
      </c>
      <c r="O16" s="7">
        <v>4</v>
      </c>
      <c r="P16" s="7">
        <v>10</v>
      </c>
      <c r="Q16" s="7"/>
      <c r="R16" s="5">
        <f t="shared" si="4"/>
        <v>78.331711766494379</v>
      </c>
    </row>
    <row r="17" spans="1:18" x14ac:dyDescent="0.25">
      <c r="A17" s="4" t="s">
        <v>90</v>
      </c>
      <c r="B17" s="5">
        <f t="shared" si="0"/>
        <v>700</v>
      </c>
      <c r="C17" s="6">
        <v>140</v>
      </c>
      <c r="D17" s="6">
        <v>5</v>
      </c>
      <c r="E17" s="5">
        <f t="shared" si="1"/>
        <v>270</v>
      </c>
      <c r="F17" s="5">
        <f t="shared" si="2"/>
        <v>140</v>
      </c>
      <c r="G17" s="5">
        <f t="shared" si="3"/>
        <v>320</v>
      </c>
      <c r="H17" s="7">
        <v>6</v>
      </c>
      <c r="I17" s="7">
        <v>3.5</v>
      </c>
      <c r="J17" s="7">
        <v>0</v>
      </c>
      <c r="K17" s="7">
        <v>60</v>
      </c>
      <c r="L17" s="7">
        <v>7</v>
      </c>
      <c r="M17" s="7">
        <v>0</v>
      </c>
      <c r="N17" s="7">
        <v>0</v>
      </c>
      <c r="O17" s="7">
        <v>16</v>
      </c>
      <c r="P17" s="7">
        <v>0</v>
      </c>
      <c r="Q17" s="7"/>
      <c r="R17" s="5">
        <f t="shared" si="4"/>
        <v>89.666362622884364</v>
      </c>
    </row>
    <row r="18" spans="1:18" x14ac:dyDescent="0.25">
      <c r="A18" s="4" t="s">
        <v>52</v>
      </c>
      <c r="B18" s="5">
        <f t="shared" si="0"/>
        <v>400</v>
      </c>
      <c r="C18" s="6">
        <v>160</v>
      </c>
      <c r="D18" s="6">
        <v>2.5</v>
      </c>
      <c r="E18" s="5">
        <f t="shared" si="1"/>
        <v>0</v>
      </c>
      <c r="F18" s="5">
        <f t="shared" si="2"/>
        <v>340</v>
      </c>
      <c r="G18" s="5">
        <f t="shared" si="3"/>
        <v>70</v>
      </c>
      <c r="H18" s="6">
        <v>0</v>
      </c>
      <c r="I18" s="6">
        <v>0</v>
      </c>
      <c r="J18" s="7">
        <v>0</v>
      </c>
      <c r="K18" s="6">
        <v>0</v>
      </c>
      <c r="L18" s="6">
        <v>34</v>
      </c>
      <c r="M18" s="6">
        <v>3</v>
      </c>
      <c r="N18" s="6">
        <v>0</v>
      </c>
      <c r="O18" s="6">
        <v>7</v>
      </c>
      <c r="P18" s="6">
        <v>10</v>
      </c>
      <c r="Q18" s="6"/>
      <c r="R18" s="5">
        <f t="shared" si="4"/>
        <v>87.727272727272734</v>
      </c>
    </row>
    <row r="19" spans="1:18" x14ac:dyDescent="0.25">
      <c r="A19" s="4" t="s">
        <v>55</v>
      </c>
      <c r="B19" s="5">
        <f t="shared" si="0"/>
        <v>780</v>
      </c>
      <c r="C19" s="6">
        <v>120</v>
      </c>
      <c r="D19" s="6">
        <v>6.5</v>
      </c>
      <c r="E19" s="5">
        <f t="shared" si="1"/>
        <v>263.25</v>
      </c>
      <c r="F19" s="5">
        <f t="shared" si="2"/>
        <v>156</v>
      </c>
      <c r="G19" s="5">
        <f t="shared" si="3"/>
        <v>338</v>
      </c>
      <c r="H19" s="6">
        <v>4.5</v>
      </c>
      <c r="I19" s="6">
        <v>3</v>
      </c>
      <c r="J19" s="7">
        <v>0</v>
      </c>
      <c r="K19" s="6">
        <v>120</v>
      </c>
      <c r="L19" s="6">
        <v>6</v>
      </c>
      <c r="M19" s="6">
        <v>0</v>
      </c>
      <c r="N19" s="6">
        <v>0</v>
      </c>
      <c r="O19" s="6">
        <v>13</v>
      </c>
      <c r="P19" s="6">
        <v>10</v>
      </c>
      <c r="Q19" s="6"/>
      <c r="R19" s="5">
        <f t="shared" si="4"/>
        <v>93.985405898449372</v>
      </c>
    </row>
    <row r="20" spans="1:18" ht="30" x14ac:dyDescent="0.25">
      <c r="A20" s="8" t="s">
        <v>89</v>
      </c>
      <c r="B20" s="5">
        <f t="shared" si="0"/>
        <v>840</v>
      </c>
      <c r="C20" s="6">
        <v>140</v>
      </c>
      <c r="D20" s="6">
        <v>6</v>
      </c>
      <c r="E20" s="5">
        <f t="shared" si="1"/>
        <v>81</v>
      </c>
      <c r="F20" s="5">
        <f t="shared" si="2"/>
        <v>624</v>
      </c>
      <c r="G20" s="5">
        <f t="shared" si="3"/>
        <v>144</v>
      </c>
      <c r="H20" s="7">
        <v>1.5</v>
      </c>
      <c r="I20" s="7">
        <v>0</v>
      </c>
      <c r="J20" s="7">
        <v>0.5</v>
      </c>
      <c r="K20" s="7">
        <v>300</v>
      </c>
      <c r="L20" s="7">
        <v>26</v>
      </c>
      <c r="M20" s="7">
        <v>3</v>
      </c>
      <c r="N20" s="7">
        <v>0</v>
      </c>
      <c r="O20" s="7">
        <v>6</v>
      </c>
      <c r="P20" s="7">
        <v>0</v>
      </c>
      <c r="Q20" s="7"/>
      <c r="R20" s="5">
        <f t="shared" si="4"/>
        <v>64.310834093442793</v>
      </c>
    </row>
    <row r="21" spans="1:18" x14ac:dyDescent="0.25">
      <c r="A21" s="8" t="s">
        <v>16</v>
      </c>
      <c r="B21" s="5">
        <f>SUM(B2:B20)</f>
        <v>6575.2</v>
      </c>
      <c r="C21" s="6"/>
      <c r="D21" s="6"/>
      <c r="E21" s="5">
        <f>SUM(E2:E20)</f>
        <v>1342.71</v>
      </c>
      <c r="F21" s="5">
        <f>SUM(F2:F20)</f>
        <v>3625.24</v>
      </c>
      <c r="G21" s="5">
        <f>SUM(G2:G20)</f>
        <v>1958.54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3" spans="1:18" x14ac:dyDescent="0.25">
      <c r="A23" s="1" t="s">
        <v>17</v>
      </c>
      <c r="B23" s="2">
        <f>(E21/B21)*100</f>
        <v>20.420823701180193</v>
      </c>
      <c r="C23" s="2">
        <f>IF(AND(B23&gt;20,B23&lt;30),5,0)</f>
        <v>5</v>
      </c>
    </row>
    <row r="24" spans="1:18" x14ac:dyDescent="0.25">
      <c r="A24" s="1" t="s">
        <v>18</v>
      </c>
      <c r="B24" s="2">
        <f>(F21/B21)*100</f>
        <v>55.135052926146734</v>
      </c>
      <c r="C24" s="2">
        <f>IF(AND(B24&gt;45,B24&lt;65),5,0)</f>
        <v>5</v>
      </c>
    </row>
    <row r="25" spans="1:18" x14ac:dyDescent="0.25">
      <c r="A25" s="1" t="s">
        <v>19</v>
      </c>
      <c r="B25" s="2">
        <f>(G21/B21)*100</f>
        <v>29.786774546781846</v>
      </c>
      <c r="C25" s="2">
        <f>IF(AND(B25&gt;10,B25&lt;35),5,0)</f>
        <v>5</v>
      </c>
    </row>
    <row r="26" spans="1:18" x14ac:dyDescent="0.25">
      <c r="C26">
        <f>SUM(C23:C25)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6D8F-3524-458D-A1CF-BFF5E3B97036}">
  <dimension ref="A1:S26"/>
  <sheetViews>
    <sheetView workbookViewId="0">
      <selection activeCell="Q20" sqref="A2:Q20"/>
    </sheetView>
  </sheetViews>
  <sheetFormatPr defaultRowHeight="15" x14ac:dyDescent="0.25"/>
  <cols>
    <col min="1" max="1" width="35.7109375" style="1" bestFit="1" customWidth="1"/>
    <col min="2" max="2" width="11.85546875" bestFit="1" customWidth="1"/>
    <col min="3" max="3" width="7.140625" bestFit="1" customWidth="1"/>
    <col min="4" max="4" width="7.5703125" bestFit="1" customWidth="1"/>
    <col min="5" max="5" width="5.85546875" bestFit="1" customWidth="1"/>
    <col min="6" max="7" width="7.140625" bestFit="1" customWidth="1"/>
    <col min="8" max="8" width="8" bestFit="1" customWidth="1"/>
    <col min="9" max="9" width="6.42578125" bestFit="1" customWidth="1"/>
    <col min="10" max="10" width="8.85546875" bestFit="1" customWidth="1"/>
    <col min="11" max="11" width="7.140625" bestFit="1" customWidth="1"/>
    <col min="12" max="12" width="4.7109375" bestFit="1" customWidth="1"/>
    <col min="13" max="13" width="5" bestFit="1" customWidth="1"/>
    <col min="14" max="14" width="11.42578125" bestFit="1" customWidth="1"/>
    <col min="15" max="15" width="6.85546875" bestFit="1" customWidth="1"/>
    <col min="16" max="16" width="17.42578125" bestFit="1" customWidth="1"/>
    <col min="17" max="17" width="13" bestFit="1" customWidth="1"/>
    <col min="18" max="18" width="5.42578125" bestFit="1" customWidth="1"/>
    <col min="19" max="19" width="11.140625" bestFit="1" customWidth="1"/>
  </cols>
  <sheetData>
    <row r="1" spans="1:19" s="1" customFormat="1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22</v>
      </c>
      <c r="R1" s="4" t="s">
        <v>15</v>
      </c>
      <c r="S1" s="1" t="s">
        <v>21</v>
      </c>
    </row>
    <row r="2" spans="1:19" x14ac:dyDescent="0.25">
      <c r="A2" s="4" t="s">
        <v>56</v>
      </c>
      <c r="B2" s="5">
        <f>C2*D2</f>
        <v>124</v>
      </c>
      <c r="C2" s="6">
        <v>31</v>
      </c>
      <c r="D2" s="6">
        <v>4</v>
      </c>
      <c r="E2" s="5">
        <f>(H2*D2)*9</f>
        <v>3.6</v>
      </c>
      <c r="F2" s="5">
        <f>(L2*D2)*4</f>
        <v>112</v>
      </c>
      <c r="G2" s="5">
        <f>(O2*D2)*4</f>
        <v>28.8</v>
      </c>
      <c r="H2" s="6">
        <v>0.1</v>
      </c>
      <c r="I2" s="6">
        <v>0</v>
      </c>
      <c r="J2" s="6">
        <v>0</v>
      </c>
      <c r="K2" s="6">
        <v>6</v>
      </c>
      <c r="L2" s="6">
        <v>7</v>
      </c>
      <c r="M2" s="6">
        <v>3.4</v>
      </c>
      <c r="N2" s="6">
        <v>0</v>
      </c>
      <c r="O2" s="6">
        <v>1.8</v>
      </c>
      <c r="P2" s="6">
        <v>10</v>
      </c>
      <c r="Q2" s="6"/>
      <c r="R2" s="5">
        <f>(25-((H2+(I2-J2))/78*100)+(25-K2/2300*100)+(25-(L2-M2+(N2/2))/275*100)+(O2/50*100)+P2+Q2)</f>
        <v>86.901834397486567</v>
      </c>
      <c r="S2" s="3">
        <f>AVERAGE(R2:R88)+C26</f>
        <v>100.07497968240762</v>
      </c>
    </row>
    <row r="3" spans="1:19" x14ac:dyDescent="0.25">
      <c r="A3" s="4" t="s">
        <v>27</v>
      </c>
      <c r="B3" s="5">
        <f t="shared" ref="B3:B20" si="0">C3*D3</f>
        <v>36</v>
      </c>
      <c r="C3" s="6">
        <v>36</v>
      </c>
      <c r="D3" s="6">
        <v>1</v>
      </c>
      <c r="E3" s="5">
        <f t="shared" ref="E3:E20" si="1">(H3*D3)*9</f>
        <v>1.8</v>
      </c>
      <c r="F3" s="5">
        <f t="shared" ref="F3:F20" si="2">(L3*D3)*4</f>
        <v>38</v>
      </c>
      <c r="G3" s="5">
        <f t="shared" ref="G3:G20" si="3">(O3*D3)*4</f>
        <v>5.2</v>
      </c>
      <c r="H3" s="6">
        <v>0.2</v>
      </c>
      <c r="I3" s="6">
        <v>0</v>
      </c>
      <c r="J3" s="6">
        <v>0</v>
      </c>
      <c r="K3" s="6">
        <v>2.8</v>
      </c>
      <c r="L3" s="6">
        <v>9.5</v>
      </c>
      <c r="M3" s="6">
        <v>1.3</v>
      </c>
      <c r="N3" s="6">
        <v>0</v>
      </c>
      <c r="O3" s="6">
        <v>1.3</v>
      </c>
      <c r="P3" s="6">
        <v>10</v>
      </c>
      <c r="Q3" s="6"/>
      <c r="R3" s="5">
        <f t="shared" ref="R3:R20" si="4">(25-((H3+(I3-J3))/78*100)+(25-K3/2300*100)+(25-(L3-M3+(N3/2))/275*100)+(O3/50*100)+P3+Q3)</f>
        <v>84.240032431336772</v>
      </c>
    </row>
    <row r="4" spans="1:19" x14ac:dyDescent="0.25">
      <c r="A4" s="4" t="s">
        <v>57</v>
      </c>
      <c r="B4" s="5">
        <f t="shared" si="0"/>
        <v>32</v>
      </c>
      <c r="C4" s="6">
        <v>32</v>
      </c>
      <c r="D4" s="6">
        <v>1</v>
      </c>
      <c r="E4" s="5">
        <f t="shared" si="1"/>
        <v>1.8</v>
      </c>
      <c r="F4" s="5">
        <f t="shared" si="2"/>
        <v>29.2</v>
      </c>
      <c r="G4" s="5">
        <f t="shared" si="3"/>
        <v>7.2</v>
      </c>
      <c r="H4" s="6">
        <v>0.2</v>
      </c>
      <c r="I4" s="6">
        <v>0</v>
      </c>
      <c r="J4" s="6">
        <v>0</v>
      </c>
      <c r="K4" s="6">
        <v>10</v>
      </c>
      <c r="L4" s="6">
        <v>7.3</v>
      </c>
      <c r="M4" s="6">
        <v>2.6</v>
      </c>
      <c r="N4" s="6">
        <v>0</v>
      </c>
      <c r="O4" s="6">
        <v>1.8</v>
      </c>
      <c r="P4" s="6">
        <v>10</v>
      </c>
      <c r="Q4" s="6"/>
      <c r="R4" s="5">
        <f t="shared" si="4"/>
        <v>86.199716225803186</v>
      </c>
    </row>
    <row r="5" spans="1:19" x14ac:dyDescent="0.25">
      <c r="A5" s="4" t="s">
        <v>58</v>
      </c>
      <c r="B5" s="5">
        <f t="shared" si="0"/>
        <v>105</v>
      </c>
      <c r="C5" s="6">
        <v>35</v>
      </c>
      <c r="D5" s="6">
        <v>3</v>
      </c>
      <c r="E5" s="5">
        <f t="shared" si="1"/>
        <v>3.7800000000000002</v>
      </c>
      <c r="F5" s="5">
        <f t="shared" si="2"/>
        <v>86.4</v>
      </c>
      <c r="G5" s="5">
        <f t="shared" si="3"/>
        <v>39.599999999999994</v>
      </c>
      <c r="H5" s="6">
        <v>0.14000000000000001</v>
      </c>
      <c r="I5" s="6">
        <v>0</v>
      </c>
      <c r="J5" s="6">
        <v>0</v>
      </c>
      <c r="K5" s="6">
        <v>313</v>
      </c>
      <c r="L5" s="6">
        <v>7.2</v>
      </c>
      <c r="M5" s="6">
        <v>3.7</v>
      </c>
      <c r="N5" s="6">
        <v>0</v>
      </c>
      <c r="O5" s="6">
        <v>3.3</v>
      </c>
      <c r="P5" s="6">
        <v>10</v>
      </c>
      <c r="Q5" s="6"/>
      <c r="R5" s="5">
        <f t="shared" si="4"/>
        <v>76.539089895611639</v>
      </c>
    </row>
    <row r="6" spans="1:19" x14ac:dyDescent="0.25">
      <c r="A6" s="4" t="s">
        <v>59</v>
      </c>
      <c r="B6" s="5">
        <f t="shared" si="0"/>
        <v>258</v>
      </c>
      <c r="C6" s="6">
        <v>86</v>
      </c>
      <c r="D6" s="6">
        <v>3</v>
      </c>
      <c r="E6" s="5">
        <f t="shared" si="1"/>
        <v>0</v>
      </c>
      <c r="F6" s="5">
        <f t="shared" si="2"/>
        <v>21.6</v>
      </c>
      <c r="G6" s="5">
        <f t="shared" si="3"/>
        <v>4.8000000000000007</v>
      </c>
      <c r="H6" s="6">
        <v>0</v>
      </c>
      <c r="I6" s="6">
        <v>0</v>
      </c>
      <c r="J6" s="6">
        <v>0</v>
      </c>
      <c r="K6" s="6">
        <v>21.6</v>
      </c>
      <c r="L6" s="6">
        <v>1.8</v>
      </c>
      <c r="M6" s="6">
        <v>0.8</v>
      </c>
      <c r="N6" s="6">
        <v>0</v>
      </c>
      <c r="O6" s="6">
        <v>0.4</v>
      </c>
      <c r="P6" s="6">
        <v>10</v>
      </c>
      <c r="Q6" s="6"/>
      <c r="R6" s="5">
        <f t="shared" si="4"/>
        <v>84.497233201581025</v>
      </c>
    </row>
    <row r="7" spans="1:19" x14ac:dyDescent="0.25">
      <c r="A7" s="4" t="s">
        <v>24</v>
      </c>
      <c r="B7" s="5">
        <f t="shared" si="0"/>
        <v>88.800000000000011</v>
      </c>
      <c r="C7" s="6">
        <v>29.6</v>
      </c>
      <c r="D7" s="6">
        <v>3</v>
      </c>
      <c r="E7" s="5">
        <f t="shared" si="1"/>
        <v>6.9660000000000002</v>
      </c>
      <c r="F7" s="5">
        <f t="shared" si="2"/>
        <v>57.12</v>
      </c>
      <c r="G7" s="5">
        <f t="shared" si="3"/>
        <v>23.4</v>
      </c>
      <c r="H7" s="6">
        <v>0.25800000000000001</v>
      </c>
      <c r="I7" s="6">
        <v>0.03</v>
      </c>
      <c r="J7" s="6">
        <v>8.0000000000000002E-3</v>
      </c>
      <c r="K7" s="6">
        <v>0</v>
      </c>
      <c r="L7" s="6">
        <v>4.76</v>
      </c>
      <c r="M7" s="6">
        <v>1.82</v>
      </c>
      <c r="N7" s="6">
        <v>0</v>
      </c>
      <c r="O7" s="6">
        <v>1.95</v>
      </c>
      <c r="P7" s="6">
        <v>10</v>
      </c>
      <c r="Q7" s="6"/>
      <c r="R7" s="5">
        <f t="shared" si="4"/>
        <v>87.471934731934738</v>
      </c>
    </row>
    <row r="8" spans="1:19" x14ac:dyDescent="0.25">
      <c r="A8" s="4" t="s">
        <v>60</v>
      </c>
      <c r="B8" s="5">
        <f t="shared" si="0"/>
        <v>132</v>
      </c>
      <c r="C8" s="6">
        <v>44</v>
      </c>
      <c r="D8" s="6">
        <v>3</v>
      </c>
      <c r="E8" s="5">
        <f t="shared" si="1"/>
        <v>13.5</v>
      </c>
      <c r="F8" s="5">
        <f t="shared" si="2"/>
        <v>115.19999999999999</v>
      </c>
      <c r="G8" s="5">
        <f t="shared" si="3"/>
        <v>26.400000000000002</v>
      </c>
      <c r="H8" s="6">
        <v>0.5</v>
      </c>
      <c r="I8" s="6">
        <v>0.1</v>
      </c>
      <c r="J8" s="6">
        <v>0.1</v>
      </c>
      <c r="K8" s="6">
        <v>12.4</v>
      </c>
      <c r="L8" s="6">
        <v>9.6</v>
      </c>
      <c r="M8" s="6">
        <v>3</v>
      </c>
      <c r="N8" s="6">
        <v>0</v>
      </c>
      <c r="O8" s="6">
        <v>2.2000000000000002</v>
      </c>
      <c r="P8" s="6">
        <v>10</v>
      </c>
      <c r="Q8" s="6"/>
      <c r="R8" s="5">
        <f t="shared" si="4"/>
        <v>85.819843924191758</v>
      </c>
    </row>
    <row r="9" spans="1:19" x14ac:dyDescent="0.25">
      <c r="A9" s="4" t="s">
        <v>61</v>
      </c>
      <c r="B9" s="5">
        <f t="shared" si="0"/>
        <v>45</v>
      </c>
      <c r="C9" s="6">
        <v>45</v>
      </c>
      <c r="D9" s="6">
        <v>1</v>
      </c>
      <c r="E9" s="5">
        <f t="shared" si="1"/>
        <v>0.9</v>
      </c>
      <c r="F9" s="5">
        <f t="shared" si="2"/>
        <v>39.6</v>
      </c>
      <c r="G9" s="5">
        <f t="shared" si="3"/>
        <v>7.6</v>
      </c>
      <c r="H9" s="6">
        <v>0.1</v>
      </c>
      <c r="I9" s="6">
        <v>0</v>
      </c>
      <c r="J9" s="6">
        <v>0</v>
      </c>
      <c r="K9" s="6">
        <v>5.0999999999999996</v>
      </c>
      <c r="L9" s="6">
        <v>9.9</v>
      </c>
      <c r="M9" s="6">
        <v>0.6</v>
      </c>
      <c r="N9" s="6">
        <v>0</v>
      </c>
      <c r="O9" s="6">
        <v>1.9</v>
      </c>
      <c r="P9" s="6">
        <v>10</v>
      </c>
      <c r="Q9" s="6"/>
      <c r="R9" s="5">
        <f t="shared" si="4"/>
        <v>85.068237559541913</v>
      </c>
    </row>
    <row r="10" spans="1:19" x14ac:dyDescent="0.25">
      <c r="A10" s="4" t="s">
        <v>26</v>
      </c>
      <c r="B10" s="5">
        <f t="shared" si="0"/>
        <v>120</v>
      </c>
      <c r="C10" s="6">
        <v>30</v>
      </c>
      <c r="D10" s="6">
        <v>4</v>
      </c>
      <c r="E10" s="5">
        <f t="shared" si="1"/>
        <v>7.2</v>
      </c>
      <c r="F10" s="5">
        <f t="shared" si="2"/>
        <v>116.8</v>
      </c>
      <c r="G10" s="5">
        <f t="shared" si="3"/>
        <v>20.8</v>
      </c>
      <c r="H10" s="6">
        <v>0.2</v>
      </c>
      <c r="I10" s="6">
        <v>0.1</v>
      </c>
      <c r="J10" s="6">
        <v>0</v>
      </c>
      <c r="K10" s="6">
        <v>4</v>
      </c>
      <c r="L10" s="6">
        <v>7.3</v>
      </c>
      <c r="M10" s="6">
        <v>1</v>
      </c>
      <c r="N10" s="6">
        <v>0</v>
      </c>
      <c r="O10" s="6">
        <v>1.3</v>
      </c>
      <c r="P10" s="6">
        <v>10</v>
      </c>
      <c r="Q10" s="6"/>
      <c r="R10" s="5">
        <f t="shared" si="4"/>
        <v>84.75056248099726</v>
      </c>
    </row>
    <row r="11" spans="1:19" x14ac:dyDescent="0.25">
      <c r="A11" s="4" t="s">
        <v>62</v>
      </c>
      <c r="B11" s="5">
        <f t="shared" si="0"/>
        <v>348</v>
      </c>
      <c r="C11" s="6">
        <v>58</v>
      </c>
      <c r="D11" s="6">
        <v>6</v>
      </c>
      <c r="E11" s="5">
        <f t="shared" si="1"/>
        <v>3.7800000000000002</v>
      </c>
      <c r="F11" s="5">
        <f t="shared" si="2"/>
        <v>312</v>
      </c>
      <c r="G11" s="5">
        <f t="shared" si="3"/>
        <v>36.887999999999998</v>
      </c>
      <c r="H11" s="6">
        <v>7.0000000000000007E-2</v>
      </c>
      <c r="I11" s="6">
        <v>0.02</v>
      </c>
      <c r="J11" s="6">
        <v>2E-3</v>
      </c>
      <c r="K11" s="6">
        <v>4.5</v>
      </c>
      <c r="L11" s="6">
        <v>13</v>
      </c>
      <c r="M11" s="6">
        <v>1.6</v>
      </c>
      <c r="N11" s="6">
        <v>0</v>
      </c>
      <c r="O11" s="6">
        <v>1.5369999999999999</v>
      </c>
      <c r="P11" s="6">
        <v>10</v>
      </c>
      <c r="Q11" s="6"/>
      <c r="R11" s="5">
        <f t="shared" si="4"/>
        <v>83.620072767811905</v>
      </c>
    </row>
    <row r="12" spans="1:19" x14ac:dyDescent="0.25">
      <c r="A12" s="4" t="s">
        <v>64</v>
      </c>
      <c r="B12" s="5">
        <f t="shared" si="0"/>
        <v>177</v>
      </c>
      <c r="C12" s="6">
        <v>59</v>
      </c>
      <c r="D12" s="6">
        <v>3</v>
      </c>
      <c r="E12" s="5">
        <f t="shared" si="1"/>
        <v>3.7800000000000002</v>
      </c>
      <c r="F12" s="5">
        <f t="shared" si="2"/>
        <v>169.2</v>
      </c>
      <c r="G12" s="5">
        <f t="shared" si="3"/>
        <v>3.24</v>
      </c>
      <c r="H12" s="6">
        <v>0.14000000000000001</v>
      </c>
      <c r="I12" s="6">
        <v>0</v>
      </c>
      <c r="J12" s="6">
        <v>0</v>
      </c>
      <c r="K12" s="6">
        <v>0.9</v>
      </c>
      <c r="L12" s="6">
        <v>14.1</v>
      </c>
      <c r="M12" s="6">
        <v>2.5</v>
      </c>
      <c r="N12" s="6">
        <v>0</v>
      </c>
      <c r="O12" s="6">
        <v>0.27</v>
      </c>
      <c r="P12" s="6">
        <v>10</v>
      </c>
      <c r="Q12" s="6"/>
      <c r="R12" s="5">
        <f t="shared" si="4"/>
        <v>81.103200567548399</v>
      </c>
    </row>
    <row r="13" spans="1:19" x14ac:dyDescent="0.25">
      <c r="A13" s="4" t="s">
        <v>91</v>
      </c>
      <c r="B13" s="5">
        <f t="shared" si="0"/>
        <v>142.6</v>
      </c>
      <c r="C13" s="6">
        <v>62</v>
      </c>
      <c r="D13" s="6">
        <v>2.2999999999999998</v>
      </c>
      <c r="E13" s="5">
        <f t="shared" si="1"/>
        <v>14.696999999999997</v>
      </c>
      <c r="F13" s="5">
        <f t="shared" si="2"/>
        <v>128.79999999999998</v>
      </c>
      <c r="G13" s="5">
        <f t="shared" si="3"/>
        <v>18.418399999999995</v>
      </c>
      <c r="H13" s="6">
        <v>0.71</v>
      </c>
      <c r="I13" s="6">
        <v>0.02</v>
      </c>
      <c r="J13" s="6">
        <v>6.8000000000000005E-2</v>
      </c>
      <c r="K13" s="6">
        <v>1.4</v>
      </c>
      <c r="L13" s="6">
        <v>14</v>
      </c>
      <c r="M13" s="6">
        <v>8</v>
      </c>
      <c r="N13" s="6">
        <v>0</v>
      </c>
      <c r="O13" s="6">
        <v>2.0019999999999998</v>
      </c>
      <c r="P13" s="6">
        <v>10</v>
      </c>
      <c r="Q13" s="6"/>
      <c r="R13" s="5">
        <f t="shared" si="4"/>
        <v>85.912594304246483</v>
      </c>
    </row>
    <row r="14" spans="1:19" x14ac:dyDescent="0.25">
      <c r="A14" s="4" t="s">
        <v>65</v>
      </c>
      <c r="B14" s="5">
        <f t="shared" si="0"/>
        <v>122.2</v>
      </c>
      <c r="C14" s="6">
        <v>47</v>
      </c>
      <c r="D14" s="6">
        <v>2.6</v>
      </c>
      <c r="E14" s="5">
        <f t="shared" si="1"/>
        <v>10.3194</v>
      </c>
      <c r="F14" s="5">
        <f t="shared" si="2"/>
        <v>117.52000000000001</v>
      </c>
      <c r="G14" s="5">
        <f t="shared" si="3"/>
        <v>10.244</v>
      </c>
      <c r="H14" s="6">
        <v>0.441</v>
      </c>
      <c r="I14" s="6">
        <v>2.1999999999999999E-2</v>
      </c>
      <c r="J14" s="6">
        <v>6.3E-2</v>
      </c>
      <c r="K14" s="6">
        <v>1.47</v>
      </c>
      <c r="L14" s="6">
        <v>11.3</v>
      </c>
      <c r="M14" s="6">
        <v>2.94</v>
      </c>
      <c r="N14" s="6">
        <v>0</v>
      </c>
      <c r="O14" s="6">
        <v>0.98499999999999999</v>
      </c>
      <c r="P14" s="6">
        <v>10</v>
      </c>
      <c r="Q14" s="7"/>
      <c r="R14" s="5">
        <f t="shared" si="4"/>
        <v>83.353266443701216</v>
      </c>
    </row>
    <row r="15" spans="1:19" x14ac:dyDescent="0.25">
      <c r="A15" s="4" t="s">
        <v>63</v>
      </c>
      <c r="B15" s="5">
        <f t="shared" si="0"/>
        <v>840</v>
      </c>
      <c r="C15" s="6">
        <v>70</v>
      </c>
      <c r="D15" s="6">
        <v>12</v>
      </c>
      <c r="E15" s="5">
        <f t="shared" si="1"/>
        <v>540</v>
      </c>
      <c r="F15" s="5">
        <f t="shared" si="2"/>
        <v>0</v>
      </c>
      <c r="G15" s="5">
        <f t="shared" si="3"/>
        <v>288</v>
      </c>
      <c r="H15" s="6">
        <v>5</v>
      </c>
      <c r="I15" s="6">
        <v>1.5</v>
      </c>
      <c r="J15" s="7">
        <v>0</v>
      </c>
      <c r="K15" s="6">
        <v>70</v>
      </c>
      <c r="L15" s="6">
        <v>0</v>
      </c>
      <c r="M15" s="6">
        <v>0</v>
      </c>
      <c r="N15" s="6">
        <v>0</v>
      </c>
      <c r="O15" s="6">
        <v>6</v>
      </c>
      <c r="P15" s="6">
        <v>10</v>
      </c>
      <c r="Q15" s="7"/>
      <c r="R15" s="5">
        <f t="shared" si="4"/>
        <v>85.623188405797094</v>
      </c>
    </row>
    <row r="16" spans="1:19" x14ac:dyDescent="0.25">
      <c r="A16" s="4" t="s">
        <v>66</v>
      </c>
      <c r="B16" s="5">
        <f t="shared" si="0"/>
        <v>936</v>
      </c>
      <c r="C16" s="6">
        <v>468</v>
      </c>
      <c r="D16" s="6">
        <v>2</v>
      </c>
      <c r="E16" s="5">
        <f t="shared" si="1"/>
        <v>504</v>
      </c>
      <c r="F16" s="5">
        <f t="shared" si="2"/>
        <v>0</v>
      </c>
      <c r="G16" s="5">
        <f t="shared" si="3"/>
        <v>400</v>
      </c>
      <c r="H16" s="7">
        <v>28</v>
      </c>
      <c r="I16" s="7">
        <v>5.4</v>
      </c>
      <c r="J16" s="7">
        <v>9.5</v>
      </c>
      <c r="K16" s="7">
        <v>138</v>
      </c>
      <c r="L16" s="7">
        <v>0</v>
      </c>
      <c r="M16" s="7">
        <v>0</v>
      </c>
      <c r="N16" s="7">
        <v>0</v>
      </c>
      <c r="O16" s="7">
        <v>50</v>
      </c>
      <c r="P16" s="7">
        <v>10</v>
      </c>
      <c r="Q16" s="7"/>
      <c r="R16" s="5">
        <f t="shared" si="4"/>
        <v>148.35897435897436</v>
      </c>
    </row>
    <row r="17" spans="1:18" x14ac:dyDescent="0.25">
      <c r="A17" s="4" t="s">
        <v>67</v>
      </c>
      <c r="B17" s="5">
        <f t="shared" si="0"/>
        <v>760</v>
      </c>
      <c r="C17" s="6">
        <v>190</v>
      </c>
      <c r="D17" s="6">
        <v>4</v>
      </c>
      <c r="E17" s="5">
        <f t="shared" si="1"/>
        <v>432</v>
      </c>
      <c r="F17" s="5">
        <f t="shared" si="2"/>
        <v>80</v>
      </c>
      <c r="G17" s="5">
        <f t="shared" si="3"/>
        <v>256</v>
      </c>
      <c r="H17" s="7">
        <v>12</v>
      </c>
      <c r="I17" s="7">
        <v>5</v>
      </c>
      <c r="J17" s="7">
        <v>0</v>
      </c>
      <c r="K17" s="7">
        <v>500</v>
      </c>
      <c r="L17" s="7">
        <v>5</v>
      </c>
      <c r="M17" s="7">
        <v>3</v>
      </c>
      <c r="N17" s="7">
        <v>0</v>
      </c>
      <c r="O17" s="7">
        <v>16</v>
      </c>
      <c r="P17" s="7">
        <v>0</v>
      </c>
      <c r="Q17" s="7"/>
      <c r="R17" s="5">
        <f t="shared" si="4"/>
        <v>62.738725043072868</v>
      </c>
    </row>
    <row r="18" spans="1:18" x14ac:dyDescent="0.25">
      <c r="A18" s="4" t="s">
        <v>68</v>
      </c>
      <c r="B18" s="5">
        <f t="shared" si="0"/>
        <v>400</v>
      </c>
      <c r="C18" s="6">
        <v>100</v>
      </c>
      <c r="D18" s="6">
        <v>4</v>
      </c>
      <c r="E18" s="5">
        <f t="shared" si="1"/>
        <v>0</v>
      </c>
      <c r="F18" s="5">
        <f t="shared" si="2"/>
        <v>288</v>
      </c>
      <c r="G18" s="5">
        <f t="shared" si="3"/>
        <v>96</v>
      </c>
      <c r="H18" s="6">
        <v>0</v>
      </c>
      <c r="I18" s="6">
        <v>0</v>
      </c>
      <c r="J18" s="7">
        <v>0</v>
      </c>
      <c r="K18" s="6">
        <v>370</v>
      </c>
      <c r="L18" s="6">
        <v>18</v>
      </c>
      <c r="M18" s="6">
        <v>7</v>
      </c>
      <c r="N18" s="6">
        <v>0</v>
      </c>
      <c r="O18" s="6">
        <v>6</v>
      </c>
      <c r="P18" s="6">
        <v>0</v>
      </c>
      <c r="Q18" s="6"/>
      <c r="R18" s="5">
        <f t="shared" si="4"/>
        <v>66.913043478260875</v>
      </c>
    </row>
    <row r="19" spans="1:18" x14ac:dyDescent="0.25">
      <c r="A19" s="4" t="s">
        <v>69</v>
      </c>
      <c r="B19" s="5">
        <f t="shared" si="0"/>
        <v>1600</v>
      </c>
      <c r="C19" s="6">
        <v>160</v>
      </c>
      <c r="D19" s="6">
        <v>10</v>
      </c>
      <c r="E19" s="5">
        <f t="shared" si="1"/>
        <v>90</v>
      </c>
      <c r="F19" s="5">
        <f t="shared" si="2"/>
        <v>1360</v>
      </c>
      <c r="G19" s="5">
        <f t="shared" si="3"/>
        <v>120</v>
      </c>
      <c r="H19" s="6">
        <v>1</v>
      </c>
      <c r="I19" s="6">
        <v>0</v>
      </c>
      <c r="J19" s="7">
        <v>0</v>
      </c>
      <c r="K19" s="6">
        <v>5</v>
      </c>
      <c r="L19" s="6">
        <v>34</v>
      </c>
      <c r="M19" s="6">
        <v>1</v>
      </c>
      <c r="N19" s="6">
        <v>0</v>
      </c>
      <c r="O19" s="6">
        <v>3</v>
      </c>
      <c r="P19" s="6">
        <v>10</v>
      </c>
      <c r="Q19" s="6"/>
      <c r="R19" s="5">
        <f t="shared" si="4"/>
        <v>77.500557413600887</v>
      </c>
    </row>
    <row r="20" spans="1:18" x14ac:dyDescent="0.25">
      <c r="A20" s="8" t="s">
        <v>70</v>
      </c>
      <c r="B20" s="5">
        <f t="shared" si="0"/>
        <v>300</v>
      </c>
      <c r="C20" s="6">
        <v>50</v>
      </c>
      <c r="D20" s="6">
        <v>6</v>
      </c>
      <c r="E20" s="5">
        <f t="shared" si="1"/>
        <v>216</v>
      </c>
      <c r="F20" s="5">
        <f t="shared" si="2"/>
        <v>24</v>
      </c>
      <c r="G20" s="5">
        <f t="shared" si="3"/>
        <v>48</v>
      </c>
      <c r="H20" s="7">
        <v>4</v>
      </c>
      <c r="I20" s="7">
        <v>0</v>
      </c>
      <c r="J20" s="7">
        <v>0</v>
      </c>
      <c r="K20" s="7">
        <v>85</v>
      </c>
      <c r="L20" s="7">
        <v>1</v>
      </c>
      <c r="M20" s="7">
        <v>0</v>
      </c>
      <c r="N20" s="7">
        <v>0</v>
      </c>
      <c r="O20" s="7">
        <v>2</v>
      </c>
      <c r="P20" s="7">
        <v>10</v>
      </c>
      <c r="Q20" s="7"/>
      <c r="R20" s="5">
        <f t="shared" si="4"/>
        <v>79.812506334245469</v>
      </c>
    </row>
    <row r="21" spans="1:18" x14ac:dyDescent="0.25">
      <c r="A21" s="8" t="s">
        <v>16</v>
      </c>
      <c r="B21" s="5">
        <f>SUM(B2:B20)</f>
        <v>6566.6</v>
      </c>
      <c r="C21" s="6"/>
      <c r="D21" s="6"/>
      <c r="E21" s="5">
        <f>SUM(E2:E20)</f>
        <v>1854.1224</v>
      </c>
      <c r="F21" s="5">
        <f>SUM(F2:F20)</f>
        <v>3095.44</v>
      </c>
      <c r="G21" s="5">
        <f>SUM(G2:G20)</f>
        <v>1440.5904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3" spans="1:18" x14ac:dyDescent="0.25">
      <c r="A23" s="1" t="s">
        <v>17</v>
      </c>
      <c r="B23" s="2">
        <f>(E21/B21)*100</f>
        <v>28.235653153839124</v>
      </c>
      <c r="C23" s="2">
        <f>IF(AND(B23&gt;20,B23&lt;30),5,0)</f>
        <v>5</v>
      </c>
    </row>
    <row r="24" spans="1:18" x14ac:dyDescent="0.25">
      <c r="A24" s="1" t="s">
        <v>18</v>
      </c>
      <c r="B24" s="2">
        <f>(F21/B21)*100</f>
        <v>47.139158773185514</v>
      </c>
      <c r="C24" s="2">
        <f>IF(AND(B24&gt;45,B24&lt;65),5,0)</f>
        <v>5</v>
      </c>
    </row>
    <row r="25" spans="1:18" x14ac:dyDescent="0.25">
      <c r="A25" s="1" t="s">
        <v>19</v>
      </c>
      <c r="B25" s="2">
        <f>(G21/B21)*100</f>
        <v>21.938147595407059</v>
      </c>
      <c r="C25" s="2">
        <f>IF(AND(B25&gt;10,B25&lt;35),5,0)</f>
        <v>5</v>
      </c>
    </row>
    <row r="26" spans="1:18" x14ac:dyDescent="0.25">
      <c r="C26">
        <f>SUM(C23:C25)</f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7BB-FEA8-4C50-9D00-BDE234A69236}">
  <dimension ref="A1:S26"/>
  <sheetViews>
    <sheetView workbookViewId="0">
      <selection activeCell="Q20" sqref="A2:Q20"/>
    </sheetView>
  </sheetViews>
  <sheetFormatPr defaultRowHeight="15" x14ac:dyDescent="0.25"/>
  <cols>
    <col min="1" max="1" width="33.85546875" style="1" bestFit="1" customWidth="1"/>
  </cols>
  <sheetData>
    <row r="1" spans="1:19" s="1" customFormat="1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22</v>
      </c>
      <c r="R1" s="4" t="s">
        <v>15</v>
      </c>
      <c r="S1" s="1" t="s">
        <v>21</v>
      </c>
    </row>
    <row r="2" spans="1:19" x14ac:dyDescent="0.25">
      <c r="A2" s="4" t="s">
        <v>71</v>
      </c>
      <c r="B2" s="5">
        <f>C2*D2</f>
        <v>132</v>
      </c>
      <c r="C2" s="6">
        <v>132</v>
      </c>
      <c r="D2" s="6">
        <v>1</v>
      </c>
      <c r="E2" s="5">
        <f>(H2*D2)*9</f>
        <v>23.400000000000002</v>
      </c>
      <c r="F2" s="5">
        <f>(L2*D2)*4</f>
        <v>96</v>
      </c>
      <c r="G2" s="5">
        <f>(O2*D2)*4</f>
        <v>44</v>
      </c>
      <c r="H2" s="6">
        <v>2.6</v>
      </c>
      <c r="I2" s="6">
        <v>0.4</v>
      </c>
      <c r="J2" s="6">
        <v>0.2</v>
      </c>
      <c r="K2" s="6">
        <v>86</v>
      </c>
      <c r="L2" s="6">
        <v>24</v>
      </c>
      <c r="M2" s="6">
        <v>13</v>
      </c>
      <c r="N2" s="6">
        <v>0</v>
      </c>
      <c r="O2" s="6">
        <v>11</v>
      </c>
      <c r="P2" s="6">
        <v>10</v>
      </c>
      <c r="Q2" s="6"/>
      <c r="R2" s="5">
        <f>(25-((H2+(I2-J2))/78*100)+(25-K2/2300*100)+(25-(L2-M2+(N2/2))/275*100)+(O2/50*100)+P2+Q2)</f>
        <v>95.671125975473799</v>
      </c>
      <c r="S2" s="3">
        <f>AVERAGE(R2:R88)+C26</f>
        <v>104.82788636230283</v>
      </c>
    </row>
    <row r="3" spans="1:19" x14ac:dyDescent="0.25">
      <c r="A3" s="4" t="s">
        <v>72</v>
      </c>
      <c r="B3" s="5">
        <f t="shared" ref="B3:B20" si="0">C3*D3</f>
        <v>40</v>
      </c>
      <c r="C3" s="6">
        <v>40</v>
      </c>
      <c r="D3" s="6">
        <v>1</v>
      </c>
      <c r="E3" s="5">
        <f t="shared" ref="E3:E20" si="1">(H3*D3)*9</f>
        <v>2.6999999999999997</v>
      </c>
      <c r="F3" s="5">
        <f t="shared" ref="F3:F20" si="2">(L3*D3)*4</f>
        <v>56.8</v>
      </c>
      <c r="G3" s="5">
        <f t="shared" ref="G3:G20" si="3">(O3*D3)*4</f>
        <v>3.6</v>
      </c>
      <c r="H3" s="6">
        <v>0.3</v>
      </c>
      <c r="I3" s="6">
        <v>0</v>
      </c>
      <c r="J3" s="6">
        <v>0</v>
      </c>
      <c r="K3" s="6">
        <v>2.6</v>
      </c>
      <c r="L3" s="6">
        <v>14.2</v>
      </c>
      <c r="M3" s="6">
        <v>3.8</v>
      </c>
      <c r="N3" s="6">
        <v>0</v>
      </c>
      <c r="O3" s="6">
        <v>0.9</v>
      </c>
      <c r="P3" s="6">
        <v>10</v>
      </c>
      <c r="Q3" s="6"/>
      <c r="R3" s="5">
        <f t="shared" ref="R3:R20" si="4">(25-((H3+(I3-J3))/78*100)+(25-K3/2300*100)+(25-(L3-M3+(N3/2))/275*100)+(O3/50*100)+P3+Q3)</f>
        <v>82.520522955305566</v>
      </c>
    </row>
    <row r="4" spans="1:19" x14ac:dyDescent="0.25">
      <c r="A4" s="4" t="s">
        <v>73</v>
      </c>
      <c r="B4" s="5">
        <f t="shared" si="0"/>
        <v>32</v>
      </c>
      <c r="C4" s="6">
        <v>32</v>
      </c>
      <c r="D4" s="6">
        <v>1</v>
      </c>
      <c r="E4" s="5">
        <f t="shared" si="1"/>
        <v>1.8</v>
      </c>
      <c r="F4" s="5">
        <f t="shared" si="2"/>
        <v>30.4</v>
      </c>
      <c r="G4" s="5">
        <f t="shared" si="3"/>
        <v>4</v>
      </c>
      <c r="H4" s="6">
        <v>0.2</v>
      </c>
      <c r="I4" s="6">
        <v>0</v>
      </c>
      <c r="J4" s="6">
        <v>0</v>
      </c>
      <c r="K4" s="6">
        <v>2.2999999999999998</v>
      </c>
      <c r="L4" s="6">
        <v>7.6</v>
      </c>
      <c r="M4" s="6">
        <v>1.4</v>
      </c>
      <c r="N4" s="6">
        <v>0</v>
      </c>
      <c r="O4" s="6">
        <v>1</v>
      </c>
      <c r="P4" s="6">
        <v>10</v>
      </c>
      <c r="Q4" s="6"/>
      <c r="R4" s="5">
        <f t="shared" si="4"/>
        <v>84.389044289044293</v>
      </c>
    </row>
    <row r="5" spans="1:19" x14ac:dyDescent="0.25">
      <c r="A5" s="4" t="s">
        <v>92</v>
      </c>
      <c r="B5" s="5">
        <f t="shared" si="0"/>
        <v>36</v>
      </c>
      <c r="C5" s="6">
        <v>36</v>
      </c>
      <c r="D5" s="6">
        <v>1</v>
      </c>
      <c r="E5" s="5">
        <f t="shared" si="1"/>
        <v>1.8</v>
      </c>
      <c r="F5" s="5">
        <f t="shared" si="2"/>
        <v>38</v>
      </c>
      <c r="G5" s="5">
        <f t="shared" si="3"/>
        <v>5.2</v>
      </c>
      <c r="H5" s="6">
        <v>0.2</v>
      </c>
      <c r="I5" s="6">
        <v>0</v>
      </c>
      <c r="J5" s="6">
        <v>0</v>
      </c>
      <c r="K5" s="6">
        <v>2.8</v>
      </c>
      <c r="L5" s="6">
        <v>9.5</v>
      </c>
      <c r="M5" s="6">
        <v>1.3</v>
      </c>
      <c r="N5" s="6">
        <v>0</v>
      </c>
      <c r="O5" s="6">
        <v>1.3</v>
      </c>
      <c r="P5" s="6">
        <v>10</v>
      </c>
      <c r="Q5" s="6"/>
      <c r="R5" s="5">
        <f t="shared" si="4"/>
        <v>84.240032431336772</v>
      </c>
    </row>
    <row r="6" spans="1:19" x14ac:dyDescent="0.25">
      <c r="A6" s="4" t="s">
        <v>74</v>
      </c>
      <c r="B6" s="5">
        <f t="shared" si="0"/>
        <v>15</v>
      </c>
      <c r="C6" s="6">
        <v>15</v>
      </c>
      <c r="D6" s="6">
        <v>1</v>
      </c>
      <c r="E6" s="5">
        <f t="shared" si="1"/>
        <v>2.6999999999999997</v>
      </c>
      <c r="F6" s="5">
        <f t="shared" si="2"/>
        <v>8.8000000000000007</v>
      </c>
      <c r="G6" s="5">
        <f t="shared" si="3"/>
        <v>6.8</v>
      </c>
      <c r="H6" s="6">
        <v>0.3</v>
      </c>
      <c r="I6" s="6">
        <v>0</v>
      </c>
      <c r="J6" s="6">
        <v>0</v>
      </c>
      <c r="K6" s="6">
        <v>5.5</v>
      </c>
      <c r="L6" s="6">
        <v>2.2000000000000002</v>
      </c>
      <c r="M6" s="6">
        <v>1.1000000000000001</v>
      </c>
      <c r="N6" s="6">
        <v>0</v>
      </c>
      <c r="O6" s="6">
        <v>1.7</v>
      </c>
      <c r="P6" s="6">
        <v>10</v>
      </c>
      <c r="Q6" s="6"/>
      <c r="R6" s="5">
        <f t="shared" si="4"/>
        <v>87.376254180602018</v>
      </c>
    </row>
    <row r="7" spans="1:19" x14ac:dyDescent="0.25">
      <c r="A7" s="4" t="s">
        <v>28</v>
      </c>
      <c r="B7" s="5">
        <f t="shared" si="0"/>
        <v>50</v>
      </c>
      <c r="C7" s="6">
        <v>20</v>
      </c>
      <c r="D7" s="6">
        <v>2.5</v>
      </c>
      <c r="E7" s="5">
        <f t="shared" si="1"/>
        <v>0</v>
      </c>
      <c r="F7" s="5">
        <f t="shared" si="2"/>
        <v>30</v>
      </c>
      <c r="G7" s="5">
        <f t="shared" si="3"/>
        <v>20</v>
      </c>
      <c r="H7" s="6">
        <v>0</v>
      </c>
      <c r="I7" s="6">
        <v>0</v>
      </c>
      <c r="J7" s="6">
        <v>0</v>
      </c>
      <c r="K7" s="6">
        <v>65</v>
      </c>
      <c r="L7" s="6">
        <v>3</v>
      </c>
      <c r="M7" s="6">
        <v>2</v>
      </c>
      <c r="N7" s="6">
        <v>0</v>
      </c>
      <c r="O7" s="6">
        <v>2</v>
      </c>
      <c r="P7" s="6">
        <v>10</v>
      </c>
      <c r="Q7" s="6"/>
      <c r="R7" s="5">
        <f t="shared" si="4"/>
        <v>85.810276679841905</v>
      </c>
    </row>
    <row r="8" spans="1:19" x14ac:dyDescent="0.25">
      <c r="A8" s="4" t="s">
        <v>75</v>
      </c>
      <c r="B8" s="5">
        <f t="shared" si="0"/>
        <v>11</v>
      </c>
      <c r="C8" s="6">
        <v>11</v>
      </c>
      <c r="D8" s="6">
        <v>1</v>
      </c>
      <c r="E8" s="5">
        <f t="shared" si="1"/>
        <v>0.9</v>
      </c>
      <c r="F8" s="5">
        <f t="shared" si="2"/>
        <v>9.6</v>
      </c>
      <c r="G8" s="5">
        <f t="shared" si="3"/>
        <v>2.4</v>
      </c>
      <c r="H8" s="6">
        <v>0.1</v>
      </c>
      <c r="I8" s="6">
        <v>0</v>
      </c>
      <c r="J8" s="6">
        <v>0</v>
      </c>
      <c r="K8" s="6">
        <v>3.1</v>
      </c>
      <c r="L8" s="6">
        <v>2.4</v>
      </c>
      <c r="M8" s="6">
        <v>0.7</v>
      </c>
      <c r="N8" s="6">
        <v>0</v>
      </c>
      <c r="O8" s="6">
        <v>0.6</v>
      </c>
      <c r="P8" s="6">
        <v>10</v>
      </c>
      <c r="Q8" s="6"/>
      <c r="R8" s="5">
        <f t="shared" si="4"/>
        <v>85.318830444917396</v>
      </c>
    </row>
    <row r="9" spans="1:19" x14ac:dyDescent="0.25">
      <c r="A9" s="4" t="s">
        <v>29</v>
      </c>
      <c r="B9" s="5">
        <f t="shared" si="0"/>
        <v>249</v>
      </c>
      <c r="C9" s="6">
        <v>83</v>
      </c>
      <c r="D9" s="6">
        <v>3</v>
      </c>
      <c r="E9" s="5">
        <f t="shared" si="1"/>
        <v>207.9</v>
      </c>
      <c r="F9" s="5">
        <f t="shared" si="2"/>
        <v>51.84</v>
      </c>
      <c r="G9" s="5">
        <f t="shared" si="3"/>
        <v>11.76</v>
      </c>
      <c r="H9" s="6">
        <v>7.7</v>
      </c>
      <c r="I9" s="6">
        <v>1.06</v>
      </c>
      <c r="J9" s="6">
        <v>4.9000000000000004</v>
      </c>
      <c r="K9" s="6">
        <v>4</v>
      </c>
      <c r="L9" s="6">
        <v>4.32</v>
      </c>
      <c r="M9" s="6">
        <v>3.4</v>
      </c>
      <c r="N9" s="6">
        <v>0</v>
      </c>
      <c r="O9" s="6">
        <v>0.98</v>
      </c>
      <c r="P9" s="6">
        <v>10</v>
      </c>
      <c r="Q9" s="6"/>
      <c r="R9" s="5">
        <f t="shared" si="4"/>
        <v>81.502823553258324</v>
      </c>
    </row>
    <row r="10" spans="1:19" x14ac:dyDescent="0.25">
      <c r="A10" s="4" t="s">
        <v>76</v>
      </c>
      <c r="B10" s="5">
        <f t="shared" si="0"/>
        <v>432</v>
      </c>
      <c r="C10" s="6">
        <v>36</v>
      </c>
      <c r="D10" s="6">
        <v>12</v>
      </c>
      <c r="E10" s="5">
        <f t="shared" si="1"/>
        <v>15.120000000000001</v>
      </c>
      <c r="F10" s="5">
        <f t="shared" si="2"/>
        <v>38.400000000000006</v>
      </c>
      <c r="G10" s="5">
        <f t="shared" si="3"/>
        <v>24</v>
      </c>
      <c r="H10" s="6">
        <v>0.14000000000000001</v>
      </c>
      <c r="I10" s="6">
        <v>0</v>
      </c>
      <c r="J10" s="6">
        <v>0</v>
      </c>
      <c r="K10" s="6">
        <v>15</v>
      </c>
      <c r="L10" s="6">
        <v>0.8</v>
      </c>
      <c r="M10" s="6">
        <v>0.6</v>
      </c>
      <c r="N10" s="6">
        <v>0</v>
      </c>
      <c r="O10" s="6">
        <v>0.5</v>
      </c>
      <c r="P10" s="6">
        <v>10</v>
      </c>
      <c r="Q10" s="6"/>
      <c r="R10" s="5">
        <f t="shared" si="4"/>
        <v>85.09561163474207</v>
      </c>
    </row>
    <row r="11" spans="1:19" x14ac:dyDescent="0.25">
      <c r="A11" s="4" t="s">
        <v>32</v>
      </c>
      <c r="B11" s="5">
        <f t="shared" si="0"/>
        <v>122.2</v>
      </c>
      <c r="C11" s="6">
        <v>47</v>
      </c>
      <c r="D11" s="6">
        <v>2.6</v>
      </c>
      <c r="E11" s="5">
        <f t="shared" si="1"/>
        <v>10.3194</v>
      </c>
      <c r="F11" s="5">
        <f t="shared" si="2"/>
        <v>117.52000000000001</v>
      </c>
      <c r="G11" s="5">
        <f t="shared" si="3"/>
        <v>10.244</v>
      </c>
      <c r="H11" s="6">
        <v>0.441</v>
      </c>
      <c r="I11" s="6">
        <v>2.1999999999999999E-2</v>
      </c>
      <c r="J11" s="6">
        <v>6.3E-2</v>
      </c>
      <c r="K11" s="6">
        <v>1.47</v>
      </c>
      <c r="L11" s="6">
        <v>11.3</v>
      </c>
      <c r="M11" s="6">
        <v>2.94</v>
      </c>
      <c r="N11" s="6">
        <v>0</v>
      </c>
      <c r="O11" s="6">
        <v>0.98499999999999999</v>
      </c>
      <c r="P11" s="6">
        <v>10</v>
      </c>
      <c r="Q11" s="6"/>
      <c r="R11" s="5">
        <f t="shared" si="4"/>
        <v>83.353266443701216</v>
      </c>
    </row>
    <row r="12" spans="1:19" x14ac:dyDescent="0.25">
      <c r="A12" s="4" t="s">
        <v>78</v>
      </c>
      <c r="B12" s="5">
        <f t="shared" si="0"/>
        <v>96</v>
      </c>
      <c r="C12" s="6">
        <v>32</v>
      </c>
      <c r="D12" s="6">
        <v>3</v>
      </c>
      <c r="E12" s="5">
        <f t="shared" si="1"/>
        <v>5.4</v>
      </c>
      <c r="F12" s="5">
        <f t="shared" si="2"/>
        <v>91.199999999999989</v>
      </c>
      <c r="G12" s="5">
        <f t="shared" si="3"/>
        <v>8.3999999999999986</v>
      </c>
      <c r="H12" s="6">
        <v>0.2</v>
      </c>
      <c r="I12" s="6">
        <v>0</v>
      </c>
      <c r="J12" s="6">
        <v>0</v>
      </c>
      <c r="K12" s="6">
        <v>54</v>
      </c>
      <c r="L12" s="6">
        <v>7.6</v>
      </c>
      <c r="M12" s="6">
        <v>2.8</v>
      </c>
      <c r="N12" s="6">
        <v>0</v>
      </c>
      <c r="O12" s="6">
        <v>0.7</v>
      </c>
      <c r="P12" s="6">
        <v>10</v>
      </c>
      <c r="Q12" s="6"/>
      <c r="R12" s="5">
        <f t="shared" si="4"/>
        <v>82.050309111178677</v>
      </c>
    </row>
    <row r="13" spans="1:19" x14ac:dyDescent="0.25">
      <c r="A13" s="4" t="s">
        <v>77</v>
      </c>
      <c r="B13" s="5">
        <f t="shared" si="0"/>
        <v>490</v>
      </c>
      <c r="C13" s="6">
        <v>70</v>
      </c>
      <c r="D13" s="6">
        <v>7</v>
      </c>
      <c r="E13" s="5">
        <f t="shared" si="1"/>
        <v>315</v>
      </c>
      <c r="F13" s="5">
        <f t="shared" si="2"/>
        <v>112</v>
      </c>
      <c r="G13" s="5">
        <f t="shared" si="3"/>
        <v>56</v>
      </c>
      <c r="H13" s="6">
        <v>5</v>
      </c>
      <c r="I13" s="6">
        <v>1</v>
      </c>
      <c r="J13" s="6">
        <v>0</v>
      </c>
      <c r="K13" s="6">
        <v>130</v>
      </c>
      <c r="L13" s="6">
        <v>4</v>
      </c>
      <c r="M13" s="6">
        <v>2</v>
      </c>
      <c r="N13" s="6">
        <v>0</v>
      </c>
      <c r="O13" s="6">
        <v>2</v>
      </c>
      <c r="P13" s="6">
        <v>10</v>
      </c>
      <c r="Q13" s="6"/>
      <c r="R13" s="5">
        <f t="shared" si="4"/>
        <v>74.928245667376103</v>
      </c>
    </row>
    <row r="14" spans="1:19" x14ac:dyDescent="0.25">
      <c r="A14" s="4" t="s">
        <v>83</v>
      </c>
      <c r="B14" s="5">
        <f t="shared" si="0"/>
        <v>880</v>
      </c>
      <c r="C14" s="6">
        <v>110</v>
      </c>
      <c r="D14" s="6">
        <v>8</v>
      </c>
      <c r="E14" s="5">
        <f t="shared" si="1"/>
        <v>72</v>
      </c>
      <c r="F14" s="5">
        <f t="shared" si="2"/>
        <v>800</v>
      </c>
      <c r="G14" s="5">
        <f t="shared" si="3"/>
        <v>128</v>
      </c>
      <c r="H14" s="7">
        <v>1</v>
      </c>
      <c r="I14" s="7">
        <v>0</v>
      </c>
      <c r="J14" s="7">
        <v>0</v>
      </c>
      <c r="K14" s="7">
        <v>190</v>
      </c>
      <c r="L14" s="7">
        <v>25</v>
      </c>
      <c r="M14" s="7">
        <v>5</v>
      </c>
      <c r="N14" s="7">
        <v>2</v>
      </c>
      <c r="O14" s="7">
        <v>4</v>
      </c>
      <c r="P14" s="7">
        <v>0</v>
      </c>
      <c r="Q14" s="7"/>
      <c r="R14" s="5">
        <f t="shared" si="4"/>
        <v>65.820715516367684</v>
      </c>
    </row>
    <row r="15" spans="1:19" x14ac:dyDescent="0.25">
      <c r="A15" s="4" t="s">
        <v>80</v>
      </c>
      <c r="B15" s="5">
        <f t="shared" si="0"/>
        <v>36</v>
      </c>
      <c r="C15" s="6">
        <v>18</v>
      </c>
      <c r="D15" s="6">
        <v>2</v>
      </c>
      <c r="E15" s="5">
        <f t="shared" si="1"/>
        <v>27</v>
      </c>
      <c r="F15" s="5">
        <f t="shared" si="2"/>
        <v>0</v>
      </c>
      <c r="G15" s="5">
        <f t="shared" si="3"/>
        <v>328</v>
      </c>
      <c r="H15" s="7">
        <v>1.5</v>
      </c>
      <c r="I15" s="7">
        <v>0.3</v>
      </c>
      <c r="J15" s="7">
        <v>0.2</v>
      </c>
      <c r="K15" s="7">
        <v>140</v>
      </c>
      <c r="L15" s="7">
        <v>0</v>
      </c>
      <c r="M15" s="7">
        <v>0</v>
      </c>
      <c r="N15" s="7">
        <v>0</v>
      </c>
      <c r="O15" s="7">
        <v>41</v>
      </c>
      <c r="P15" s="7">
        <v>10</v>
      </c>
      <c r="Q15" s="7"/>
      <c r="R15" s="5">
        <f t="shared" si="4"/>
        <v>158.86176142697883</v>
      </c>
    </row>
    <row r="16" spans="1:19" x14ac:dyDescent="0.25">
      <c r="A16" s="4" t="s">
        <v>81</v>
      </c>
      <c r="B16" s="5">
        <f t="shared" si="0"/>
        <v>396</v>
      </c>
      <c r="C16" s="6">
        <v>198</v>
      </c>
      <c r="D16" s="6">
        <v>2</v>
      </c>
      <c r="E16" s="5">
        <f t="shared" si="1"/>
        <v>77.399999999999991</v>
      </c>
      <c r="F16" s="5">
        <f t="shared" si="2"/>
        <v>0</v>
      </c>
      <c r="G16" s="5">
        <f t="shared" si="3"/>
        <v>296</v>
      </c>
      <c r="H16" s="7">
        <v>4.3</v>
      </c>
      <c r="I16" s="7">
        <v>1.2</v>
      </c>
      <c r="J16" s="7">
        <v>1.5</v>
      </c>
      <c r="K16" s="7">
        <v>89</v>
      </c>
      <c r="L16" s="7">
        <v>0</v>
      </c>
      <c r="M16" s="7">
        <v>0</v>
      </c>
      <c r="N16" s="7">
        <v>0</v>
      </c>
      <c r="O16" s="7">
        <v>37</v>
      </c>
      <c r="P16" s="7">
        <v>10</v>
      </c>
      <c r="Q16" s="7"/>
      <c r="R16" s="5">
        <f t="shared" si="4"/>
        <v>150.00222965440355</v>
      </c>
    </row>
    <row r="17" spans="1:18" x14ac:dyDescent="0.25">
      <c r="A17" s="4" t="s">
        <v>82</v>
      </c>
      <c r="B17" s="5">
        <f t="shared" si="0"/>
        <v>540</v>
      </c>
      <c r="C17" s="6">
        <v>90</v>
      </c>
      <c r="D17" s="6">
        <v>6</v>
      </c>
      <c r="E17" s="5">
        <f t="shared" si="1"/>
        <v>81</v>
      </c>
      <c r="F17" s="5">
        <f t="shared" si="2"/>
        <v>456</v>
      </c>
      <c r="G17" s="5">
        <f t="shared" si="3"/>
        <v>48</v>
      </c>
      <c r="H17" s="6">
        <v>1.5</v>
      </c>
      <c r="I17" s="6">
        <v>0</v>
      </c>
      <c r="J17" s="7">
        <v>0</v>
      </c>
      <c r="K17" s="6">
        <v>120</v>
      </c>
      <c r="L17" s="6">
        <v>19</v>
      </c>
      <c r="M17" s="6">
        <v>2</v>
      </c>
      <c r="N17" s="6">
        <v>0</v>
      </c>
      <c r="O17" s="6">
        <v>2</v>
      </c>
      <c r="P17" s="6">
        <v>0</v>
      </c>
      <c r="Q17" s="7"/>
      <c r="R17" s="5">
        <f t="shared" si="4"/>
        <v>65.677713590757065</v>
      </c>
    </row>
    <row r="18" spans="1:18" x14ac:dyDescent="0.25">
      <c r="A18" s="4" t="s">
        <v>79</v>
      </c>
      <c r="B18" s="5">
        <f t="shared" si="0"/>
        <v>180</v>
      </c>
      <c r="C18" s="6">
        <v>90</v>
      </c>
      <c r="D18" s="6">
        <v>2</v>
      </c>
      <c r="E18" s="5">
        <f t="shared" si="1"/>
        <v>0</v>
      </c>
      <c r="F18" s="5">
        <f t="shared" si="2"/>
        <v>0</v>
      </c>
      <c r="G18" s="5">
        <f t="shared" si="3"/>
        <v>120</v>
      </c>
      <c r="H18" s="6">
        <v>0</v>
      </c>
      <c r="I18" s="6">
        <v>0</v>
      </c>
      <c r="J18" s="7">
        <v>0</v>
      </c>
      <c r="K18" s="6">
        <v>45</v>
      </c>
      <c r="L18" s="6">
        <v>0</v>
      </c>
      <c r="M18" s="6">
        <v>0</v>
      </c>
      <c r="N18" s="6">
        <v>0</v>
      </c>
      <c r="O18" s="6">
        <v>15</v>
      </c>
      <c r="P18" s="6">
        <v>0</v>
      </c>
      <c r="Q18" s="6"/>
      <c r="R18" s="5">
        <f t="shared" si="4"/>
        <v>103.04347826086956</v>
      </c>
    </row>
    <row r="19" spans="1:18" x14ac:dyDescent="0.25">
      <c r="A19" s="4" t="s">
        <v>84</v>
      </c>
      <c r="B19" s="5">
        <f t="shared" si="0"/>
        <v>420</v>
      </c>
      <c r="C19" s="6">
        <v>210</v>
      </c>
      <c r="D19" s="6">
        <v>2</v>
      </c>
      <c r="E19" s="5">
        <f t="shared" si="1"/>
        <v>360</v>
      </c>
      <c r="F19" s="5">
        <f t="shared" si="2"/>
        <v>32</v>
      </c>
      <c r="G19" s="5">
        <f t="shared" si="3"/>
        <v>40</v>
      </c>
      <c r="H19" s="6">
        <v>20</v>
      </c>
      <c r="I19" s="6">
        <v>2</v>
      </c>
      <c r="J19" s="7">
        <v>0</v>
      </c>
      <c r="K19" s="6">
        <v>0</v>
      </c>
      <c r="L19" s="6">
        <v>4</v>
      </c>
      <c r="M19" s="6">
        <v>2</v>
      </c>
      <c r="N19" s="6">
        <v>0</v>
      </c>
      <c r="O19" s="6">
        <v>5</v>
      </c>
      <c r="P19" s="6">
        <v>10</v>
      </c>
      <c r="Q19" s="6"/>
      <c r="R19" s="5">
        <f t="shared" si="4"/>
        <v>66.067599067599076</v>
      </c>
    </row>
    <row r="20" spans="1:18" x14ac:dyDescent="0.25">
      <c r="A20" s="8" t="s">
        <v>85</v>
      </c>
      <c r="B20" s="5">
        <f t="shared" si="0"/>
        <v>0</v>
      </c>
      <c r="C20" s="6">
        <v>0</v>
      </c>
      <c r="D20" s="6">
        <v>20</v>
      </c>
      <c r="E20" s="5">
        <f t="shared" si="1"/>
        <v>0</v>
      </c>
      <c r="F20" s="5">
        <f t="shared" si="2"/>
        <v>0</v>
      </c>
      <c r="G20" s="5">
        <f t="shared" si="3"/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10</v>
      </c>
      <c r="Q20" s="7"/>
      <c r="R20" s="5">
        <f t="shared" si="4"/>
        <v>85</v>
      </c>
    </row>
    <row r="21" spans="1:18" x14ac:dyDescent="0.25">
      <c r="A21" s="8" t="s">
        <v>16</v>
      </c>
      <c r="B21" s="5">
        <f>SUM(B2:B20)</f>
        <v>4157.2</v>
      </c>
      <c r="C21" s="6"/>
      <c r="D21" s="6"/>
      <c r="E21" s="5">
        <f>SUM(E2:E20)</f>
        <v>1204.4393999999998</v>
      </c>
      <c r="F21" s="5">
        <f>SUM(F2:F20)</f>
        <v>1968.56</v>
      </c>
      <c r="G21" s="5">
        <f>SUM(G2:G20)</f>
        <v>1156.404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3" spans="1:18" x14ac:dyDescent="0.25">
      <c r="A23" s="1" t="s">
        <v>17</v>
      </c>
      <c r="B23" s="2">
        <f>(E21/B21)*100</f>
        <v>28.972370826517846</v>
      </c>
      <c r="C23" s="2">
        <f>IF(AND(B23&gt;20,B23&lt;30),5,0)</f>
        <v>5</v>
      </c>
    </row>
    <row r="24" spans="1:18" x14ac:dyDescent="0.25">
      <c r="A24" s="1" t="s">
        <v>18</v>
      </c>
      <c r="B24" s="2">
        <f>(F21/B21)*100</f>
        <v>47.353026075242951</v>
      </c>
      <c r="C24" s="2">
        <f>IF(AND(B24&gt;45,B24&lt;65),5,0)</f>
        <v>5</v>
      </c>
    </row>
    <row r="25" spans="1:18" x14ac:dyDescent="0.25">
      <c r="A25" s="1" t="s">
        <v>19</v>
      </c>
      <c r="B25" s="2">
        <f>(G21/B21)*100</f>
        <v>27.81689598768402</v>
      </c>
      <c r="C25" s="2">
        <f>IF(AND(B25&gt;10,B25&lt;35),5,0)</f>
        <v>5</v>
      </c>
    </row>
    <row r="26" spans="1:18" x14ac:dyDescent="0.25">
      <c r="C26">
        <f>SUM(C23:C25)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Unhealthy basket week 1</vt:lpstr>
      <vt:lpstr>Unhealthy basket week 2</vt:lpstr>
      <vt:lpstr>Unhealthy basket week 3</vt:lpstr>
      <vt:lpstr>Unhealthy basket week 4</vt:lpstr>
      <vt:lpstr>Unhealthy month</vt:lpstr>
      <vt:lpstr>Healthy basket week 1</vt:lpstr>
      <vt:lpstr>Healthy basket week 2</vt:lpstr>
      <vt:lpstr>Healthy basket week 3</vt:lpstr>
      <vt:lpstr>Healthy basket week 4</vt:lpstr>
      <vt:lpstr>Healthy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Lakey</dc:creator>
  <cp:lastModifiedBy>Christopher Lakey</cp:lastModifiedBy>
  <cp:lastPrinted>2021-09-20T17:46:28Z</cp:lastPrinted>
  <dcterms:created xsi:type="dcterms:W3CDTF">2021-09-13T03:03:47Z</dcterms:created>
  <dcterms:modified xsi:type="dcterms:W3CDTF">2021-09-28T03:39:24Z</dcterms:modified>
</cp:coreProperties>
</file>