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nii\Downloads\"/>
    </mc:Choice>
  </mc:AlternateContent>
  <xr:revisionPtr revIDLastSave="0" documentId="8_{A48C0653-4216-449D-BDA7-D0C15ADC583F}" xr6:coauthVersionLast="47" xr6:coauthVersionMax="47" xr10:uidLastSave="{00000000-0000-0000-0000-000000000000}"/>
  <bookViews>
    <workbookView xWindow="-108" yWindow="-108" windowWidth="23256" windowHeight="12456" xr2:uid="{0AF3952E-6E6F-4A1C-B23B-CE90DA83A970}"/>
  </bookViews>
  <sheets>
    <sheet name="Sheet1" sheetId="1" r:id="rId1"/>
  </sheets>
  <definedNames>
    <definedName name="CurrentWealth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  <c r="R26" i="1" s="1"/>
  <c r="S26" i="1" s="1"/>
  <c r="T26" i="1" s="1"/>
  <c r="U26" i="1" s="1"/>
  <c r="V26" i="1" s="1"/>
  <c r="W26" i="1" s="1"/>
  <c r="X26" i="1" s="1"/>
  <c r="Q27" i="1"/>
  <c r="R27" i="1" s="1"/>
  <c r="S27" i="1" s="1"/>
  <c r="T27" i="1" s="1"/>
  <c r="U27" i="1" s="1"/>
  <c r="V27" i="1" s="1"/>
  <c r="W27" i="1" s="1"/>
  <c r="X27" i="1" s="1"/>
  <c r="Q28" i="1"/>
  <c r="R28" i="1" s="1"/>
  <c r="S28" i="1" s="1"/>
  <c r="T28" i="1" s="1"/>
  <c r="U28" i="1" s="1"/>
  <c r="V28" i="1" s="1"/>
  <c r="W28" i="1" s="1"/>
  <c r="X28" i="1" s="1"/>
  <c r="Q29" i="1"/>
  <c r="R29" i="1" s="1"/>
  <c r="S29" i="1" s="1"/>
  <c r="T29" i="1" s="1"/>
  <c r="U29" i="1" s="1"/>
  <c r="V29" i="1" s="1"/>
  <c r="W29" i="1" s="1"/>
  <c r="X29" i="1" s="1"/>
  <c r="Q30" i="1"/>
  <c r="R30" i="1" s="1"/>
  <c r="S30" i="1" s="1"/>
  <c r="T30" i="1" s="1"/>
  <c r="U30" i="1" s="1"/>
  <c r="V30" i="1" s="1"/>
  <c r="W30" i="1" s="1"/>
  <c r="X30" i="1" s="1"/>
  <c r="Q31" i="1"/>
  <c r="R31" i="1" s="1"/>
  <c r="S31" i="1" s="1"/>
  <c r="T31" i="1" s="1"/>
  <c r="U31" i="1" s="1"/>
  <c r="V31" i="1" s="1"/>
  <c r="W31" i="1" s="1"/>
  <c r="X31" i="1" s="1"/>
  <c r="Q32" i="1"/>
  <c r="R32" i="1" s="1"/>
  <c r="S32" i="1" s="1"/>
  <c r="T32" i="1" s="1"/>
  <c r="U32" i="1" s="1"/>
  <c r="V32" i="1" s="1"/>
  <c r="W32" i="1" s="1"/>
  <c r="X32" i="1" s="1"/>
  <c r="Q33" i="1"/>
  <c r="R33" i="1" s="1"/>
  <c r="S33" i="1" s="1"/>
  <c r="T33" i="1" s="1"/>
  <c r="U33" i="1" s="1"/>
  <c r="V33" i="1" s="1"/>
  <c r="W33" i="1" s="1"/>
  <c r="X33" i="1" s="1"/>
  <c r="Q34" i="1"/>
  <c r="R34" i="1" s="1"/>
  <c r="S34" i="1" s="1"/>
  <c r="T34" i="1" s="1"/>
  <c r="U34" i="1" s="1"/>
  <c r="V34" i="1" s="1"/>
  <c r="W34" i="1" s="1"/>
  <c r="X34" i="1" s="1"/>
  <c r="Q35" i="1"/>
  <c r="R35" i="1" s="1"/>
  <c r="S35" i="1" s="1"/>
  <c r="T35" i="1" s="1"/>
  <c r="U35" i="1" s="1"/>
  <c r="V35" i="1" s="1"/>
  <c r="W35" i="1" s="1"/>
  <c r="X35" i="1" s="1"/>
  <c r="Q36" i="1"/>
  <c r="R36" i="1" s="1"/>
  <c r="S36" i="1" s="1"/>
  <c r="T36" i="1" s="1"/>
  <c r="U36" i="1" s="1"/>
  <c r="V36" i="1" s="1"/>
  <c r="W36" i="1" s="1"/>
  <c r="X36" i="1" s="1"/>
  <c r="Q37" i="1"/>
  <c r="R37" i="1" s="1"/>
  <c r="S37" i="1" s="1"/>
  <c r="T37" i="1" s="1"/>
  <c r="U37" i="1" s="1"/>
  <c r="V37" i="1" s="1"/>
  <c r="W37" i="1" s="1"/>
  <c r="X37" i="1" s="1"/>
  <c r="Q38" i="1"/>
  <c r="R38" i="1" s="1"/>
  <c r="S38" i="1" s="1"/>
  <c r="T38" i="1" s="1"/>
  <c r="U38" i="1" s="1"/>
  <c r="V38" i="1" s="1"/>
  <c r="W38" i="1" s="1"/>
  <c r="X38" i="1" s="1"/>
  <c r="Q39" i="1"/>
  <c r="R39" i="1" s="1"/>
  <c r="S39" i="1" s="1"/>
  <c r="T39" i="1" s="1"/>
  <c r="U39" i="1" s="1"/>
  <c r="V39" i="1" s="1"/>
  <c r="W39" i="1" s="1"/>
  <c r="X39" i="1" s="1"/>
  <c r="Q40" i="1"/>
  <c r="R40" i="1" s="1"/>
  <c r="S40" i="1" s="1"/>
  <c r="T40" i="1" s="1"/>
  <c r="U40" i="1" s="1"/>
  <c r="V40" i="1" s="1"/>
  <c r="W40" i="1" s="1"/>
  <c r="X40" i="1" s="1"/>
  <c r="Q41" i="1"/>
  <c r="R41" i="1" s="1"/>
  <c r="S41" i="1" s="1"/>
  <c r="T41" i="1" s="1"/>
  <c r="U41" i="1" s="1"/>
  <c r="V41" i="1" s="1"/>
  <c r="W41" i="1" s="1"/>
  <c r="X41" i="1" s="1"/>
  <c r="Q42" i="1"/>
  <c r="R42" i="1" s="1"/>
  <c r="S42" i="1" s="1"/>
  <c r="T42" i="1" s="1"/>
  <c r="U42" i="1" s="1"/>
  <c r="V42" i="1" s="1"/>
  <c r="W42" i="1" s="1"/>
  <c r="X42" i="1" s="1"/>
  <c r="Q43" i="1"/>
  <c r="R43" i="1" s="1"/>
  <c r="S43" i="1" s="1"/>
  <c r="T43" i="1" s="1"/>
  <c r="U43" i="1" s="1"/>
  <c r="V43" i="1" s="1"/>
  <c r="W43" i="1" s="1"/>
  <c r="X43" i="1" s="1"/>
  <c r="Q44" i="1"/>
  <c r="R44" i="1" s="1"/>
  <c r="S44" i="1" s="1"/>
  <c r="T44" i="1" s="1"/>
  <c r="U44" i="1" s="1"/>
  <c r="V44" i="1" s="1"/>
  <c r="W44" i="1" s="1"/>
  <c r="X44" i="1" s="1"/>
  <c r="Q45" i="1"/>
  <c r="R45" i="1" s="1"/>
  <c r="S45" i="1" s="1"/>
  <c r="T45" i="1" s="1"/>
  <c r="U45" i="1" s="1"/>
  <c r="V45" i="1" s="1"/>
  <c r="W45" i="1" s="1"/>
  <c r="X45" i="1" s="1"/>
  <c r="Q46" i="1"/>
  <c r="R46" i="1" s="1"/>
  <c r="S46" i="1" s="1"/>
  <c r="T46" i="1" s="1"/>
  <c r="U46" i="1" s="1"/>
  <c r="V46" i="1" s="1"/>
  <c r="W46" i="1" s="1"/>
  <c r="X46" i="1" s="1"/>
  <c r="Q47" i="1"/>
  <c r="R47" i="1" s="1"/>
  <c r="S47" i="1" s="1"/>
  <c r="T47" i="1" s="1"/>
  <c r="U47" i="1" s="1"/>
  <c r="V47" i="1" s="1"/>
  <c r="W47" i="1" s="1"/>
  <c r="X47" i="1" s="1"/>
  <c r="Q48" i="1"/>
  <c r="R48" i="1" s="1"/>
  <c r="S48" i="1" s="1"/>
  <c r="T48" i="1" s="1"/>
  <c r="U48" i="1" s="1"/>
  <c r="V48" i="1" s="1"/>
  <c r="W48" i="1" s="1"/>
  <c r="X48" i="1" s="1"/>
  <c r="Q49" i="1"/>
  <c r="R49" i="1" s="1"/>
  <c r="S49" i="1" s="1"/>
  <c r="T49" i="1" s="1"/>
  <c r="U49" i="1" s="1"/>
  <c r="V49" i="1" s="1"/>
  <c r="W49" i="1" s="1"/>
  <c r="X49" i="1" s="1"/>
  <c r="Q50" i="1"/>
  <c r="R50" i="1" s="1"/>
  <c r="S50" i="1" s="1"/>
  <c r="T50" i="1" s="1"/>
  <c r="U50" i="1" s="1"/>
  <c r="V50" i="1" s="1"/>
  <c r="W50" i="1" s="1"/>
  <c r="X50" i="1" s="1"/>
  <c r="Q51" i="1"/>
  <c r="R51" i="1" s="1"/>
  <c r="S51" i="1" s="1"/>
  <c r="T51" i="1" s="1"/>
  <c r="U51" i="1" s="1"/>
  <c r="V51" i="1" s="1"/>
  <c r="W51" i="1" s="1"/>
  <c r="X51" i="1" s="1"/>
  <c r="Q52" i="1"/>
  <c r="R52" i="1" s="1"/>
  <c r="S52" i="1" s="1"/>
  <c r="T52" i="1" s="1"/>
  <c r="U52" i="1" s="1"/>
  <c r="V52" i="1" s="1"/>
  <c r="W52" i="1" s="1"/>
  <c r="X52" i="1" s="1"/>
  <c r="Q53" i="1"/>
  <c r="R53" i="1" s="1"/>
  <c r="S53" i="1" s="1"/>
  <c r="T53" i="1" s="1"/>
  <c r="U53" i="1" s="1"/>
  <c r="V53" i="1" s="1"/>
  <c r="W53" i="1" s="1"/>
  <c r="X53" i="1" s="1"/>
  <c r="Q54" i="1"/>
  <c r="R54" i="1" s="1"/>
  <c r="S54" i="1" s="1"/>
  <c r="T54" i="1" s="1"/>
  <c r="U54" i="1" s="1"/>
  <c r="V54" i="1" s="1"/>
  <c r="W54" i="1" s="1"/>
  <c r="X54" i="1" s="1"/>
  <c r="Q55" i="1"/>
  <c r="R55" i="1" s="1"/>
  <c r="S55" i="1" s="1"/>
  <c r="T55" i="1" s="1"/>
  <c r="U55" i="1" s="1"/>
  <c r="V55" i="1" s="1"/>
  <c r="W55" i="1" s="1"/>
  <c r="X55" i="1" s="1"/>
  <c r="Q56" i="1"/>
  <c r="R56" i="1" s="1"/>
  <c r="S56" i="1" s="1"/>
  <c r="T56" i="1" s="1"/>
  <c r="U56" i="1" s="1"/>
  <c r="V56" i="1" s="1"/>
  <c r="W56" i="1" s="1"/>
  <c r="X56" i="1" s="1"/>
  <c r="Q57" i="1"/>
  <c r="R57" i="1" s="1"/>
  <c r="S57" i="1" s="1"/>
  <c r="T57" i="1" s="1"/>
  <c r="U57" i="1" s="1"/>
  <c r="V57" i="1" s="1"/>
  <c r="W57" i="1" s="1"/>
  <c r="X57" i="1" s="1"/>
  <c r="Q58" i="1"/>
  <c r="R58" i="1" s="1"/>
  <c r="S58" i="1" s="1"/>
  <c r="T58" i="1" s="1"/>
  <c r="U58" i="1" s="1"/>
  <c r="V58" i="1" s="1"/>
  <c r="W58" i="1" s="1"/>
  <c r="X58" i="1" s="1"/>
  <c r="Q59" i="1"/>
  <c r="R59" i="1" s="1"/>
  <c r="S59" i="1" s="1"/>
  <c r="T59" i="1" s="1"/>
  <c r="U59" i="1" s="1"/>
  <c r="V59" i="1" s="1"/>
  <c r="W59" i="1" s="1"/>
  <c r="X59" i="1" s="1"/>
  <c r="Q60" i="1"/>
  <c r="R60" i="1" s="1"/>
  <c r="S60" i="1" s="1"/>
  <c r="T60" i="1" s="1"/>
  <c r="U60" i="1" s="1"/>
  <c r="V60" i="1" s="1"/>
  <c r="W60" i="1" s="1"/>
  <c r="X60" i="1" s="1"/>
  <c r="Q61" i="1"/>
  <c r="R61" i="1" s="1"/>
  <c r="S61" i="1" s="1"/>
  <c r="T61" i="1" s="1"/>
  <c r="U61" i="1" s="1"/>
  <c r="V61" i="1" s="1"/>
  <c r="W61" i="1" s="1"/>
  <c r="X61" i="1" s="1"/>
  <c r="Q62" i="1"/>
  <c r="R62" i="1" s="1"/>
  <c r="S62" i="1" s="1"/>
  <c r="T62" i="1" s="1"/>
  <c r="U62" i="1" s="1"/>
  <c r="V62" i="1" s="1"/>
  <c r="W62" i="1" s="1"/>
  <c r="X62" i="1" s="1"/>
  <c r="Q63" i="1"/>
  <c r="R63" i="1" s="1"/>
  <c r="S63" i="1" s="1"/>
  <c r="T63" i="1" s="1"/>
  <c r="U63" i="1" s="1"/>
  <c r="V63" i="1" s="1"/>
  <c r="W63" i="1" s="1"/>
  <c r="X63" i="1" s="1"/>
  <c r="Q64" i="1"/>
  <c r="R64" i="1" s="1"/>
  <c r="S64" i="1" s="1"/>
  <c r="T64" i="1" s="1"/>
  <c r="U64" i="1" s="1"/>
  <c r="V64" i="1" s="1"/>
  <c r="W64" i="1" s="1"/>
  <c r="X64" i="1" s="1"/>
  <c r="Q65" i="1"/>
  <c r="R65" i="1" s="1"/>
  <c r="S65" i="1" s="1"/>
  <c r="T65" i="1" s="1"/>
  <c r="U65" i="1" s="1"/>
  <c r="V65" i="1" s="1"/>
  <c r="W65" i="1" s="1"/>
  <c r="X65" i="1" s="1"/>
  <c r="Q66" i="1"/>
  <c r="R66" i="1" s="1"/>
  <c r="S66" i="1" s="1"/>
  <c r="T66" i="1" s="1"/>
  <c r="U66" i="1" s="1"/>
  <c r="V66" i="1" s="1"/>
  <c r="W66" i="1" s="1"/>
  <c r="X66" i="1" s="1"/>
  <c r="Q67" i="1"/>
  <c r="R67" i="1" s="1"/>
  <c r="S67" i="1" s="1"/>
  <c r="T67" i="1" s="1"/>
  <c r="U67" i="1" s="1"/>
  <c r="V67" i="1" s="1"/>
  <c r="W67" i="1" s="1"/>
  <c r="X67" i="1" s="1"/>
  <c r="Q68" i="1"/>
  <c r="R68" i="1" s="1"/>
  <c r="S68" i="1" s="1"/>
  <c r="T68" i="1" s="1"/>
  <c r="U68" i="1" s="1"/>
  <c r="V68" i="1" s="1"/>
  <c r="W68" i="1" s="1"/>
  <c r="X68" i="1" s="1"/>
  <c r="Q69" i="1"/>
  <c r="R69" i="1" s="1"/>
  <c r="S69" i="1" s="1"/>
  <c r="T69" i="1" s="1"/>
  <c r="U69" i="1" s="1"/>
  <c r="V69" i="1" s="1"/>
  <c r="W69" i="1" s="1"/>
  <c r="X69" i="1" s="1"/>
  <c r="Q70" i="1"/>
  <c r="R70" i="1" s="1"/>
  <c r="S70" i="1" s="1"/>
  <c r="T70" i="1" s="1"/>
  <c r="U70" i="1" s="1"/>
  <c r="V70" i="1" s="1"/>
  <c r="W70" i="1" s="1"/>
  <c r="X70" i="1" s="1"/>
  <c r="Q71" i="1"/>
  <c r="R71" i="1" s="1"/>
  <c r="S71" i="1" s="1"/>
  <c r="T71" i="1" s="1"/>
  <c r="U71" i="1" s="1"/>
  <c r="V71" i="1" s="1"/>
  <c r="W71" i="1" s="1"/>
  <c r="X71" i="1" s="1"/>
  <c r="Q72" i="1"/>
  <c r="R72" i="1" s="1"/>
  <c r="Q73" i="1"/>
  <c r="R73" i="1" s="1"/>
  <c r="S72" i="1" s="1"/>
  <c r="T72" i="1" s="1"/>
  <c r="U72" i="1" s="1"/>
  <c r="V72" i="1" s="1"/>
  <c r="W72" i="1" s="1"/>
  <c r="X72" i="1" s="1"/>
  <c r="Q74" i="1"/>
  <c r="R74" i="1" s="1"/>
  <c r="S73" i="1" s="1"/>
  <c r="T73" i="1" s="1"/>
  <c r="U73" i="1" s="1"/>
  <c r="V73" i="1" s="1"/>
  <c r="W73" i="1" s="1"/>
  <c r="X73" i="1" s="1"/>
  <c r="Q75" i="1"/>
  <c r="R75" i="1" s="1"/>
  <c r="S74" i="1" s="1"/>
  <c r="T74" i="1" s="1"/>
  <c r="U74" i="1" s="1"/>
  <c r="V74" i="1" s="1"/>
  <c r="W74" i="1" s="1"/>
  <c r="Q76" i="1"/>
  <c r="R76" i="1" s="1"/>
  <c r="S75" i="1" s="1"/>
  <c r="T75" i="1" s="1"/>
  <c r="U75" i="1" s="1"/>
  <c r="V75" i="1" s="1"/>
  <c r="W75" i="1" s="1"/>
  <c r="Q77" i="1"/>
  <c r="R77" i="1" s="1"/>
  <c r="S76" i="1" s="1"/>
  <c r="T76" i="1" s="1"/>
  <c r="U76" i="1" s="1"/>
  <c r="V76" i="1" s="1"/>
  <c r="Q78" i="1"/>
  <c r="R78" i="1" s="1"/>
  <c r="S77" i="1" s="1"/>
  <c r="T77" i="1" s="1"/>
  <c r="U77" i="1" s="1"/>
  <c r="V77" i="1" s="1"/>
  <c r="Q79" i="1"/>
  <c r="R79" i="1" s="1"/>
  <c r="S78" i="1" s="1"/>
  <c r="Q80" i="1"/>
  <c r="R80" i="1" s="1"/>
  <c r="S79" i="1" s="1"/>
  <c r="Q81" i="1"/>
  <c r="R81" i="1" s="1"/>
  <c r="S80" i="1" s="1"/>
  <c r="Q82" i="1"/>
  <c r="U78" i="1"/>
  <c r="V78" i="1" s="1"/>
  <c r="U79" i="1"/>
  <c r="V79" i="1" s="1"/>
  <c r="S81" i="1"/>
  <c r="G107" i="1"/>
  <c r="H107" i="1" s="1"/>
  <c r="I107" i="1" s="1"/>
  <c r="G108" i="1"/>
  <c r="H108" i="1" s="1"/>
  <c r="I108" i="1" s="1"/>
  <c r="J108" i="1" s="1"/>
  <c r="G109" i="1"/>
  <c r="H109" i="1" s="1"/>
  <c r="I109" i="1" s="1"/>
  <c r="G110" i="1"/>
  <c r="H110" i="1" s="1"/>
  <c r="I110" i="1" s="1"/>
  <c r="G111" i="1"/>
  <c r="H111" i="1" s="1"/>
  <c r="I111" i="1" s="1"/>
  <c r="J111" i="1" s="1"/>
  <c r="G112" i="1"/>
  <c r="H112" i="1" s="1"/>
  <c r="I112" i="1" s="1"/>
  <c r="J112" i="1" s="1"/>
  <c r="F107" i="1"/>
  <c r="F108" i="1"/>
  <c r="F109" i="1"/>
  <c r="F110" i="1"/>
  <c r="F111" i="1"/>
  <c r="F112" i="1"/>
  <c r="F113" i="1"/>
  <c r="D25" i="1"/>
  <c r="E25" i="1" s="1"/>
  <c r="D26" i="1"/>
  <c r="E26" i="1" s="1"/>
  <c r="D27" i="1"/>
  <c r="E27" i="1" s="1"/>
  <c r="D28" i="1"/>
  <c r="E28" i="1" s="1"/>
  <c r="F28" i="1" s="1"/>
  <c r="D29" i="1"/>
  <c r="E29" i="1" s="1"/>
  <c r="F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F36" i="1" s="1"/>
  <c r="D37" i="1"/>
  <c r="E37" i="1" s="1"/>
  <c r="G37" i="1" s="1"/>
  <c r="H37" i="1" s="1"/>
  <c r="I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F44" i="1" s="1"/>
  <c r="D45" i="1"/>
  <c r="E45" i="1" s="1"/>
  <c r="F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F52" i="1" s="1"/>
  <c r="D53" i="1"/>
  <c r="E53" i="1" s="1"/>
  <c r="F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F60" i="1" s="1"/>
  <c r="D61" i="1"/>
  <c r="E61" i="1" s="1"/>
  <c r="G61" i="1" s="1"/>
  <c r="H61" i="1" s="1"/>
  <c r="I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F68" i="1" s="1"/>
  <c r="D69" i="1"/>
  <c r="E69" i="1" s="1"/>
  <c r="F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F76" i="1" s="1"/>
  <c r="D77" i="1"/>
  <c r="E77" i="1" s="1"/>
  <c r="F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E24" i="1" s="1"/>
  <c r="D84" i="1"/>
  <c r="E84" i="1" s="1"/>
  <c r="F84" i="1" s="1"/>
  <c r="D85" i="1"/>
  <c r="E85" i="1" s="1"/>
  <c r="G85" i="1" s="1"/>
  <c r="H85" i="1" s="1"/>
  <c r="I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F92" i="1" s="1"/>
  <c r="D93" i="1"/>
  <c r="E93" i="1" s="1"/>
  <c r="F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F100" i="1" s="1"/>
  <c r="D101" i="1"/>
  <c r="E101" i="1" s="1"/>
  <c r="F101" i="1" s="1"/>
  <c r="D102" i="1"/>
  <c r="E102" i="1" s="1"/>
  <c r="D103" i="1"/>
  <c r="E103" i="1" s="1"/>
  <c r="D104" i="1"/>
  <c r="E104" i="1" s="1"/>
  <c r="D105" i="1"/>
  <c r="E105" i="1" s="1"/>
  <c r="D106" i="1"/>
  <c r="E106" i="1" s="1"/>
  <c r="E4" i="1"/>
  <c r="G4" i="1" s="1"/>
  <c r="H4" i="1" s="1"/>
  <c r="I4" i="1" s="1"/>
  <c r="G113" i="1"/>
  <c r="H113" i="1" s="1"/>
  <c r="I113" i="1" s="1"/>
  <c r="J113" i="1" s="1"/>
  <c r="G114" i="1"/>
  <c r="H114" i="1" s="1"/>
  <c r="I114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F4" i="1" l="1"/>
  <c r="J4" i="1" s="1"/>
  <c r="K4" i="1" s="1"/>
  <c r="J107" i="1"/>
  <c r="K107" i="1" s="1"/>
  <c r="J114" i="1"/>
  <c r="K114" i="1" s="1"/>
  <c r="L114" i="1" s="1"/>
  <c r="K108" i="1"/>
  <c r="K113" i="1"/>
  <c r="L113" i="1" s="1"/>
  <c r="J110" i="1"/>
  <c r="K110" i="1" s="1"/>
  <c r="J109" i="1"/>
  <c r="K109" i="1" s="1"/>
  <c r="J85" i="1"/>
  <c r="K85" i="1" s="1"/>
  <c r="J61" i="1"/>
  <c r="K61" i="1" s="1"/>
  <c r="J37" i="1"/>
  <c r="K37" i="1" s="1"/>
  <c r="G89" i="1"/>
  <c r="H89" i="1" s="1"/>
  <c r="I89" i="1" s="1"/>
  <c r="F89" i="1"/>
  <c r="F82" i="1"/>
  <c r="G82" i="1"/>
  <c r="H82" i="1" s="1"/>
  <c r="I82" i="1" s="1"/>
  <c r="F74" i="1"/>
  <c r="G74" i="1"/>
  <c r="H74" i="1" s="1"/>
  <c r="I74" i="1" s="1"/>
  <c r="G66" i="1"/>
  <c r="H66" i="1" s="1"/>
  <c r="I66" i="1" s="1"/>
  <c r="F66" i="1"/>
  <c r="F58" i="1"/>
  <c r="G58" i="1"/>
  <c r="H58" i="1" s="1"/>
  <c r="I58" i="1" s="1"/>
  <c r="F50" i="1"/>
  <c r="G50" i="1"/>
  <c r="H50" i="1" s="1"/>
  <c r="I50" i="1" s="1"/>
  <c r="F42" i="1"/>
  <c r="G42" i="1"/>
  <c r="H42" i="1" s="1"/>
  <c r="I42" i="1" s="1"/>
  <c r="G34" i="1"/>
  <c r="H34" i="1" s="1"/>
  <c r="I34" i="1" s="1"/>
  <c r="F34" i="1"/>
  <c r="F26" i="1"/>
  <c r="G26" i="1"/>
  <c r="H26" i="1" s="1"/>
  <c r="I26" i="1" s="1"/>
  <c r="F104" i="1"/>
  <c r="G104" i="1"/>
  <c r="H104" i="1" s="1"/>
  <c r="I104" i="1" s="1"/>
  <c r="F96" i="1"/>
  <c r="G96" i="1"/>
  <c r="H96" i="1" s="1"/>
  <c r="I96" i="1" s="1"/>
  <c r="G88" i="1"/>
  <c r="H88" i="1" s="1"/>
  <c r="I88" i="1" s="1"/>
  <c r="F88" i="1"/>
  <c r="F81" i="1"/>
  <c r="G81" i="1"/>
  <c r="H81" i="1" s="1"/>
  <c r="I81" i="1" s="1"/>
  <c r="F73" i="1"/>
  <c r="G73" i="1"/>
  <c r="H73" i="1" s="1"/>
  <c r="I73" i="1" s="1"/>
  <c r="F65" i="1"/>
  <c r="G65" i="1"/>
  <c r="H65" i="1" s="1"/>
  <c r="I65" i="1" s="1"/>
  <c r="G57" i="1"/>
  <c r="H57" i="1" s="1"/>
  <c r="I57" i="1" s="1"/>
  <c r="F57" i="1"/>
  <c r="F49" i="1"/>
  <c r="G49" i="1"/>
  <c r="H49" i="1" s="1"/>
  <c r="I49" i="1" s="1"/>
  <c r="F41" i="1"/>
  <c r="G41" i="1"/>
  <c r="H41" i="1" s="1"/>
  <c r="I41" i="1" s="1"/>
  <c r="F33" i="1"/>
  <c r="G33" i="1"/>
  <c r="H33" i="1" s="1"/>
  <c r="I33" i="1" s="1"/>
  <c r="G25" i="1"/>
  <c r="H25" i="1" s="1"/>
  <c r="I25" i="1" s="1"/>
  <c r="F25" i="1"/>
  <c r="G99" i="1"/>
  <c r="H99" i="1" s="1"/>
  <c r="I99" i="1" s="1"/>
  <c r="F99" i="1"/>
  <c r="F97" i="1"/>
  <c r="G97" i="1"/>
  <c r="H97" i="1" s="1"/>
  <c r="I97" i="1" s="1"/>
  <c r="F95" i="1"/>
  <c r="G95" i="1"/>
  <c r="H95" i="1" s="1"/>
  <c r="I95" i="1" s="1"/>
  <c r="F80" i="1"/>
  <c r="G80" i="1"/>
  <c r="H80" i="1" s="1"/>
  <c r="I80" i="1" s="1"/>
  <c r="F64" i="1"/>
  <c r="G64" i="1"/>
  <c r="H64" i="1" s="1"/>
  <c r="I64" i="1" s="1"/>
  <c r="G56" i="1"/>
  <c r="H56" i="1" s="1"/>
  <c r="I56" i="1" s="1"/>
  <c r="F56" i="1"/>
  <c r="F40" i="1"/>
  <c r="G40" i="1"/>
  <c r="H40" i="1" s="1"/>
  <c r="I40" i="1" s="1"/>
  <c r="F102" i="1"/>
  <c r="G102" i="1"/>
  <c r="H102" i="1" s="1"/>
  <c r="I102" i="1" s="1"/>
  <c r="F94" i="1"/>
  <c r="G94" i="1"/>
  <c r="H94" i="1" s="1"/>
  <c r="I94" i="1" s="1"/>
  <c r="F86" i="1"/>
  <c r="G86" i="1"/>
  <c r="H86" i="1" s="1"/>
  <c r="I86" i="1" s="1"/>
  <c r="G79" i="1"/>
  <c r="H79" i="1" s="1"/>
  <c r="I79" i="1" s="1"/>
  <c r="F79" i="1"/>
  <c r="F71" i="1"/>
  <c r="G71" i="1"/>
  <c r="H71" i="1" s="1"/>
  <c r="I71" i="1" s="1"/>
  <c r="F63" i="1"/>
  <c r="G63" i="1"/>
  <c r="H63" i="1" s="1"/>
  <c r="I63" i="1" s="1"/>
  <c r="F55" i="1"/>
  <c r="G55" i="1"/>
  <c r="H55" i="1" s="1"/>
  <c r="I55" i="1" s="1"/>
  <c r="G47" i="1"/>
  <c r="H47" i="1" s="1"/>
  <c r="I47" i="1" s="1"/>
  <c r="F47" i="1"/>
  <c r="F39" i="1"/>
  <c r="G39" i="1"/>
  <c r="H39" i="1" s="1"/>
  <c r="I39" i="1" s="1"/>
  <c r="F31" i="1"/>
  <c r="G31" i="1"/>
  <c r="H31" i="1" s="1"/>
  <c r="I31" i="1" s="1"/>
  <c r="F91" i="1"/>
  <c r="G91" i="1"/>
  <c r="H91" i="1" s="1"/>
  <c r="I91" i="1" s="1"/>
  <c r="F105" i="1"/>
  <c r="G105" i="1"/>
  <c r="H105" i="1" s="1"/>
  <c r="I105" i="1" s="1"/>
  <c r="F103" i="1"/>
  <c r="G103" i="1"/>
  <c r="H103" i="1" s="1"/>
  <c r="I103" i="1" s="1"/>
  <c r="F87" i="1"/>
  <c r="G87" i="1"/>
  <c r="H87" i="1" s="1"/>
  <c r="I87" i="1" s="1"/>
  <c r="F72" i="1"/>
  <c r="G72" i="1"/>
  <c r="H72" i="1" s="1"/>
  <c r="I72" i="1" s="1"/>
  <c r="F48" i="1"/>
  <c r="G48" i="1"/>
  <c r="H48" i="1" s="1"/>
  <c r="I48" i="1" s="1"/>
  <c r="F32" i="1"/>
  <c r="G32" i="1"/>
  <c r="H32" i="1" s="1"/>
  <c r="I32" i="1" s="1"/>
  <c r="G78" i="1"/>
  <c r="H78" i="1" s="1"/>
  <c r="I78" i="1" s="1"/>
  <c r="F78" i="1"/>
  <c r="F70" i="1"/>
  <c r="G70" i="1"/>
  <c r="H70" i="1" s="1"/>
  <c r="I70" i="1" s="1"/>
  <c r="F62" i="1"/>
  <c r="G62" i="1"/>
  <c r="H62" i="1" s="1"/>
  <c r="I62" i="1" s="1"/>
  <c r="F54" i="1"/>
  <c r="G54" i="1"/>
  <c r="H54" i="1" s="1"/>
  <c r="I54" i="1" s="1"/>
  <c r="G46" i="1"/>
  <c r="H46" i="1" s="1"/>
  <c r="I46" i="1" s="1"/>
  <c r="F46" i="1"/>
  <c r="F38" i="1"/>
  <c r="G38" i="1"/>
  <c r="H38" i="1" s="1"/>
  <c r="I38" i="1" s="1"/>
  <c r="F30" i="1"/>
  <c r="G30" i="1"/>
  <c r="H30" i="1" s="1"/>
  <c r="I30" i="1" s="1"/>
  <c r="G24" i="1"/>
  <c r="H24" i="1" s="1"/>
  <c r="I24" i="1" s="1"/>
  <c r="F24" i="1"/>
  <c r="F106" i="1"/>
  <c r="G106" i="1"/>
  <c r="H106" i="1" s="1"/>
  <c r="I106" i="1" s="1"/>
  <c r="G98" i="1"/>
  <c r="H98" i="1" s="1"/>
  <c r="I98" i="1" s="1"/>
  <c r="F98" i="1"/>
  <c r="F90" i="1"/>
  <c r="G90" i="1"/>
  <c r="H90" i="1" s="1"/>
  <c r="I90" i="1" s="1"/>
  <c r="F83" i="1"/>
  <c r="G83" i="1"/>
  <c r="H83" i="1" s="1"/>
  <c r="I83" i="1" s="1"/>
  <c r="F75" i="1"/>
  <c r="G75" i="1"/>
  <c r="H75" i="1" s="1"/>
  <c r="I75" i="1" s="1"/>
  <c r="G67" i="1"/>
  <c r="H67" i="1" s="1"/>
  <c r="I67" i="1" s="1"/>
  <c r="F67" i="1"/>
  <c r="F59" i="1"/>
  <c r="G59" i="1"/>
  <c r="H59" i="1" s="1"/>
  <c r="I59" i="1" s="1"/>
  <c r="F51" i="1"/>
  <c r="G51" i="1"/>
  <c r="H51" i="1" s="1"/>
  <c r="I51" i="1" s="1"/>
  <c r="F43" i="1"/>
  <c r="G43" i="1"/>
  <c r="H43" i="1" s="1"/>
  <c r="I43" i="1" s="1"/>
  <c r="G35" i="1"/>
  <c r="H35" i="1" s="1"/>
  <c r="I35" i="1" s="1"/>
  <c r="F35" i="1"/>
  <c r="F27" i="1"/>
  <c r="G27" i="1"/>
  <c r="H27" i="1" s="1"/>
  <c r="I27" i="1" s="1"/>
  <c r="G93" i="1"/>
  <c r="H93" i="1" s="1"/>
  <c r="I93" i="1" s="1"/>
  <c r="G69" i="1"/>
  <c r="H69" i="1" s="1"/>
  <c r="I69" i="1" s="1"/>
  <c r="G45" i="1"/>
  <c r="H45" i="1" s="1"/>
  <c r="I45" i="1" s="1"/>
  <c r="G29" i="1"/>
  <c r="H29" i="1" s="1"/>
  <c r="I29" i="1" s="1"/>
  <c r="G100" i="1"/>
  <c r="H100" i="1" s="1"/>
  <c r="I100" i="1" s="1"/>
  <c r="G92" i="1"/>
  <c r="H92" i="1" s="1"/>
  <c r="I92" i="1" s="1"/>
  <c r="G84" i="1"/>
  <c r="H84" i="1" s="1"/>
  <c r="I84" i="1" s="1"/>
  <c r="G76" i="1"/>
  <c r="H76" i="1" s="1"/>
  <c r="I76" i="1" s="1"/>
  <c r="G68" i="1"/>
  <c r="H68" i="1" s="1"/>
  <c r="I68" i="1" s="1"/>
  <c r="G60" i="1"/>
  <c r="H60" i="1" s="1"/>
  <c r="I60" i="1" s="1"/>
  <c r="G52" i="1"/>
  <c r="H52" i="1" s="1"/>
  <c r="I52" i="1" s="1"/>
  <c r="G44" i="1"/>
  <c r="H44" i="1" s="1"/>
  <c r="I44" i="1" s="1"/>
  <c r="G36" i="1"/>
  <c r="H36" i="1" s="1"/>
  <c r="I36" i="1" s="1"/>
  <c r="G28" i="1"/>
  <c r="H28" i="1" s="1"/>
  <c r="I28" i="1" s="1"/>
  <c r="G77" i="1"/>
  <c r="H77" i="1" s="1"/>
  <c r="I77" i="1" s="1"/>
  <c r="G101" i="1"/>
  <c r="H101" i="1" s="1"/>
  <c r="I101" i="1" s="1"/>
  <c r="G53" i="1"/>
  <c r="H53" i="1" s="1"/>
  <c r="I53" i="1" s="1"/>
  <c r="F85" i="1"/>
  <c r="F61" i="1"/>
  <c r="F37" i="1"/>
  <c r="K112" i="1"/>
  <c r="K111" i="1"/>
  <c r="U4" i="1"/>
  <c r="V4" i="1" s="1"/>
  <c r="J78" i="1" l="1"/>
  <c r="K78" i="1" s="1"/>
  <c r="J67" i="1"/>
  <c r="K67" i="1" s="1"/>
  <c r="J99" i="1"/>
  <c r="K99" i="1" s="1"/>
  <c r="J36" i="1"/>
  <c r="K36" i="1" s="1"/>
  <c r="J57" i="1"/>
  <c r="K57" i="1" s="1"/>
  <c r="J53" i="1"/>
  <c r="K53" i="1" s="1"/>
  <c r="J24" i="1"/>
  <c r="K24" i="1" s="1"/>
  <c r="J66" i="1"/>
  <c r="K66" i="1" s="1"/>
  <c r="J76" i="1"/>
  <c r="K76" i="1" s="1"/>
  <c r="J59" i="1"/>
  <c r="K59" i="1" s="1"/>
  <c r="J30" i="1"/>
  <c r="K30" i="1" s="1"/>
  <c r="J48" i="1"/>
  <c r="K48" i="1" s="1"/>
  <c r="J105" i="1"/>
  <c r="K105" i="1" s="1"/>
  <c r="J40" i="1"/>
  <c r="K40" i="1" s="1"/>
  <c r="J95" i="1"/>
  <c r="K95" i="1" s="1"/>
  <c r="J33" i="1"/>
  <c r="K33" i="1" s="1"/>
  <c r="J65" i="1"/>
  <c r="K65" i="1" s="1"/>
  <c r="J96" i="1"/>
  <c r="K96" i="1" s="1"/>
  <c r="J42" i="1"/>
  <c r="K42" i="1" s="1"/>
  <c r="J74" i="1"/>
  <c r="K74" i="1" s="1"/>
  <c r="J56" i="1"/>
  <c r="K56" i="1" s="1"/>
  <c r="J52" i="1"/>
  <c r="K52" i="1" s="1"/>
  <c r="J62" i="1"/>
  <c r="K62" i="1" s="1"/>
  <c r="J68" i="1"/>
  <c r="K68" i="1" s="1"/>
  <c r="J25" i="1"/>
  <c r="K25" i="1" s="1"/>
  <c r="J34" i="1"/>
  <c r="K34" i="1" s="1"/>
  <c r="J101" i="1"/>
  <c r="K101" i="1" s="1"/>
  <c r="J27" i="1"/>
  <c r="K27" i="1" s="1"/>
  <c r="J90" i="1"/>
  <c r="K90" i="1" s="1"/>
  <c r="J55" i="1"/>
  <c r="K55" i="1" s="1"/>
  <c r="J77" i="1"/>
  <c r="K77" i="1" s="1"/>
  <c r="J84" i="1"/>
  <c r="K84" i="1" s="1"/>
  <c r="J47" i="1"/>
  <c r="K47" i="1" s="1"/>
  <c r="J97" i="1"/>
  <c r="K97" i="1" s="1"/>
  <c r="J93" i="1"/>
  <c r="K93" i="1" s="1"/>
  <c r="J79" i="1"/>
  <c r="K79" i="1" s="1"/>
  <c r="J28" i="1"/>
  <c r="K28" i="1" s="1"/>
  <c r="J92" i="1"/>
  <c r="K92" i="1" s="1"/>
  <c r="J38" i="1"/>
  <c r="K38" i="1" s="1"/>
  <c r="J70" i="1"/>
  <c r="K70" i="1" s="1"/>
  <c r="J72" i="1"/>
  <c r="K72" i="1" s="1"/>
  <c r="J91" i="1"/>
  <c r="K91" i="1" s="1"/>
  <c r="J86" i="1"/>
  <c r="K86" i="1" s="1"/>
  <c r="J41" i="1"/>
  <c r="K41" i="1" s="1"/>
  <c r="J73" i="1"/>
  <c r="K73" i="1" s="1"/>
  <c r="J104" i="1"/>
  <c r="K104" i="1" s="1"/>
  <c r="J50" i="1"/>
  <c r="K50" i="1" s="1"/>
  <c r="J82" i="1"/>
  <c r="K82" i="1" s="1"/>
  <c r="J35" i="1"/>
  <c r="K35" i="1" s="1"/>
  <c r="J98" i="1"/>
  <c r="K98" i="1" s="1"/>
  <c r="J100" i="1"/>
  <c r="K100" i="1" s="1"/>
  <c r="J88" i="1"/>
  <c r="K88" i="1" s="1"/>
  <c r="J44" i="1"/>
  <c r="K44" i="1" s="1"/>
  <c r="J29" i="1"/>
  <c r="K29" i="1" s="1"/>
  <c r="J43" i="1"/>
  <c r="K43" i="1" s="1"/>
  <c r="J75" i="1"/>
  <c r="K75" i="1" s="1"/>
  <c r="J106" i="1"/>
  <c r="K106" i="1" s="1"/>
  <c r="J87" i="1"/>
  <c r="K87" i="1" s="1"/>
  <c r="J31" i="1"/>
  <c r="K31" i="1" s="1"/>
  <c r="J63" i="1"/>
  <c r="K63" i="1" s="1"/>
  <c r="J94" i="1"/>
  <c r="K94" i="1" s="1"/>
  <c r="J64" i="1"/>
  <c r="K64" i="1" s="1"/>
  <c r="J49" i="1"/>
  <c r="K49" i="1" s="1"/>
  <c r="J81" i="1"/>
  <c r="K81" i="1" s="1"/>
  <c r="J26" i="1"/>
  <c r="K26" i="1" s="1"/>
  <c r="J58" i="1"/>
  <c r="K58" i="1" s="1"/>
  <c r="J45" i="1"/>
  <c r="K45" i="1" s="1"/>
  <c r="J46" i="1"/>
  <c r="K46" i="1" s="1"/>
  <c r="J89" i="1"/>
  <c r="K89" i="1" s="1"/>
  <c r="J60" i="1"/>
  <c r="K60" i="1" s="1"/>
  <c r="J69" i="1"/>
  <c r="K69" i="1" s="1"/>
  <c r="J51" i="1"/>
  <c r="K51" i="1" s="1"/>
  <c r="J83" i="1"/>
  <c r="K83" i="1" s="1"/>
  <c r="J54" i="1"/>
  <c r="K54" i="1" s="1"/>
  <c r="J32" i="1"/>
  <c r="K32" i="1" s="1"/>
  <c r="J103" i="1"/>
  <c r="K103" i="1" s="1"/>
  <c r="J39" i="1"/>
  <c r="K39" i="1" s="1"/>
  <c r="J71" i="1"/>
  <c r="K71" i="1" s="1"/>
  <c r="J102" i="1"/>
  <c r="K102" i="1" s="1"/>
  <c r="J80" i="1"/>
  <c r="K80" i="1" s="1"/>
  <c r="E5" i="1"/>
  <c r="G5" i="1" s="1"/>
  <c r="H5" i="1" s="1"/>
  <c r="I5" i="1" s="1"/>
  <c r="F5" i="1" l="1"/>
  <c r="J5" i="1" s="1"/>
  <c r="K5" i="1" s="1"/>
  <c r="E6" i="1" s="1"/>
  <c r="G6" i="1" l="1"/>
  <c r="H6" i="1" s="1"/>
  <c r="I6" i="1" s="1"/>
  <c r="F6" i="1"/>
  <c r="J6" i="1" l="1"/>
  <c r="K6" i="1" s="1"/>
  <c r="E7" i="1" s="1"/>
  <c r="G7" i="1" l="1"/>
  <c r="H7" i="1" s="1"/>
  <c r="I7" i="1" s="1"/>
  <c r="F7" i="1"/>
  <c r="J7" i="1" l="1"/>
  <c r="K7" i="1" s="1"/>
  <c r="E8" i="1" s="1"/>
  <c r="G8" i="1" l="1"/>
  <c r="H8" i="1" s="1"/>
  <c r="I8" i="1" s="1"/>
  <c r="F8" i="1"/>
  <c r="J8" i="1" l="1"/>
  <c r="K8" i="1" s="1"/>
  <c r="E9" i="1" s="1"/>
  <c r="G9" i="1" l="1"/>
  <c r="H9" i="1" s="1"/>
  <c r="I9" i="1" s="1"/>
  <c r="F9" i="1"/>
  <c r="J9" i="1" l="1"/>
  <c r="K9" i="1" s="1"/>
  <c r="E10" i="1" s="1"/>
  <c r="G10" i="1" l="1"/>
  <c r="H10" i="1" s="1"/>
  <c r="I10" i="1" s="1"/>
  <c r="F10" i="1"/>
  <c r="J10" i="1" l="1"/>
  <c r="K10" i="1" s="1"/>
  <c r="E11" i="1" s="1"/>
  <c r="F11" i="1" l="1"/>
  <c r="G11" i="1"/>
  <c r="H11" i="1" s="1"/>
  <c r="I11" i="1" s="1"/>
  <c r="J11" i="1" l="1"/>
  <c r="K11" i="1" s="1"/>
  <c r="E12" i="1" s="1"/>
  <c r="F12" i="1" l="1"/>
  <c r="G12" i="1"/>
  <c r="H12" i="1" s="1"/>
  <c r="I12" i="1" s="1"/>
  <c r="J12" i="1" l="1"/>
  <c r="K12" i="1" s="1"/>
  <c r="E13" i="1" s="1"/>
  <c r="G13" i="1" l="1"/>
  <c r="H13" i="1" s="1"/>
  <c r="I13" i="1" s="1"/>
  <c r="F13" i="1"/>
  <c r="J13" i="1" l="1"/>
  <c r="K13" i="1" s="1"/>
  <c r="E14" i="1" s="1"/>
  <c r="F14" i="1" l="1"/>
  <c r="G14" i="1"/>
  <c r="H14" i="1" s="1"/>
  <c r="I14" i="1" s="1"/>
  <c r="J14" i="1" l="1"/>
  <c r="K14" i="1" s="1"/>
  <c r="E15" i="1" s="1"/>
  <c r="G15" i="1" l="1"/>
  <c r="H15" i="1" s="1"/>
  <c r="I15" i="1" s="1"/>
  <c r="F15" i="1"/>
  <c r="J15" i="1" l="1"/>
  <c r="K15" i="1" s="1"/>
  <c r="E16" i="1" s="1"/>
  <c r="G16" i="1" l="1"/>
  <c r="H16" i="1" s="1"/>
  <c r="I16" i="1" s="1"/>
  <c r="F16" i="1"/>
  <c r="J16" i="1" l="1"/>
  <c r="K16" i="1" s="1"/>
  <c r="E17" i="1" s="1"/>
  <c r="F17" i="1" l="1"/>
  <c r="G17" i="1"/>
  <c r="H17" i="1" s="1"/>
  <c r="I17" i="1" s="1"/>
  <c r="J17" i="1" l="1"/>
  <c r="K17" i="1" s="1"/>
  <c r="E18" i="1" s="1"/>
  <c r="G18" i="1" l="1"/>
  <c r="H18" i="1" s="1"/>
  <c r="I18" i="1" s="1"/>
  <c r="F18" i="1"/>
  <c r="J18" i="1" l="1"/>
  <c r="K18" i="1" s="1"/>
  <c r="E19" i="1" s="1"/>
  <c r="F19" i="1" l="1"/>
  <c r="G19" i="1"/>
  <c r="H19" i="1" s="1"/>
  <c r="I19" i="1" s="1"/>
  <c r="J19" i="1" l="1"/>
  <c r="K19" i="1" s="1"/>
  <c r="E20" i="1" s="1"/>
  <c r="F20" i="1" l="1"/>
  <c r="G20" i="1"/>
  <c r="H20" i="1" s="1"/>
  <c r="I20" i="1" s="1"/>
  <c r="J20" i="1" l="1"/>
  <c r="K20" i="1" s="1"/>
  <c r="E21" i="1" s="1"/>
  <c r="F21" i="1" l="1"/>
  <c r="G21" i="1"/>
  <c r="H21" i="1" s="1"/>
  <c r="I21" i="1" s="1"/>
  <c r="J21" i="1" l="1"/>
  <c r="K21" i="1" s="1"/>
  <c r="E22" i="1" s="1"/>
  <c r="G22" i="1" l="1"/>
  <c r="H22" i="1" s="1"/>
  <c r="I22" i="1" s="1"/>
  <c r="F22" i="1"/>
  <c r="J22" i="1" l="1"/>
  <c r="K22" i="1" s="1"/>
  <c r="E23" i="1" s="1"/>
  <c r="G23" i="1" l="1"/>
  <c r="H23" i="1" s="1"/>
  <c r="I23" i="1" s="1"/>
  <c r="F23" i="1"/>
  <c r="J23" i="1" l="1"/>
  <c r="R4" i="1" s="1"/>
  <c r="K23" i="1" l="1"/>
  <c r="S4" i="1" l="1"/>
  <c r="T4" i="1"/>
  <c r="W4" i="1" l="1"/>
  <c r="X4" i="1" s="1"/>
  <c r="R5" i="1" s="1"/>
  <c r="S5" i="1" s="1"/>
  <c r="T5" i="1" s="1"/>
  <c r="U5" i="1" s="1"/>
  <c r="V5" i="1" s="1"/>
  <c r="W5" i="1" s="1"/>
  <c r="X5" i="1" s="1"/>
  <c r="R6" i="1" s="1"/>
  <c r="S6" i="1" l="1"/>
  <c r="T6" i="1" s="1"/>
  <c r="U6" i="1" s="1"/>
  <c r="V6" i="1" s="1"/>
  <c r="W6" i="1" s="1"/>
  <c r="X6" i="1" s="1"/>
  <c r="R7" i="1" l="1"/>
  <c r="S7" i="1" s="1"/>
  <c r="T7" i="1" s="1"/>
  <c r="U7" i="1" s="1"/>
  <c r="V7" i="1" s="1"/>
  <c r="W7" i="1" s="1"/>
  <c r="X7" i="1" s="1"/>
  <c r="R8" i="1" s="1"/>
  <c r="S8" i="1" l="1"/>
  <c r="T8" i="1" s="1"/>
  <c r="U8" i="1" s="1"/>
  <c r="V8" i="1" s="1"/>
  <c r="W8" i="1" l="1"/>
  <c r="B16" i="1" s="1"/>
  <c r="X8" i="1" l="1"/>
  <c r="R9" i="1" l="1"/>
  <c r="R10" i="1" l="1"/>
  <c r="S9" i="1" l="1"/>
  <c r="T9" i="1" s="1"/>
  <c r="U9" i="1" s="1"/>
  <c r="V9" i="1" s="1"/>
  <c r="W9" i="1" s="1"/>
  <c r="X9" i="1" l="1"/>
  <c r="R11" i="1"/>
  <c r="S10" i="1" l="1"/>
  <c r="T10" i="1" s="1"/>
  <c r="U10" i="1" s="1"/>
  <c r="V10" i="1" s="1"/>
  <c r="W10" i="1" s="1"/>
  <c r="X10" i="1" l="1"/>
  <c r="R12" i="1"/>
  <c r="S11" i="1" l="1"/>
  <c r="T11" i="1" s="1"/>
  <c r="U11" i="1" s="1"/>
  <c r="V11" i="1" s="1"/>
  <c r="W11" i="1" s="1"/>
  <c r="X11" i="1" l="1"/>
  <c r="R13" i="1"/>
  <c r="S12" i="1" l="1"/>
  <c r="T12" i="1" s="1"/>
  <c r="U12" i="1" s="1"/>
  <c r="V12" i="1" s="1"/>
  <c r="W12" i="1" s="1"/>
  <c r="X12" i="1" l="1"/>
  <c r="R14" i="1"/>
  <c r="S13" i="1" l="1"/>
  <c r="T13" i="1" s="1"/>
  <c r="U13" i="1" s="1"/>
  <c r="V13" i="1" s="1"/>
  <c r="W13" i="1" s="1"/>
  <c r="X13" i="1" l="1"/>
  <c r="R15" i="1"/>
  <c r="S14" i="1" l="1"/>
  <c r="T14" i="1" s="1"/>
  <c r="U14" i="1" s="1"/>
  <c r="V14" i="1" s="1"/>
  <c r="W14" i="1" s="1"/>
  <c r="X14" i="1" l="1"/>
  <c r="R16" i="1"/>
  <c r="S15" i="1" l="1"/>
  <c r="T15" i="1" s="1"/>
  <c r="U15" i="1" s="1"/>
  <c r="V15" i="1" s="1"/>
  <c r="W15" i="1" s="1"/>
  <c r="X15" i="1" l="1"/>
  <c r="R17" i="1" s="1"/>
  <c r="S16" i="1" l="1"/>
  <c r="T16" i="1" s="1"/>
  <c r="U16" i="1" s="1"/>
  <c r="V16" i="1" s="1"/>
  <c r="W16" i="1" s="1"/>
  <c r="X16" i="1" l="1"/>
  <c r="R18" i="1"/>
  <c r="S17" i="1" l="1"/>
  <c r="T17" i="1" s="1"/>
  <c r="U17" i="1" s="1"/>
  <c r="V17" i="1" s="1"/>
  <c r="W17" i="1" s="1"/>
  <c r="X17" i="1" l="1"/>
  <c r="R19" i="1"/>
  <c r="S18" i="1" l="1"/>
  <c r="T18" i="1" s="1"/>
  <c r="U18" i="1" s="1"/>
  <c r="V18" i="1" s="1"/>
  <c r="W18" i="1" s="1"/>
  <c r="X18" i="1" l="1"/>
  <c r="R20" i="1"/>
  <c r="S19" i="1" l="1"/>
  <c r="T19" i="1" s="1"/>
  <c r="U19" i="1" s="1"/>
  <c r="V19" i="1" s="1"/>
  <c r="W19" i="1" s="1"/>
  <c r="X19" i="1" l="1"/>
  <c r="R21" i="1"/>
  <c r="S20" i="1" l="1"/>
  <c r="T20" i="1" s="1"/>
  <c r="U20" i="1" s="1"/>
  <c r="V20" i="1" s="1"/>
  <c r="W20" i="1" s="1"/>
  <c r="X20" i="1" l="1"/>
  <c r="R22" i="1"/>
  <c r="S21" i="1" l="1"/>
  <c r="T21" i="1" s="1"/>
  <c r="U21" i="1" s="1"/>
  <c r="V21" i="1" s="1"/>
  <c r="W21" i="1" s="1"/>
  <c r="X21" i="1" l="1"/>
  <c r="R23" i="1"/>
  <c r="S22" i="1" l="1"/>
  <c r="T22" i="1" s="1"/>
  <c r="U22" i="1" s="1"/>
  <c r="V22" i="1" s="1"/>
  <c r="W22" i="1" s="1"/>
  <c r="X22" i="1" l="1"/>
  <c r="R24" i="1"/>
  <c r="S23" i="1" l="1"/>
  <c r="T23" i="1" s="1"/>
  <c r="U23" i="1" s="1"/>
  <c r="V23" i="1" s="1"/>
  <c r="W23" i="1" s="1"/>
  <c r="X23" i="1" l="1"/>
  <c r="R25" i="1"/>
  <c r="S25" i="1" l="1"/>
  <c r="T25" i="1" s="1"/>
  <c r="U25" i="1" s="1"/>
  <c r="V25" i="1" s="1"/>
  <c r="W25" i="1" s="1"/>
  <c r="X25" i="1" s="1"/>
  <c r="S24" i="1"/>
  <c r="T24" i="1" s="1"/>
  <c r="U24" i="1" s="1"/>
  <c r="V24" i="1" s="1"/>
  <c r="W24" i="1" s="1"/>
  <c r="X24" i="1" l="1"/>
</calcChain>
</file>

<file path=xl/sharedStrings.xml><?xml version="1.0" encoding="utf-8"?>
<sst xmlns="http://schemas.openxmlformats.org/spreadsheetml/2006/main" count="34" uniqueCount="25">
  <si>
    <t>Current wealth</t>
  </si>
  <si>
    <t>Risk-free rate</t>
  </si>
  <si>
    <t>Parameters of risky asset</t>
  </si>
  <si>
    <t>Expected return</t>
  </si>
  <si>
    <t>Standard deviation</t>
  </si>
  <si>
    <t>Proportion in risky Asset</t>
  </si>
  <si>
    <t>Annual drawdown</t>
  </si>
  <si>
    <t>Year</t>
  </si>
  <si>
    <t>Beginning Balance</t>
  </si>
  <si>
    <t>Invested in</t>
  </si>
  <si>
    <t>Risky</t>
  </si>
  <si>
    <t>Risk-free</t>
  </si>
  <si>
    <t>Normal random #</t>
  </si>
  <si>
    <t>1+return on risky asset</t>
  </si>
  <si>
    <t>Ending Balance</t>
  </si>
  <si>
    <t>Drawdown</t>
  </si>
  <si>
    <t>Endowment</t>
  </si>
  <si>
    <t>Pre-retirement</t>
  </si>
  <si>
    <t>Annual deposit</t>
  </si>
  <si>
    <t>Years to retirement</t>
  </si>
  <si>
    <t>Post-Retirement</t>
  </si>
  <si>
    <t>Years in Retirement</t>
  </si>
  <si>
    <t>Deposit</t>
  </si>
  <si>
    <t>Saving For Retirement</t>
  </si>
  <si>
    <t>Spending in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</si>
</sst>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/>
    <xf numFmtId="0" fontId="0" fillId="0" borderId="7" xfId="0" applyBorder="1"/>
    <xf numFmtId="44" fontId="0" fillId="0" borderId="0" xfId="2" applyFont="1"/>
    <xf numFmtId="44" fontId="0" fillId="0" borderId="0" xfId="0" applyNumberFormat="1"/>
    <xf numFmtId="44" fontId="2" fillId="0" borderId="0" xfId="2" applyFont="1"/>
    <xf numFmtId="0" fontId="3" fillId="4" borderId="0" xfId="5" applyAlignment="1">
      <alignment horizontal="centerContinuous"/>
    </xf>
    <xf numFmtId="0" fontId="1" fillId="5" borderId="0" xfId="6" applyAlignment="1">
      <alignment horizontal="centerContinuous"/>
    </xf>
    <xf numFmtId="0" fontId="2" fillId="5" borderId="0" xfId="6" applyFont="1" applyAlignment="1">
      <alignment horizontal="centerContinuous"/>
    </xf>
    <xf numFmtId="0" fontId="2" fillId="7" borderId="2" xfId="3" applyFont="1" applyFill="1" applyBorder="1"/>
    <xf numFmtId="0" fontId="1" fillId="7" borderId="2" xfId="3" applyFill="1" applyBorder="1"/>
    <xf numFmtId="0" fontId="2" fillId="7" borderId="2" xfId="4" applyFont="1" applyFill="1" applyBorder="1"/>
    <xf numFmtId="0" fontId="1" fillId="7" borderId="2" xfId="4" applyFill="1" applyBorder="1"/>
    <xf numFmtId="0" fontId="2" fillId="7" borderId="2" xfId="7" applyFont="1" applyFill="1" applyBorder="1"/>
    <xf numFmtId="0" fontId="1" fillId="7" borderId="2" xfId="7" applyFill="1" applyBorder="1"/>
    <xf numFmtId="0" fontId="1" fillId="7" borderId="3" xfId="7" applyFill="1" applyBorder="1"/>
    <xf numFmtId="0" fontId="0" fillId="7" borderId="1" xfId="0" applyFill="1" applyBorder="1"/>
    <xf numFmtId="0" fontId="0" fillId="7" borderId="2" xfId="0" applyFill="1" applyBorder="1"/>
    <xf numFmtId="164" fontId="0" fillId="7" borderId="8" xfId="0" applyNumberFormat="1" applyFill="1" applyBorder="1"/>
    <xf numFmtId="10" fontId="0" fillId="7" borderId="9" xfId="0" applyNumberFormat="1" applyFill="1" applyBorder="1"/>
    <xf numFmtId="0" fontId="1" fillId="7" borderId="9" xfId="3" applyFill="1" applyBorder="1"/>
    <xf numFmtId="10" fontId="1" fillId="7" borderId="9" xfId="3" applyNumberFormat="1" applyFill="1" applyBorder="1"/>
    <xf numFmtId="0" fontId="1" fillId="7" borderId="9" xfId="4" applyFill="1" applyBorder="1"/>
    <xf numFmtId="9" fontId="1" fillId="7" borderId="9" xfId="1" applyFill="1" applyBorder="1"/>
    <xf numFmtId="44" fontId="1" fillId="7" borderId="9" xfId="2" applyFill="1" applyBorder="1"/>
    <xf numFmtId="0" fontId="1" fillId="7" borderId="9" xfId="7" applyFill="1" applyBorder="1"/>
    <xf numFmtId="9" fontId="1" fillId="7" borderId="9" xfId="7" applyNumberFormat="1" applyFill="1" applyBorder="1"/>
    <xf numFmtId="164" fontId="1" fillId="7" borderId="9" xfId="7" applyNumberFormat="1" applyFill="1" applyBorder="1"/>
    <xf numFmtId="1" fontId="1" fillId="7" borderId="10" xfId="7" applyNumberFormat="1" applyFill="1" applyBorder="1"/>
  </cellXfs>
  <cellStyles count="8">
    <cellStyle name="40% - Accent1" xfId="3" builtinId="31"/>
    <cellStyle name="40% - Accent2" xfId="4" builtinId="35"/>
    <cellStyle name="40% - Accent4" xfId="7" builtinId="43"/>
    <cellStyle name="60% - Accent3" xfId="6" builtinId="40"/>
    <cellStyle name="Accent3" xfId="5" builtinId="37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D98B-BE6C-4E0D-9A03-1786B821ED46}">
  <sheetPr codeName="Sheet1"/>
  <dimension ref="A1:X114"/>
  <sheetViews>
    <sheetView tabSelected="1" topLeftCell="A2" zoomScale="80" workbookViewId="0">
      <pane xSplit="2" topLeftCell="M1" activePane="topRight" state="frozen"/>
      <selection pane="topRight" activeCell="B11" sqref="B11"/>
    </sheetView>
  </sheetViews>
  <sheetFormatPr defaultRowHeight="14.4" x14ac:dyDescent="0.3"/>
  <cols>
    <col min="1" max="1" width="26.33203125" bestFit="1" customWidth="1"/>
    <col min="2" max="2" width="14.109375" bestFit="1" customWidth="1"/>
    <col min="5" max="5" width="20" bestFit="1" customWidth="1"/>
    <col min="6" max="6" width="15.109375" bestFit="1" customWidth="1"/>
    <col min="7" max="7" width="13.44140625" bestFit="1" customWidth="1"/>
    <col min="8" max="8" width="18.109375" bestFit="1" customWidth="1"/>
    <col min="9" max="9" width="23.6640625" bestFit="1" customWidth="1"/>
    <col min="10" max="10" width="21.109375" bestFit="1" customWidth="1"/>
    <col min="11" max="11" width="12.6640625" bestFit="1" customWidth="1"/>
    <col min="12" max="12" width="11.109375" bestFit="1" customWidth="1"/>
    <col min="18" max="18" width="19.88671875" bestFit="1" customWidth="1"/>
    <col min="19" max="19" width="13" bestFit="1" customWidth="1"/>
    <col min="20" max="20" width="13.5546875" bestFit="1" customWidth="1"/>
    <col min="21" max="21" width="16" bestFit="1" customWidth="1"/>
    <col min="22" max="22" width="23.6640625" bestFit="1" customWidth="1"/>
    <col min="23" max="23" width="16.44140625" bestFit="1" customWidth="1"/>
    <col min="24" max="24" width="12" bestFit="1" customWidth="1"/>
  </cols>
  <sheetData>
    <row r="1" spans="1:24" ht="15" thickBot="1" x14ac:dyDescent="0.35">
      <c r="D1" s="10" t="s">
        <v>23</v>
      </c>
      <c r="E1" s="10"/>
      <c r="F1" s="10"/>
      <c r="G1" s="10"/>
      <c r="H1" s="10"/>
      <c r="I1" s="10"/>
      <c r="J1" s="10"/>
      <c r="K1" s="10"/>
      <c r="Q1" s="12" t="s">
        <v>24</v>
      </c>
      <c r="R1" s="11"/>
      <c r="S1" s="11"/>
      <c r="T1" s="11"/>
      <c r="U1" s="11"/>
      <c r="V1" s="11"/>
      <c r="W1" s="11"/>
      <c r="X1" s="11"/>
    </row>
    <row r="2" spans="1:24" x14ac:dyDescent="0.3">
      <c r="A2" s="20" t="s">
        <v>0</v>
      </c>
      <c r="B2" s="22">
        <v>100000</v>
      </c>
      <c r="F2" s="3" t="s">
        <v>9</v>
      </c>
      <c r="G2" s="4"/>
      <c r="S2" s="3" t="s">
        <v>9</v>
      </c>
      <c r="T2" s="4"/>
    </row>
    <row r="3" spans="1:24" x14ac:dyDescent="0.3">
      <c r="A3" s="21" t="s">
        <v>1</v>
      </c>
      <c r="B3" s="23">
        <v>0.06</v>
      </c>
      <c r="D3" t="s">
        <v>7</v>
      </c>
      <c r="E3" t="s">
        <v>8</v>
      </c>
      <c r="F3" s="5" t="s">
        <v>10</v>
      </c>
      <c r="G3" s="6" t="s">
        <v>11</v>
      </c>
      <c r="H3" t="s">
        <v>12</v>
      </c>
      <c r="I3" t="s">
        <v>13</v>
      </c>
      <c r="J3" t="s">
        <v>14</v>
      </c>
      <c r="K3" t="s">
        <v>22</v>
      </c>
      <c r="Q3" t="s">
        <v>7</v>
      </c>
      <c r="R3" t="s">
        <v>8</v>
      </c>
      <c r="S3" s="5" t="s">
        <v>10</v>
      </c>
      <c r="T3" s="6" t="s">
        <v>11</v>
      </c>
      <c r="U3" t="s">
        <v>12</v>
      </c>
      <c r="V3" t="s">
        <v>13</v>
      </c>
      <c r="W3" t="s">
        <v>14</v>
      </c>
      <c r="X3" t="s">
        <v>15</v>
      </c>
    </row>
    <row r="4" spans="1:24" x14ac:dyDescent="0.3">
      <c r="A4" s="13" t="s">
        <v>2</v>
      </c>
      <c r="B4" s="24"/>
      <c r="D4">
        <v>1</v>
      </c>
      <c r="E4" s="7">
        <f>CurrentWealth</f>
        <v>100000</v>
      </c>
      <c r="F4" s="7">
        <f>IF(E4="","",E4*$B$8)</f>
        <v>75000</v>
      </c>
      <c r="G4" s="7">
        <f>IF(E4="","",E4*(1-$B$8))</f>
        <v>25000</v>
      </c>
      <c r="H4">
        <f ca="1">IF(G4="","",NORMSINV(RAND()))</f>
        <v>5.9072581533292715E-2</v>
      </c>
      <c r="I4">
        <f ca="1">IF(H4="","",EXP($B$5+$B$6*H4))</f>
        <v>1.0961614831429793</v>
      </c>
      <c r="J4" s="7">
        <f ca="1">IF(I4="","",G4*EXP($B$3)+I4*F4)</f>
        <v>108758.02489935744</v>
      </c>
      <c r="K4" s="8">
        <f ca="1">IF(J4="","",$B$9)</f>
        <v>12000</v>
      </c>
      <c r="Q4">
        <v>1</v>
      </c>
      <c r="R4" s="1">
        <f ca="1">OFFSET(D3,B10,6)</f>
        <v>1131037.3580897322</v>
      </c>
      <c r="S4" s="8">
        <f ca="1">$B$12*R4</f>
        <v>113103.73580897323</v>
      </c>
      <c r="T4" s="8">
        <f ca="1">(1-$B$12)*R4</f>
        <v>1017933.622280759</v>
      </c>
      <c r="U4">
        <f ca="1">NORMSINV(RAND())</f>
        <v>-0.57081221414561678</v>
      </c>
      <c r="V4">
        <f ca="1">EXP($B$5+$B$6*U4)</f>
        <v>0.96641450477983903</v>
      </c>
      <c r="W4" s="8">
        <f ca="1">T4*EXP($B$3)+S4*V4</f>
        <v>1190184.2129255885</v>
      </c>
      <c r="X4" s="1">
        <f ca="1">IF(W4="","",$B$13)</f>
        <v>100000</v>
      </c>
    </row>
    <row r="5" spans="1:24" x14ac:dyDescent="0.3">
      <c r="A5" s="14" t="s">
        <v>3</v>
      </c>
      <c r="B5" s="25">
        <v>0.08</v>
      </c>
      <c r="D5">
        <f>IF($B$10&lt;ROW(D5)-3,"",D4+1)</f>
        <v>2</v>
      </c>
      <c r="E5" s="8">
        <f ca="1">IF(D5="","",J4+K4)</f>
        <v>120758.02489935744</v>
      </c>
      <c r="F5" s="7">
        <f t="shared" ref="F5:F68" ca="1" si="0">IF(E5="","",E5*$B$8)</f>
        <v>90568.518674518069</v>
      </c>
      <c r="G5" s="7">
        <f t="shared" ref="G5:G68" ca="1" si="1">IF(E5="","",E5*(1-$B$8))</f>
        <v>30189.506224839359</v>
      </c>
      <c r="H5">
        <f t="shared" ref="H5:H68" ca="1" si="2">IF(G5="","",NORMSINV(RAND()))</f>
        <v>1.4354742392829372</v>
      </c>
      <c r="I5">
        <f t="shared" ref="I5:I68" ca="1" si="3">IF(H5="","",EXP($B$5+$B$6*H5))</f>
        <v>1.4435348288067016</v>
      </c>
      <c r="J5" s="7">
        <f t="shared" ref="J5:J68" ca="1" si="4">IF(I5="","",G5*EXP($B$3)+I5*F5)</f>
        <v>162795.13213179004</v>
      </c>
      <c r="K5" s="8">
        <f t="shared" ref="K5:K68" ca="1" si="5">IF(J5="","",$B$9)</f>
        <v>12000</v>
      </c>
      <c r="Q5">
        <f>IF($B$14&lt;ROW(D5)-3,"",Q4+1)</f>
        <v>2</v>
      </c>
      <c r="R5" s="1">
        <f ca="1">IF(Q5="","",W4-X4)</f>
        <v>1090184.2129255885</v>
      </c>
      <c r="S5" s="8">
        <f ca="1">IF(R4="","",$B$12*R5)</f>
        <v>109018.42129255885</v>
      </c>
      <c r="T5" s="8">
        <f ca="1">IF(S5="","",(1-$B$12)*R5)</f>
        <v>981165.7916330297</v>
      </c>
      <c r="U5">
        <f ca="1">IF(T5="","",NORMSINV(RAND()))</f>
        <v>0.95324468052146971</v>
      </c>
      <c r="V5">
        <f ca="1">IF(U5="","",EXP($B$5+$B$6*U4))</f>
        <v>0.96641450477983903</v>
      </c>
      <c r="W5" s="8">
        <f ca="1">IF(V5="","",T4*EXP($B$3)+S4*V4)</f>
        <v>1190184.2129255885</v>
      </c>
      <c r="X5" s="1">
        <f ca="1">IF(W5="","",$B$13)</f>
        <v>100000</v>
      </c>
    </row>
    <row r="6" spans="1:24" x14ac:dyDescent="0.3">
      <c r="A6" s="14" t="s">
        <v>4</v>
      </c>
      <c r="B6" s="25">
        <v>0.2</v>
      </c>
      <c r="D6">
        <f t="shared" ref="D6:D69" si="6">IF($B$10&lt;ROW(D6)-3,"",D5+1)</f>
        <v>3</v>
      </c>
      <c r="E6" s="8">
        <f t="shared" ref="E6:E69" ca="1" si="7">IF(D6="","",J5+K5)</f>
        <v>174795.13213179004</v>
      </c>
      <c r="F6" s="7">
        <f t="shared" ca="1" si="0"/>
        <v>131096.34909884253</v>
      </c>
      <c r="G6" s="7">
        <f t="shared" ca="1" si="1"/>
        <v>43698.783032947511</v>
      </c>
      <c r="H6">
        <f t="shared" ca="1" si="2"/>
        <v>-0.18411524348816033</v>
      </c>
      <c r="I6">
        <f t="shared" ca="1" si="3"/>
        <v>1.04412263736543</v>
      </c>
      <c r="J6" s="7">
        <f t="shared" ca="1" si="4"/>
        <v>183281.6306340025</v>
      </c>
      <c r="K6" s="8">
        <f t="shared" ca="1" si="5"/>
        <v>12000</v>
      </c>
      <c r="Q6">
        <f>IF($B$14&lt;ROW(D6)-3,"",Q5+1)</f>
        <v>3</v>
      </c>
      <c r="R6" s="1">
        <f ca="1">IF(Q6="","",W5-X5)</f>
        <v>1090184.2129255885</v>
      </c>
      <c r="S6" s="8">
        <f ca="1">IF(R5="","",$B$12*R6)</f>
        <v>109018.42129255885</v>
      </c>
      <c r="T6" s="8">
        <f ca="1">IF(S6="","",(1-$B$12)*R6)</f>
        <v>981165.7916330297</v>
      </c>
      <c r="U6">
        <f ca="1">IF(T6="","",NORMSINV(RAND()))</f>
        <v>0.74286251039008899</v>
      </c>
      <c r="V6">
        <f ca="1">IF(U6="","",EXP($B$5+$B$6*U5))</f>
        <v>1.3108148098451926</v>
      </c>
      <c r="W6" s="8">
        <f ca="1">IF(V6="","",T5*EXP($B$3)+S5*V5)</f>
        <v>1147194.6794013884</v>
      </c>
      <c r="X6" s="1">
        <f ca="1">IF(W6="","",$B$13)</f>
        <v>100000</v>
      </c>
    </row>
    <row r="7" spans="1:24" x14ac:dyDescent="0.3">
      <c r="A7" s="15" t="s">
        <v>17</v>
      </c>
      <c r="B7" s="26"/>
      <c r="D7">
        <f t="shared" si="6"/>
        <v>4</v>
      </c>
      <c r="E7" s="8">
        <f t="shared" ca="1" si="7"/>
        <v>195281.6306340025</v>
      </c>
      <c r="F7" s="7">
        <f t="shared" ca="1" si="0"/>
        <v>146461.22297550188</v>
      </c>
      <c r="G7" s="7">
        <f t="shared" ca="1" si="1"/>
        <v>48820.407658500626</v>
      </c>
      <c r="H7">
        <f t="shared" ca="1" si="2"/>
        <v>0.98889243191733234</v>
      </c>
      <c r="I7">
        <f t="shared" ca="1" si="3"/>
        <v>1.3201937239305717</v>
      </c>
      <c r="J7" s="7">
        <f t="shared" ca="1" si="4"/>
        <v>245196.48044049257</v>
      </c>
      <c r="K7" s="8">
        <f t="shared" ca="1" si="5"/>
        <v>12000</v>
      </c>
      <c r="Q7">
        <f>IF($B$14&lt;ROW(D7)-3,"",Q6+1)</f>
        <v>4</v>
      </c>
      <c r="R7" s="1">
        <f ca="1">IF(Q7="","",W6-X6)</f>
        <v>1047194.6794013884</v>
      </c>
      <c r="S7" s="8">
        <f ca="1">IF(R6="","",$B$12*R7)</f>
        <v>104719.46794013884</v>
      </c>
      <c r="T7" s="8">
        <f ca="1">IF(S7="","",(1-$B$12)*R7)</f>
        <v>942475.21146124962</v>
      </c>
      <c r="U7">
        <f ca="1">IF(T7="","",NORMSINV(RAND()))</f>
        <v>-0.34706509721315815</v>
      </c>
      <c r="V7">
        <f ca="1">IF(U7="","",EXP($B$5+$B$6*U6))</f>
        <v>1.2568046427770123</v>
      </c>
      <c r="W7" s="8">
        <f ca="1">IF(V7="","",T6*EXP($B$3)+S6*V6)</f>
        <v>1184740.6569522889</v>
      </c>
      <c r="X7" s="1">
        <f ca="1">IF(W7="","",$B$13)</f>
        <v>100000</v>
      </c>
    </row>
    <row r="8" spans="1:24" x14ac:dyDescent="0.3">
      <c r="A8" s="16" t="s">
        <v>5</v>
      </c>
      <c r="B8" s="27">
        <v>0.75</v>
      </c>
      <c r="D8">
        <f t="shared" si="6"/>
        <v>5</v>
      </c>
      <c r="E8" s="8">
        <f t="shared" ca="1" si="7"/>
        <v>257196.48044049257</v>
      </c>
      <c r="F8" s="7">
        <f t="shared" ca="1" si="0"/>
        <v>192897.36033036944</v>
      </c>
      <c r="G8" s="7">
        <f t="shared" ca="1" si="1"/>
        <v>64299.120110123142</v>
      </c>
      <c r="H8">
        <f t="shared" ca="1" si="2"/>
        <v>-7.4473400815967414E-2</v>
      </c>
      <c r="I8">
        <f t="shared" ca="1" si="3"/>
        <v>1.0672714233173022</v>
      </c>
      <c r="J8" s="7">
        <f t="shared" ca="1" si="4"/>
        <v>274148.99595758232</v>
      </c>
      <c r="K8" s="8">
        <f t="shared" ca="1" si="5"/>
        <v>12000</v>
      </c>
      <c r="Q8">
        <f>IF($B$14&lt;ROW(D8)-3,"",Q7+1)</f>
        <v>5</v>
      </c>
      <c r="R8" s="1">
        <f ca="1">IF(Q8="","",W7-X7)</f>
        <v>1084740.6569522889</v>
      </c>
      <c r="S8" s="8">
        <f ca="1">IF(R7="","",$B$12*R8)</f>
        <v>108474.0656952289</v>
      </c>
      <c r="T8" s="8">
        <f ca="1">IF(S8="","",(1-$B$12)*R8)</f>
        <v>976266.59125706006</v>
      </c>
      <c r="U8">
        <f ca="1">IF(T8="","",NORMSINV(RAND()))</f>
        <v>0.23006754156773321</v>
      </c>
      <c r="V8">
        <f ca="1">IF(U8="","",EXP($B$5+$B$6*U7))</f>
        <v>1.0106432209327245</v>
      </c>
      <c r="W8" s="8">
        <f ca="1">IF(V8="","",T7*EXP($B$3)+S7*V7)</f>
        <v>1132366.5372389257</v>
      </c>
      <c r="X8" s="1">
        <f ca="1">IF(W8="","",$B$13)</f>
        <v>100000</v>
      </c>
    </row>
    <row r="9" spans="1:24" x14ac:dyDescent="0.3">
      <c r="A9" s="16" t="s">
        <v>18</v>
      </c>
      <c r="B9" s="28">
        <v>12000</v>
      </c>
      <c r="D9">
        <f t="shared" si="6"/>
        <v>6</v>
      </c>
      <c r="E9" s="8">
        <f t="shared" ca="1" si="7"/>
        <v>286148.99595758232</v>
      </c>
      <c r="F9" s="7">
        <f t="shared" ca="1" si="0"/>
        <v>214611.74696818675</v>
      </c>
      <c r="G9" s="7">
        <f t="shared" ca="1" si="1"/>
        <v>71537.248989395579</v>
      </c>
      <c r="H9">
        <f t="shared" ca="1" si="2"/>
        <v>0.55963117976827481</v>
      </c>
      <c r="I9">
        <f t="shared" ca="1" si="3"/>
        <v>1.2115811425410823</v>
      </c>
      <c r="J9" s="7">
        <f t="shared" ca="1" si="4"/>
        <v>335980.41101070866</v>
      </c>
      <c r="K9" s="8">
        <f t="shared" ca="1" si="5"/>
        <v>12000</v>
      </c>
      <c r="Q9" t="str">
        <f>IF($B$14&lt;ROW(D37)-3,"",#REF!+1)</f>
        <v/>
      </c>
      <c r="R9" s="1" t="str">
        <f>IF(Q9="","",#REF!-#REF!)</f>
        <v/>
      </c>
      <c r="S9" s="8" t="str">
        <f>IF(R9="","",$B$12*R10)</f>
        <v/>
      </c>
      <c r="T9" s="8" t="str">
        <f>IF(S9="","",(1-$B$12)*R10)</f>
        <v/>
      </c>
      <c r="U9" t="str">
        <f t="shared" ref="U9:U40" ca="1" si="8">IF(T9="","",NORMSINV(RAND()))</f>
        <v/>
      </c>
      <c r="V9" t="str">
        <f ca="1">IF(U9="","",EXP($B$5+$B$6*#REF!))</f>
        <v/>
      </c>
      <c r="W9" s="8" t="str">
        <f ca="1">IF(V9="","",#REF!*EXP($B$3)+#REF!*#REF!)</f>
        <v/>
      </c>
      <c r="X9" s="1" t="str">
        <f t="shared" ref="X9:X40" ca="1" si="9">IF(W9="","",$B$13)</f>
        <v/>
      </c>
    </row>
    <row r="10" spans="1:24" x14ac:dyDescent="0.3">
      <c r="A10" s="16" t="s">
        <v>19</v>
      </c>
      <c r="B10" s="26">
        <v>15</v>
      </c>
      <c r="D10">
        <f t="shared" si="6"/>
        <v>7</v>
      </c>
      <c r="E10" s="8">
        <f t="shared" ca="1" si="7"/>
        <v>347980.41101070866</v>
      </c>
      <c r="F10" s="7">
        <f t="shared" ca="1" si="0"/>
        <v>260985.30825803149</v>
      </c>
      <c r="G10" s="7">
        <f t="shared" ca="1" si="1"/>
        <v>86995.102752677165</v>
      </c>
      <c r="H10">
        <f t="shared" ca="1" si="2"/>
        <v>-2.1060577746302829</v>
      </c>
      <c r="I10">
        <f t="shared" ca="1" si="3"/>
        <v>0.71090849610243401</v>
      </c>
      <c r="J10" s="7">
        <f t="shared" ca="1" si="4"/>
        <v>277911.25247180875</v>
      </c>
      <c r="K10" s="8">
        <f t="shared" ca="1" si="5"/>
        <v>12000</v>
      </c>
      <c r="Q10" t="str">
        <f>IF($B$14&lt;ROW(D38)-3,"",Q9+1)</f>
        <v/>
      </c>
      <c r="R10" s="1" t="str">
        <f>IF(Q10="","",#REF!-#REF!)</f>
        <v/>
      </c>
      <c r="S10" s="8" t="str">
        <f>IF(R10="","",$B$12*R11)</f>
        <v/>
      </c>
      <c r="T10" s="8" t="str">
        <f>IF(S10="","",(1-$B$12)*R11)</f>
        <v/>
      </c>
      <c r="U10" t="str">
        <f t="shared" ca="1" si="8"/>
        <v/>
      </c>
      <c r="V10" t="str">
        <f t="shared" ref="V10:V40" ca="1" si="10">IF(U10="","",EXP($B$5+$B$6*U9))</f>
        <v/>
      </c>
      <c r="W10" s="8" t="str">
        <f ca="1">IF(V10="","",T9*EXP($B$3)+S9*V9)</f>
        <v/>
      </c>
      <c r="X10" s="1" t="str">
        <f t="shared" ca="1" si="9"/>
        <v/>
      </c>
    </row>
    <row r="11" spans="1:24" x14ac:dyDescent="0.3">
      <c r="A11" s="17" t="s">
        <v>20</v>
      </c>
      <c r="B11" s="29"/>
      <c r="D11">
        <f t="shared" si="6"/>
        <v>8</v>
      </c>
      <c r="E11" s="8">
        <f t="shared" ca="1" si="7"/>
        <v>289911.25247180875</v>
      </c>
      <c r="F11" s="7">
        <f t="shared" ca="1" si="0"/>
        <v>217433.43935385655</v>
      </c>
      <c r="G11" s="7">
        <f t="shared" ca="1" si="1"/>
        <v>72477.813117952188</v>
      </c>
      <c r="H11">
        <f t="shared" ca="1" si="2"/>
        <v>-0.76911981075033498</v>
      </c>
      <c r="I11">
        <f t="shared" ca="1" si="3"/>
        <v>0.92883518959986333</v>
      </c>
      <c r="J11" s="7">
        <f t="shared" ca="1" si="4"/>
        <v>278919.42064991605</v>
      </c>
      <c r="K11" s="8">
        <f t="shared" ca="1" si="5"/>
        <v>12000</v>
      </c>
      <c r="Q11" t="str">
        <f>IF($B$14&lt;ROW(D39)-3,"",Q10+1)</f>
        <v/>
      </c>
      <c r="R11" s="1" t="str">
        <f>IF(Q11="","",W9-X9)</f>
        <v/>
      </c>
      <c r="S11" s="8" t="str">
        <f>IF(R11="","",$B$12*R12)</f>
        <v/>
      </c>
      <c r="T11" s="8" t="str">
        <f>IF(S11="","",(1-$B$12)*R12)</f>
        <v/>
      </c>
      <c r="U11" t="str">
        <f t="shared" ca="1" si="8"/>
        <v/>
      </c>
      <c r="V11" t="str">
        <f t="shared" ca="1" si="10"/>
        <v/>
      </c>
      <c r="W11" s="8" t="str">
        <f ca="1">IF(V11="","",T10*EXP($B$3)+S10*V10)</f>
        <v/>
      </c>
      <c r="X11" s="1" t="str">
        <f t="shared" ca="1" si="9"/>
        <v/>
      </c>
    </row>
    <row r="12" spans="1:24" x14ac:dyDescent="0.3">
      <c r="A12" s="18" t="s">
        <v>5</v>
      </c>
      <c r="B12" s="30">
        <v>0.1</v>
      </c>
      <c r="D12">
        <f t="shared" si="6"/>
        <v>9</v>
      </c>
      <c r="E12" s="8">
        <f t="shared" ca="1" si="7"/>
        <v>290919.42064991605</v>
      </c>
      <c r="F12" s="7">
        <f t="shared" ca="1" si="0"/>
        <v>218189.56548743704</v>
      </c>
      <c r="G12" s="7">
        <f t="shared" ca="1" si="1"/>
        <v>72729.855162479013</v>
      </c>
      <c r="H12">
        <f t="shared" ca="1" si="2"/>
        <v>0.87071482590004501</v>
      </c>
      <c r="I12">
        <f t="shared" ca="1" si="3"/>
        <v>1.2893561241222107</v>
      </c>
      <c r="J12" s="7">
        <f t="shared" ca="1" si="4"/>
        <v>358551.27071726194</v>
      </c>
      <c r="K12" s="8">
        <f t="shared" ca="1" si="5"/>
        <v>12000</v>
      </c>
      <c r="Q12" t="str">
        <f>IF($B$14&lt;ROW(D40)-3,"",Q11+1)</f>
        <v/>
      </c>
      <c r="R12" s="1" t="str">
        <f>IF(Q12="","",W10-X10)</f>
        <v/>
      </c>
      <c r="S12" s="8" t="str">
        <f>IF(R12="","",$B$12*R13)</f>
        <v/>
      </c>
      <c r="T12" s="8" t="str">
        <f>IF(S12="","",(1-$B$12)*R13)</f>
        <v/>
      </c>
      <c r="U12" t="str">
        <f t="shared" ca="1" si="8"/>
        <v/>
      </c>
      <c r="V12" t="str">
        <f t="shared" ca="1" si="10"/>
        <v/>
      </c>
      <c r="W12" s="8" t="str">
        <f ca="1">IF(V12="","",T11*EXP($B$3)+S11*V11)</f>
        <v/>
      </c>
      <c r="X12" s="1" t="str">
        <f t="shared" ca="1" si="9"/>
        <v/>
      </c>
    </row>
    <row r="13" spans="1:24" x14ac:dyDescent="0.3">
      <c r="A13" s="18" t="s">
        <v>6</v>
      </c>
      <c r="B13" s="31">
        <v>100000</v>
      </c>
      <c r="D13">
        <f t="shared" si="6"/>
        <v>10</v>
      </c>
      <c r="E13" s="8">
        <f t="shared" ca="1" si="7"/>
        <v>370551.27071726194</v>
      </c>
      <c r="F13" s="7">
        <f t="shared" ca="1" si="0"/>
        <v>277913.45303794648</v>
      </c>
      <c r="G13" s="7">
        <f t="shared" ca="1" si="1"/>
        <v>92637.817679315485</v>
      </c>
      <c r="H13">
        <f t="shared" ca="1" si="2"/>
        <v>-4.384426164890415E-3</v>
      </c>
      <c r="I13">
        <f t="shared" ca="1" si="3"/>
        <v>1.0823375656052516</v>
      </c>
      <c r="J13" s="7">
        <f t="shared" ca="1" si="4"/>
        <v>399162.39061414346</v>
      </c>
      <c r="K13" s="8">
        <f t="shared" ca="1" si="5"/>
        <v>12000</v>
      </c>
      <c r="Q13" t="str">
        <f>IF($B$14&lt;ROW(D41)-3,"",Q12+1)</f>
        <v/>
      </c>
      <c r="R13" s="1" t="str">
        <f>IF(Q13="","",W11-X11)</f>
        <v/>
      </c>
      <c r="S13" s="8" t="str">
        <f>IF(R13="","",$B$12*R14)</f>
        <v/>
      </c>
      <c r="T13" s="8" t="str">
        <f>IF(S13="","",(1-$B$12)*R14)</f>
        <v/>
      </c>
      <c r="U13" t="str">
        <f t="shared" ca="1" si="8"/>
        <v/>
      </c>
      <c r="V13" t="str">
        <f t="shared" ca="1" si="10"/>
        <v/>
      </c>
      <c r="W13" s="8" t="str">
        <f ca="1">IF(V13="","",T12*EXP($B$3)+S12*V12)</f>
        <v/>
      </c>
      <c r="X13" s="1" t="str">
        <f t="shared" ca="1" si="9"/>
        <v/>
      </c>
    </row>
    <row r="14" spans="1:24" ht="15" thickBot="1" x14ac:dyDescent="0.35">
      <c r="A14" s="19" t="s">
        <v>21</v>
      </c>
      <c r="B14" s="32">
        <v>5</v>
      </c>
      <c r="D14">
        <f t="shared" si="6"/>
        <v>11</v>
      </c>
      <c r="E14" s="8">
        <f t="shared" ca="1" si="7"/>
        <v>411162.39061414346</v>
      </c>
      <c r="F14" s="7">
        <f t="shared" ca="1" si="0"/>
        <v>308371.79296060756</v>
      </c>
      <c r="G14" s="7">
        <f t="shared" ca="1" si="1"/>
        <v>102790.59765353586</v>
      </c>
      <c r="H14">
        <f t="shared" ca="1" si="2"/>
        <v>-0.183461362012871</v>
      </c>
      <c r="I14">
        <f t="shared" ca="1" si="3"/>
        <v>1.0442591927844418</v>
      </c>
      <c r="J14" s="7">
        <f t="shared" ca="1" si="4"/>
        <v>431166.89282429911</v>
      </c>
      <c r="K14" s="8">
        <f t="shared" ca="1" si="5"/>
        <v>12000</v>
      </c>
      <c r="Q14" t="str">
        <f>IF($B$14&lt;ROW(D42)-3,"",Q13+1)</f>
        <v/>
      </c>
      <c r="R14" s="1" t="str">
        <f>IF(Q14="","",W12-X12)</f>
        <v/>
      </c>
      <c r="S14" s="8" t="str">
        <f>IF(R14="","",$B$12*R15)</f>
        <v/>
      </c>
      <c r="T14" s="8" t="str">
        <f>IF(S14="","",(1-$B$12)*R15)</f>
        <v/>
      </c>
      <c r="U14" t="str">
        <f t="shared" ca="1" si="8"/>
        <v/>
      </c>
      <c r="V14" t="str">
        <f t="shared" ca="1" si="10"/>
        <v/>
      </c>
      <c r="W14" s="8" t="str">
        <f ca="1">IF(V14="","",T13*EXP($B$3)+S13*V13)</f>
        <v/>
      </c>
      <c r="X14" s="1" t="str">
        <f t="shared" ca="1" si="9"/>
        <v/>
      </c>
    </row>
    <row r="15" spans="1:24" x14ac:dyDescent="0.3">
      <c r="D15">
        <f t="shared" si="6"/>
        <v>12</v>
      </c>
      <c r="E15" s="8">
        <f t="shared" ca="1" si="7"/>
        <v>443166.89282429911</v>
      </c>
      <c r="F15" s="7">
        <f t="shared" ca="1" si="0"/>
        <v>332375.16961822432</v>
      </c>
      <c r="G15" s="7">
        <f t="shared" ca="1" si="1"/>
        <v>110791.72320607478</v>
      </c>
      <c r="H15">
        <f t="shared" ca="1" si="2"/>
        <v>1.7259037610744561</v>
      </c>
      <c r="I15">
        <f t="shared" ca="1" si="3"/>
        <v>1.529866921508017</v>
      </c>
      <c r="J15" s="7">
        <f t="shared" ca="1" si="4"/>
        <v>626132.47828448564</v>
      </c>
      <c r="K15" s="8">
        <f t="shared" ca="1" si="5"/>
        <v>12000</v>
      </c>
      <c r="Q15" t="str">
        <f>IF($B$14&lt;ROW(D43)-3,"",Q14+1)</f>
        <v/>
      </c>
      <c r="R15" s="1" t="str">
        <f>IF(Q15="","",W13-X13)</f>
        <v/>
      </c>
      <c r="S15" s="8" t="str">
        <f>IF(R15="","",$B$12*R16)</f>
        <v/>
      </c>
      <c r="T15" s="8" t="str">
        <f>IF(S15="","",(1-$B$12)*R16)</f>
        <v/>
      </c>
      <c r="U15" t="str">
        <f t="shared" ca="1" si="8"/>
        <v/>
      </c>
      <c r="V15" t="str">
        <f t="shared" ca="1" si="10"/>
        <v/>
      </c>
      <c r="W15" s="8" t="str">
        <f ca="1">IF(V15="","",T14*EXP($B$3)+S14*V14)</f>
        <v/>
      </c>
      <c r="X15" s="1" t="str">
        <f t="shared" ca="1" si="9"/>
        <v/>
      </c>
    </row>
    <row r="16" spans="1:24" x14ac:dyDescent="0.3">
      <c r="A16" s="2" t="s">
        <v>16</v>
      </c>
      <c r="B16" s="9">
        <f ca="1">OFFSET(Q3,$B$14,6)</f>
        <v>1132366.5372389257</v>
      </c>
      <c r="D16">
        <f t="shared" si="6"/>
        <v>13</v>
      </c>
      <c r="E16" s="8">
        <f t="shared" ca="1" si="7"/>
        <v>638132.47828448564</v>
      </c>
      <c r="F16" s="7">
        <f t="shared" ca="1" si="0"/>
        <v>478599.35871336423</v>
      </c>
      <c r="G16" s="7">
        <f t="shared" ca="1" si="1"/>
        <v>159533.11957112141</v>
      </c>
      <c r="H16">
        <f t="shared" ca="1" si="2"/>
        <v>0.69180648563502267</v>
      </c>
      <c r="I16">
        <f t="shared" ca="1" si="3"/>
        <v>1.2440364532297494</v>
      </c>
      <c r="J16" s="7">
        <f t="shared" ca="1" si="4"/>
        <v>764793.14547681366</v>
      </c>
      <c r="K16" s="8">
        <f t="shared" ca="1" si="5"/>
        <v>12000</v>
      </c>
      <c r="Q16" t="str">
        <f>IF($B$14&lt;ROW(D44)-3,"",Q15+1)</f>
        <v/>
      </c>
      <c r="R16" s="1" t="str">
        <f>IF(Q16="","",W14-X14)</f>
        <v/>
      </c>
      <c r="S16" s="8" t="str">
        <f>IF(R16="","",$B$12*R17)</f>
        <v/>
      </c>
      <c r="T16" s="8" t="str">
        <f>IF(S16="","",(1-$B$12)*R17)</f>
        <v/>
      </c>
      <c r="U16" t="str">
        <f t="shared" ca="1" si="8"/>
        <v/>
      </c>
      <c r="V16" t="str">
        <f t="shared" ca="1" si="10"/>
        <v/>
      </c>
      <c r="W16" s="8" t="str">
        <f ca="1">IF(V16="","",T15*EXP($B$3)+S15*V15)</f>
        <v/>
      </c>
      <c r="X16" s="1" t="str">
        <f t="shared" ca="1" si="9"/>
        <v/>
      </c>
    </row>
    <row r="17" spans="4:24" x14ac:dyDescent="0.3">
      <c r="D17">
        <f t="shared" si="6"/>
        <v>14</v>
      </c>
      <c r="E17" s="8">
        <f t="shared" ca="1" si="7"/>
        <v>776793.14547681366</v>
      </c>
      <c r="F17" s="7">
        <f t="shared" ca="1" si="0"/>
        <v>582594.8591076103</v>
      </c>
      <c r="G17" s="7">
        <f t="shared" ca="1" si="1"/>
        <v>194198.28636920342</v>
      </c>
      <c r="H17">
        <f t="shared" ca="1" si="2"/>
        <v>2.3800746748274064</v>
      </c>
      <c r="I17">
        <f t="shared" ca="1" si="3"/>
        <v>1.7437098390715249</v>
      </c>
      <c r="J17" s="7">
        <f t="shared" ca="1" si="4"/>
        <v>1222083.2257617307</v>
      </c>
      <c r="K17" s="8">
        <f t="shared" ca="1" si="5"/>
        <v>12000</v>
      </c>
      <c r="Q17" t="str">
        <f>IF($B$14&lt;ROW(D45)-3,"",Q16+1)</f>
        <v/>
      </c>
      <c r="R17" s="1" t="str">
        <f>IF(Q17="","",W15-X15)</f>
        <v/>
      </c>
      <c r="S17" s="8" t="str">
        <f>IF(R17="","",$B$12*R18)</f>
        <v/>
      </c>
      <c r="T17" s="8" t="str">
        <f>IF(S17="","",(1-$B$12)*R18)</f>
        <v/>
      </c>
      <c r="U17" t="str">
        <f t="shared" ca="1" si="8"/>
        <v/>
      </c>
      <c r="V17" t="str">
        <f t="shared" ca="1" si="10"/>
        <v/>
      </c>
      <c r="W17" s="8" t="str">
        <f ca="1">IF(V17="","",T16*EXP($B$3)+S16*V16)</f>
        <v/>
      </c>
      <c r="X17" s="1" t="str">
        <f t="shared" ca="1" si="9"/>
        <v/>
      </c>
    </row>
    <row r="18" spans="4:24" x14ac:dyDescent="0.3">
      <c r="D18">
        <f t="shared" si="6"/>
        <v>15</v>
      </c>
      <c r="E18" s="8">
        <f t="shared" ca="1" si="7"/>
        <v>1234083.2257617307</v>
      </c>
      <c r="F18" s="7">
        <f t="shared" ca="1" si="0"/>
        <v>925562.41932129802</v>
      </c>
      <c r="G18" s="7">
        <f t="shared" ca="1" si="1"/>
        <v>308520.80644043267</v>
      </c>
      <c r="H18">
        <f t="shared" ca="1" si="2"/>
        <v>-1.1075034724298536</v>
      </c>
      <c r="I18">
        <f t="shared" ca="1" si="3"/>
        <v>0.86805457273295983</v>
      </c>
      <c r="J18" s="7">
        <f t="shared" ca="1" si="4"/>
        <v>1131037.3580897322</v>
      </c>
      <c r="K18" s="8">
        <f t="shared" ca="1" si="5"/>
        <v>12000</v>
      </c>
      <c r="Q18" t="str">
        <f>IF($B$14&lt;ROW(D46)-3,"",Q17+1)</f>
        <v/>
      </c>
      <c r="R18" s="1" t="str">
        <f>IF(Q18="","",W16-X16)</f>
        <v/>
      </c>
      <c r="S18" s="8" t="str">
        <f>IF(R18="","",$B$12*R19)</f>
        <v/>
      </c>
      <c r="T18" s="8" t="str">
        <f>IF(S18="","",(1-$B$12)*R19)</f>
        <v/>
      </c>
      <c r="U18" t="str">
        <f t="shared" ca="1" si="8"/>
        <v/>
      </c>
      <c r="V18" t="str">
        <f t="shared" ca="1" si="10"/>
        <v/>
      </c>
      <c r="W18" s="8" t="str">
        <f ca="1">IF(V18="","",T17*EXP($B$3)+S17*V17)</f>
        <v/>
      </c>
      <c r="X18" s="1" t="str">
        <f t="shared" ca="1" si="9"/>
        <v/>
      </c>
    </row>
    <row r="19" spans="4:24" x14ac:dyDescent="0.3">
      <c r="D19" t="str">
        <f t="shared" si="6"/>
        <v/>
      </c>
      <c r="E19" s="8" t="str">
        <f t="shared" si="7"/>
        <v/>
      </c>
      <c r="F19" s="7" t="str">
        <f t="shared" si="0"/>
        <v/>
      </c>
      <c r="G19" s="7" t="str">
        <f t="shared" si="1"/>
        <v/>
      </c>
      <c r="H19" t="str">
        <f t="shared" ca="1" si="2"/>
        <v/>
      </c>
      <c r="I19" t="str">
        <f t="shared" ca="1" si="3"/>
        <v/>
      </c>
      <c r="J19" s="7" t="str">
        <f t="shared" ca="1" si="4"/>
        <v/>
      </c>
      <c r="K19" s="8" t="str">
        <f t="shared" ca="1" si="5"/>
        <v/>
      </c>
      <c r="Q19" t="str">
        <f>IF($B$14&lt;ROW(D47)-3,"",Q18+1)</f>
        <v/>
      </c>
      <c r="R19" s="1" t="str">
        <f>IF(Q19="","",W17-X17)</f>
        <v/>
      </c>
      <c r="S19" s="8" t="str">
        <f>IF(R19="","",$B$12*R20)</f>
        <v/>
      </c>
      <c r="T19" s="8" t="str">
        <f>IF(S19="","",(1-$B$12)*R20)</f>
        <v/>
      </c>
      <c r="U19" t="str">
        <f t="shared" ca="1" si="8"/>
        <v/>
      </c>
      <c r="V19" t="str">
        <f t="shared" ca="1" si="10"/>
        <v/>
      </c>
      <c r="W19" s="8" t="str">
        <f ca="1">IF(V19="","",T18*EXP($B$3)+S18*V18)</f>
        <v/>
      </c>
      <c r="X19" s="1" t="str">
        <f t="shared" ca="1" si="9"/>
        <v/>
      </c>
    </row>
    <row r="20" spans="4:24" x14ac:dyDescent="0.3">
      <c r="D20" t="str">
        <f t="shared" si="6"/>
        <v/>
      </c>
      <c r="E20" s="8" t="str">
        <f t="shared" si="7"/>
        <v/>
      </c>
      <c r="F20" s="7" t="str">
        <f t="shared" si="0"/>
        <v/>
      </c>
      <c r="G20" s="7" t="str">
        <f t="shared" si="1"/>
        <v/>
      </c>
      <c r="H20" t="str">
        <f t="shared" ca="1" si="2"/>
        <v/>
      </c>
      <c r="I20" t="str">
        <f t="shared" ca="1" si="3"/>
        <v/>
      </c>
      <c r="J20" s="7" t="str">
        <f t="shared" ca="1" si="4"/>
        <v/>
      </c>
      <c r="K20" s="8" t="str">
        <f t="shared" ca="1" si="5"/>
        <v/>
      </c>
      <c r="L20" s="1"/>
      <c r="Q20" t="str">
        <f>IF($B$14&lt;ROW(D48)-3,"",Q19+1)</f>
        <v/>
      </c>
      <c r="R20" s="1" t="str">
        <f>IF(Q20="","",W18-X18)</f>
        <v/>
      </c>
      <c r="S20" s="8" t="str">
        <f>IF(R20="","",$B$12*R21)</f>
        <v/>
      </c>
      <c r="T20" s="8" t="str">
        <f>IF(S20="","",(1-$B$12)*R21)</f>
        <v/>
      </c>
      <c r="U20" t="str">
        <f t="shared" ca="1" si="8"/>
        <v/>
      </c>
      <c r="V20" t="str">
        <f t="shared" ca="1" si="10"/>
        <v/>
      </c>
      <c r="W20" s="8" t="str">
        <f ca="1">IF(V20="","",T19*EXP($B$3)+S19*V19)</f>
        <v/>
      </c>
      <c r="X20" s="1" t="str">
        <f t="shared" ca="1" si="9"/>
        <v/>
      </c>
    </row>
    <row r="21" spans="4:24" x14ac:dyDescent="0.3">
      <c r="D21" t="str">
        <f t="shared" si="6"/>
        <v/>
      </c>
      <c r="E21" s="8" t="str">
        <f t="shared" si="7"/>
        <v/>
      </c>
      <c r="F21" s="7" t="str">
        <f t="shared" si="0"/>
        <v/>
      </c>
      <c r="G21" s="7" t="str">
        <f t="shared" si="1"/>
        <v/>
      </c>
      <c r="H21" t="str">
        <f t="shared" ca="1" si="2"/>
        <v/>
      </c>
      <c r="I21" t="str">
        <f t="shared" ca="1" si="3"/>
        <v/>
      </c>
      <c r="J21" s="7" t="str">
        <f t="shared" ca="1" si="4"/>
        <v/>
      </c>
      <c r="K21" s="8" t="str">
        <f t="shared" ca="1" si="5"/>
        <v/>
      </c>
      <c r="L21" s="1"/>
      <c r="Q21" t="str">
        <f>IF($B$14&lt;ROW(D49)-3,"",Q20+1)</f>
        <v/>
      </c>
      <c r="R21" s="1" t="str">
        <f>IF(Q21="","",W19-X19)</f>
        <v/>
      </c>
      <c r="S21" s="8" t="str">
        <f>IF(R21="","",$B$12*R22)</f>
        <v/>
      </c>
      <c r="T21" s="8" t="str">
        <f>IF(S21="","",(1-$B$12)*R22)</f>
        <v/>
      </c>
      <c r="U21" t="str">
        <f t="shared" ca="1" si="8"/>
        <v/>
      </c>
      <c r="V21" t="str">
        <f t="shared" ca="1" si="10"/>
        <v/>
      </c>
      <c r="W21" s="8" t="str">
        <f ca="1">IF(V21="","",T20*EXP($B$3)+S20*V20)</f>
        <v/>
      </c>
      <c r="X21" s="1" t="str">
        <f t="shared" ca="1" si="9"/>
        <v/>
      </c>
    </row>
    <row r="22" spans="4:24" x14ac:dyDescent="0.3">
      <c r="D22" t="str">
        <f t="shared" si="6"/>
        <v/>
      </c>
      <c r="E22" s="8" t="str">
        <f t="shared" si="7"/>
        <v/>
      </c>
      <c r="F22" s="7" t="str">
        <f t="shared" si="0"/>
        <v/>
      </c>
      <c r="G22" s="7" t="str">
        <f t="shared" si="1"/>
        <v/>
      </c>
      <c r="H22" t="str">
        <f t="shared" ca="1" si="2"/>
        <v/>
      </c>
      <c r="I22" t="str">
        <f t="shared" ca="1" si="3"/>
        <v/>
      </c>
      <c r="J22" s="7" t="str">
        <f t="shared" ca="1" si="4"/>
        <v/>
      </c>
      <c r="K22" s="8" t="str">
        <f t="shared" ca="1" si="5"/>
        <v/>
      </c>
      <c r="L22" s="1"/>
      <c r="Q22" t="str">
        <f>IF($B$14&lt;ROW(D50)-3,"",Q21+1)</f>
        <v/>
      </c>
      <c r="R22" s="1" t="str">
        <f>IF(Q22="","",W20-X20)</f>
        <v/>
      </c>
      <c r="S22" s="8" t="str">
        <f>IF(R22="","",$B$12*R23)</f>
        <v/>
      </c>
      <c r="T22" s="8" t="str">
        <f>IF(S22="","",(1-$B$12)*R23)</f>
        <v/>
      </c>
      <c r="U22" t="str">
        <f t="shared" ca="1" si="8"/>
        <v/>
      </c>
      <c r="V22" t="str">
        <f t="shared" ca="1" si="10"/>
        <v/>
      </c>
      <c r="W22" s="8" t="str">
        <f ca="1">IF(V22="","",T21*EXP($B$3)+S21*V21)</f>
        <v/>
      </c>
      <c r="X22" s="1" t="str">
        <f t="shared" ca="1" si="9"/>
        <v/>
      </c>
    </row>
    <row r="23" spans="4:24" x14ac:dyDescent="0.3">
      <c r="D23" t="str">
        <f t="shared" si="6"/>
        <v/>
      </c>
      <c r="E23" s="8" t="str">
        <f t="shared" si="7"/>
        <v/>
      </c>
      <c r="F23" s="7" t="str">
        <f t="shared" si="0"/>
        <v/>
      </c>
      <c r="G23" s="7" t="str">
        <f t="shared" si="1"/>
        <v/>
      </c>
      <c r="H23" t="str">
        <f t="shared" ca="1" si="2"/>
        <v/>
      </c>
      <c r="I23" t="str">
        <f t="shared" ca="1" si="3"/>
        <v/>
      </c>
      <c r="J23" s="7" t="str">
        <f t="shared" ca="1" si="4"/>
        <v/>
      </c>
      <c r="K23" s="8" t="str">
        <f t="shared" ca="1" si="5"/>
        <v/>
      </c>
      <c r="L23" s="1"/>
      <c r="Q23" t="str">
        <f>IF($B$14&lt;ROW(D51)-3,"",Q22+1)</f>
        <v/>
      </c>
      <c r="R23" s="1" t="str">
        <f>IF(Q23="","",W21-X21)</f>
        <v/>
      </c>
      <c r="S23" s="8" t="str">
        <f>IF(R23="","",$B$12*R24)</f>
        <v/>
      </c>
      <c r="T23" s="8" t="str">
        <f>IF(S23="","",(1-$B$12)*R24)</f>
        <v/>
      </c>
      <c r="U23" t="str">
        <f t="shared" ca="1" si="8"/>
        <v/>
      </c>
      <c r="V23" t="str">
        <f t="shared" ca="1" si="10"/>
        <v/>
      </c>
      <c r="W23" s="8" t="str">
        <f ca="1">IF(V23="","",T22*EXP($B$3)+S22*V22)</f>
        <v/>
      </c>
      <c r="X23" s="1" t="str">
        <f t="shared" ca="1" si="9"/>
        <v/>
      </c>
    </row>
    <row r="24" spans="4:24" x14ac:dyDescent="0.3">
      <c r="D24" t="str">
        <f t="shared" si="6"/>
        <v/>
      </c>
      <c r="E24" s="8" t="str">
        <f t="shared" si="7"/>
        <v/>
      </c>
      <c r="F24" s="7" t="str">
        <f t="shared" si="0"/>
        <v/>
      </c>
      <c r="G24" s="7" t="str">
        <f t="shared" si="1"/>
        <v/>
      </c>
      <c r="H24" t="str">
        <f t="shared" ca="1" si="2"/>
        <v/>
      </c>
      <c r="I24" t="str">
        <f t="shared" ca="1" si="3"/>
        <v/>
      </c>
      <c r="J24" s="7" t="str">
        <f t="shared" ca="1" si="4"/>
        <v/>
      </c>
      <c r="K24" s="8" t="str">
        <f t="shared" ca="1" si="5"/>
        <v/>
      </c>
      <c r="L24" s="1"/>
      <c r="Q24" t="str">
        <f>IF($B$14&lt;ROW(D52)-3,"",Q23+1)</f>
        <v/>
      </c>
      <c r="R24" s="1" t="str">
        <f>IF(Q24="","",W22-X22)</f>
        <v/>
      </c>
      <c r="S24" s="8" t="str">
        <f>IF(R24="","",$B$12*R25)</f>
        <v/>
      </c>
      <c r="T24" s="8" t="str">
        <f>IF(S24="","",(1-$B$12)*R25)</f>
        <v/>
      </c>
      <c r="U24" t="str">
        <f t="shared" ca="1" si="8"/>
        <v/>
      </c>
      <c r="V24" t="str">
        <f t="shared" ca="1" si="10"/>
        <v/>
      </c>
      <c r="W24" s="8" t="str">
        <f ca="1">IF(V24="","",T23*EXP($B$3)+S23*V23)</f>
        <v/>
      </c>
      <c r="X24" s="1" t="str">
        <f t="shared" ca="1" si="9"/>
        <v/>
      </c>
    </row>
    <row r="25" spans="4:24" x14ac:dyDescent="0.3">
      <c r="D25" t="str">
        <f t="shared" si="6"/>
        <v/>
      </c>
      <c r="E25" s="8" t="str">
        <f t="shared" si="7"/>
        <v/>
      </c>
      <c r="F25" s="7" t="str">
        <f t="shared" si="0"/>
        <v/>
      </c>
      <c r="G25" s="7" t="str">
        <f t="shared" si="1"/>
        <v/>
      </c>
      <c r="H25" t="str">
        <f t="shared" ca="1" si="2"/>
        <v/>
      </c>
      <c r="I25" t="str">
        <f t="shared" ca="1" si="3"/>
        <v/>
      </c>
      <c r="J25" s="7" t="str">
        <f t="shared" ca="1" si="4"/>
        <v/>
      </c>
      <c r="K25" s="8" t="str">
        <f t="shared" ca="1" si="5"/>
        <v/>
      </c>
      <c r="L25" s="1"/>
      <c r="Q25" t="str">
        <f>IF($B$14&lt;ROW(D53)-3,"",Q24+1)</f>
        <v/>
      </c>
      <c r="R25" s="1" t="str">
        <f>IF(Q25="","",W23-X23)</f>
        <v/>
      </c>
      <c r="S25" s="8" t="str">
        <f>IF(R25="","",$B$12*R26)</f>
        <v/>
      </c>
      <c r="T25" s="8" t="str">
        <f>IF(S25="","",(1-$B$12)*R26)</f>
        <v/>
      </c>
      <c r="U25" t="str">
        <f t="shared" ca="1" si="8"/>
        <v/>
      </c>
      <c r="V25" t="str">
        <f t="shared" ca="1" si="10"/>
        <v/>
      </c>
      <c r="W25" s="8" t="str">
        <f ca="1">IF(V25="","",T24*EXP($B$3)+S24*V24)</f>
        <v/>
      </c>
      <c r="X25" s="1" t="str">
        <f t="shared" ca="1" si="9"/>
        <v/>
      </c>
    </row>
    <row r="26" spans="4:24" x14ac:dyDescent="0.3">
      <c r="D26" t="str">
        <f t="shared" si="6"/>
        <v/>
      </c>
      <c r="E26" s="8" t="str">
        <f t="shared" si="7"/>
        <v/>
      </c>
      <c r="F26" s="7" t="str">
        <f t="shared" si="0"/>
        <v/>
      </c>
      <c r="G26" s="7" t="str">
        <f t="shared" si="1"/>
        <v/>
      </c>
      <c r="H26" t="str">
        <f t="shared" ca="1" si="2"/>
        <v/>
      </c>
      <c r="I26" t="str">
        <f t="shared" ca="1" si="3"/>
        <v/>
      </c>
      <c r="J26" s="7" t="str">
        <f t="shared" ca="1" si="4"/>
        <v/>
      </c>
      <c r="K26" s="8" t="str">
        <f t="shared" ca="1" si="5"/>
        <v/>
      </c>
      <c r="L26" s="1"/>
      <c r="Q26" t="str">
        <f>IF($B$14&lt;ROW(D54)-3,"",Q25+1)</f>
        <v/>
      </c>
      <c r="R26" s="1" t="str">
        <f>IF(Q26="","",W24-X24)</f>
        <v/>
      </c>
      <c r="S26" s="8" t="str">
        <f>IF(R26="","",$B$12*R27)</f>
        <v/>
      </c>
      <c r="T26" s="8" t="str">
        <f>IF(S26="","",(1-$B$12)*R27)</f>
        <v/>
      </c>
      <c r="U26" t="str">
        <f t="shared" ca="1" si="8"/>
        <v/>
      </c>
      <c r="V26" t="str">
        <f t="shared" ca="1" si="10"/>
        <v/>
      </c>
      <c r="W26" s="8" t="str">
        <f ca="1">IF(V26="","",T25*EXP($B$3)+S25*V25)</f>
        <v/>
      </c>
      <c r="X26" s="1" t="str">
        <f t="shared" ca="1" si="9"/>
        <v/>
      </c>
    </row>
    <row r="27" spans="4:24" x14ac:dyDescent="0.3">
      <c r="D27" t="str">
        <f t="shared" si="6"/>
        <v/>
      </c>
      <c r="E27" s="8" t="str">
        <f t="shared" si="7"/>
        <v/>
      </c>
      <c r="F27" s="7" t="str">
        <f t="shared" si="0"/>
        <v/>
      </c>
      <c r="G27" s="7" t="str">
        <f t="shared" si="1"/>
        <v/>
      </c>
      <c r="H27" t="str">
        <f t="shared" ca="1" si="2"/>
        <v/>
      </c>
      <c r="I27" t="str">
        <f t="shared" ca="1" si="3"/>
        <v/>
      </c>
      <c r="J27" s="7" t="str">
        <f t="shared" ca="1" si="4"/>
        <v/>
      </c>
      <c r="K27" s="8" t="str">
        <f t="shared" ca="1" si="5"/>
        <v/>
      </c>
      <c r="L27" s="1"/>
      <c r="Q27" t="str">
        <f>IF($B$14&lt;ROW(D55)-3,"",Q26+1)</f>
        <v/>
      </c>
      <c r="R27" s="1" t="str">
        <f>IF(Q27="","",W25-X25)</f>
        <v/>
      </c>
      <c r="S27" s="8" t="str">
        <f>IF(R27="","",$B$12*R28)</f>
        <v/>
      </c>
      <c r="T27" s="8" t="str">
        <f>IF(S27="","",(1-$B$12)*R28)</f>
        <v/>
      </c>
      <c r="U27" t="str">
        <f t="shared" ca="1" si="8"/>
        <v/>
      </c>
      <c r="V27" t="str">
        <f t="shared" ca="1" si="10"/>
        <v/>
      </c>
      <c r="W27" s="8" t="str">
        <f ca="1">IF(V27="","",T26*EXP($B$3)+S26*V26)</f>
        <v/>
      </c>
      <c r="X27" s="1" t="str">
        <f t="shared" ca="1" si="9"/>
        <v/>
      </c>
    </row>
    <row r="28" spans="4:24" x14ac:dyDescent="0.3">
      <c r="D28" t="str">
        <f t="shared" si="6"/>
        <v/>
      </c>
      <c r="E28" s="8" t="str">
        <f t="shared" si="7"/>
        <v/>
      </c>
      <c r="F28" s="7" t="str">
        <f t="shared" si="0"/>
        <v/>
      </c>
      <c r="G28" s="7" t="str">
        <f t="shared" si="1"/>
        <v/>
      </c>
      <c r="H28" t="str">
        <f t="shared" ca="1" si="2"/>
        <v/>
      </c>
      <c r="I28" t="str">
        <f t="shared" ca="1" si="3"/>
        <v/>
      </c>
      <c r="J28" s="7" t="str">
        <f t="shared" ca="1" si="4"/>
        <v/>
      </c>
      <c r="K28" s="8" t="str">
        <f t="shared" ca="1" si="5"/>
        <v/>
      </c>
      <c r="L28" s="1"/>
      <c r="Q28" t="str">
        <f>IF($B$14&lt;ROW(D56)-3,"",Q27+1)</f>
        <v/>
      </c>
      <c r="R28" s="1" t="str">
        <f>IF(Q28="","",W26-X26)</f>
        <v/>
      </c>
      <c r="S28" s="8" t="str">
        <f>IF(R28="","",$B$12*R29)</f>
        <v/>
      </c>
      <c r="T28" s="8" t="str">
        <f>IF(S28="","",(1-$B$12)*R29)</f>
        <v/>
      </c>
      <c r="U28" t="str">
        <f t="shared" ca="1" si="8"/>
        <v/>
      </c>
      <c r="V28" t="str">
        <f t="shared" ca="1" si="10"/>
        <v/>
      </c>
      <c r="W28" s="8" t="str">
        <f ca="1">IF(V28="","",T27*EXP($B$3)+S27*V27)</f>
        <v/>
      </c>
      <c r="X28" s="1" t="str">
        <f t="shared" ca="1" si="9"/>
        <v/>
      </c>
    </row>
    <row r="29" spans="4:24" x14ac:dyDescent="0.3">
      <c r="D29" t="str">
        <f t="shared" si="6"/>
        <v/>
      </c>
      <c r="E29" s="8" t="str">
        <f t="shared" si="7"/>
        <v/>
      </c>
      <c r="F29" s="7" t="str">
        <f t="shared" si="0"/>
        <v/>
      </c>
      <c r="G29" s="7" t="str">
        <f t="shared" si="1"/>
        <v/>
      </c>
      <c r="H29" t="str">
        <f t="shared" ca="1" si="2"/>
        <v/>
      </c>
      <c r="I29" t="str">
        <f t="shared" ca="1" si="3"/>
        <v/>
      </c>
      <c r="J29" s="7" t="str">
        <f t="shared" ca="1" si="4"/>
        <v/>
      </c>
      <c r="K29" s="8" t="str">
        <f t="shared" ca="1" si="5"/>
        <v/>
      </c>
      <c r="L29" s="1"/>
      <c r="Q29" t="str">
        <f>IF($B$14&lt;ROW(D57)-3,"",Q28+1)</f>
        <v/>
      </c>
      <c r="R29" s="1" t="str">
        <f>IF(Q29="","",W27-X27)</f>
        <v/>
      </c>
      <c r="S29" s="8" t="str">
        <f>IF(R29="","",$B$12*R30)</f>
        <v/>
      </c>
      <c r="T29" s="8" t="str">
        <f>IF(S29="","",(1-$B$12)*R30)</f>
        <v/>
      </c>
      <c r="U29" t="str">
        <f t="shared" ca="1" si="8"/>
        <v/>
      </c>
      <c r="V29" t="str">
        <f t="shared" ca="1" si="10"/>
        <v/>
      </c>
      <c r="W29" s="8" t="str">
        <f ca="1">IF(V29="","",T28*EXP($B$3)+S28*V28)</f>
        <v/>
      </c>
      <c r="X29" s="1" t="str">
        <f t="shared" ca="1" si="9"/>
        <v/>
      </c>
    </row>
    <row r="30" spans="4:24" x14ac:dyDescent="0.3">
      <c r="D30" t="str">
        <f t="shared" si="6"/>
        <v/>
      </c>
      <c r="E30" s="8" t="str">
        <f t="shared" si="7"/>
        <v/>
      </c>
      <c r="F30" s="7" t="str">
        <f t="shared" si="0"/>
        <v/>
      </c>
      <c r="G30" s="7" t="str">
        <f t="shared" si="1"/>
        <v/>
      </c>
      <c r="H30" t="str">
        <f t="shared" ca="1" si="2"/>
        <v/>
      </c>
      <c r="I30" t="str">
        <f t="shared" ca="1" si="3"/>
        <v/>
      </c>
      <c r="J30" s="7" t="str">
        <f t="shared" ca="1" si="4"/>
        <v/>
      </c>
      <c r="K30" s="8" t="str">
        <f t="shared" ca="1" si="5"/>
        <v/>
      </c>
      <c r="L30" s="1"/>
      <c r="Q30" t="str">
        <f>IF($B$14&lt;ROW(D58)-3,"",Q29+1)</f>
        <v/>
      </c>
      <c r="R30" s="1" t="str">
        <f>IF(Q30="","",W28-X28)</f>
        <v/>
      </c>
      <c r="S30" s="8" t="str">
        <f>IF(R30="","",$B$12*R31)</f>
        <v/>
      </c>
      <c r="T30" s="8" t="str">
        <f>IF(S30="","",(1-$B$12)*R31)</f>
        <v/>
      </c>
      <c r="U30" t="str">
        <f t="shared" ca="1" si="8"/>
        <v/>
      </c>
      <c r="V30" t="str">
        <f t="shared" ca="1" si="10"/>
        <v/>
      </c>
      <c r="W30" s="8" t="str">
        <f ca="1">IF(V30="","",T29*EXP($B$3)+S29*V29)</f>
        <v/>
      </c>
      <c r="X30" s="1" t="str">
        <f t="shared" ca="1" si="9"/>
        <v/>
      </c>
    </row>
    <row r="31" spans="4:24" x14ac:dyDescent="0.3">
      <c r="D31" t="str">
        <f t="shared" si="6"/>
        <v/>
      </c>
      <c r="E31" s="8" t="str">
        <f t="shared" si="7"/>
        <v/>
      </c>
      <c r="F31" s="7" t="str">
        <f t="shared" si="0"/>
        <v/>
      </c>
      <c r="G31" s="7" t="str">
        <f t="shared" si="1"/>
        <v/>
      </c>
      <c r="H31" t="str">
        <f t="shared" ca="1" si="2"/>
        <v/>
      </c>
      <c r="I31" t="str">
        <f t="shared" ca="1" si="3"/>
        <v/>
      </c>
      <c r="J31" s="7" t="str">
        <f t="shared" ca="1" si="4"/>
        <v/>
      </c>
      <c r="K31" s="8" t="str">
        <f t="shared" ca="1" si="5"/>
        <v/>
      </c>
      <c r="L31" s="1"/>
      <c r="Q31" t="str">
        <f>IF($B$14&lt;ROW(D59)-3,"",Q30+1)</f>
        <v/>
      </c>
      <c r="R31" s="1" t="str">
        <f>IF(Q31="","",W29-X29)</f>
        <v/>
      </c>
      <c r="S31" s="8" t="str">
        <f>IF(R31="","",$B$12*R32)</f>
        <v/>
      </c>
      <c r="T31" s="8" t="str">
        <f>IF(S31="","",(1-$B$12)*R32)</f>
        <v/>
      </c>
      <c r="U31" t="str">
        <f t="shared" ca="1" si="8"/>
        <v/>
      </c>
      <c r="V31" t="str">
        <f t="shared" ca="1" si="10"/>
        <v/>
      </c>
      <c r="W31" s="8" t="str">
        <f ca="1">IF(V31="","",T30*EXP($B$3)+S30*V30)</f>
        <v/>
      </c>
      <c r="X31" s="1" t="str">
        <f t="shared" ca="1" si="9"/>
        <v/>
      </c>
    </row>
    <row r="32" spans="4:24" x14ac:dyDescent="0.3">
      <c r="D32" t="str">
        <f t="shared" si="6"/>
        <v/>
      </c>
      <c r="E32" s="8" t="str">
        <f t="shared" si="7"/>
        <v/>
      </c>
      <c r="F32" s="7" t="str">
        <f t="shared" si="0"/>
        <v/>
      </c>
      <c r="G32" s="7" t="str">
        <f t="shared" si="1"/>
        <v/>
      </c>
      <c r="H32" t="str">
        <f t="shared" ca="1" si="2"/>
        <v/>
      </c>
      <c r="I32" t="str">
        <f t="shared" ca="1" si="3"/>
        <v/>
      </c>
      <c r="J32" s="7" t="str">
        <f t="shared" ca="1" si="4"/>
        <v/>
      </c>
      <c r="K32" s="8" t="str">
        <f t="shared" ca="1" si="5"/>
        <v/>
      </c>
      <c r="L32" s="1"/>
      <c r="Q32" t="str">
        <f>IF($B$14&lt;ROW(D60)-3,"",Q31+1)</f>
        <v/>
      </c>
      <c r="R32" s="1" t="str">
        <f>IF(Q32="","",W30-X30)</f>
        <v/>
      </c>
      <c r="S32" s="8" t="str">
        <f>IF(R32="","",$B$12*R33)</f>
        <v/>
      </c>
      <c r="T32" s="8" t="str">
        <f>IF(S32="","",(1-$B$12)*R33)</f>
        <v/>
      </c>
      <c r="U32" t="str">
        <f t="shared" ca="1" si="8"/>
        <v/>
      </c>
      <c r="V32" t="str">
        <f t="shared" ca="1" si="10"/>
        <v/>
      </c>
      <c r="W32" s="8" t="str">
        <f ca="1">IF(V32="","",T31*EXP($B$3)+S31*V31)</f>
        <v/>
      </c>
      <c r="X32" s="1" t="str">
        <f t="shared" ca="1" si="9"/>
        <v/>
      </c>
    </row>
    <row r="33" spans="4:24" x14ac:dyDescent="0.3">
      <c r="D33" t="str">
        <f t="shared" si="6"/>
        <v/>
      </c>
      <c r="E33" s="8" t="str">
        <f t="shared" si="7"/>
        <v/>
      </c>
      <c r="F33" s="7" t="str">
        <f t="shared" si="0"/>
        <v/>
      </c>
      <c r="G33" s="7" t="str">
        <f t="shared" si="1"/>
        <v/>
      </c>
      <c r="H33" t="str">
        <f t="shared" ca="1" si="2"/>
        <v/>
      </c>
      <c r="I33" t="str">
        <f t="shared" ca="1" si="3"/>
        <v/>
      </c>
      <c r="J33" s="7" t="str">
        <f t="shared" ca="1" si="4"/>
        <v/>
      </c>
      <c r="K33" s="8" t="str">
        <f t="shared" ca="1" si="5"/>
        <v/>
      </c>
      <c r="L33" s="1"/>
      <c r="Q33" t="str">
        <f>IF($B$14&lt;ROW(D61)-3,"",Q32+1)</f>
        <v/>
      </c>
      <c r="R33" s="1" t="str">
        <f>IF(Q33="","",W31-X31)</f>
        <v/>
      </c>
      <c r="S33" s="8" t="str">
        <f>IF(R33="","",$B$12*R34)</f>
        <v/>
      </c>
      <c r="T33" s="8" t="str">
        <f>IF(S33="","",(1-$B$12)*R34)</f>
        <v/>
      </c>
      <c r="U33" t="str">
        <f t="shared" ca="1" si="8"/>
        <v/>
      </c>
      <c r="V33" t="str">
        <f t="shared" ca="1" si="10"/>
        <v/>
      </c>
      <c r="W33" s="8" t="str">
        <f ca="1">IF(V33="","",T32*EXP($B$3)+S32*V32)</f>
        <v/>
      </c>
      <c r="X33" s="1" t="str">
        <f t="shared" ca="1" si="9"/>
        <v/>
      </c>
    </row>
    <row r="34" spans="4:24" x14ac:dyDescent="0.3">
      <c r="D34" t="str">
        <f t="shared" si="6"/>
        <v/>
      </c>
      <c r="E34" s="8" t="str">
        <f t="shared" si="7"/>
        <v/>
      </c>
      <c r="F34" s="7" t="str">
        <f t="shared" si="0"/>
        <v/>
      </c>
      <c r="G34" s="7" t="str">
        <f t="shared" si="1"/>
        <v/>
      </c>
      <c r="H34" t="str">
        <f t="shared" ca="1" si="2"/>
        <v/>
      </c>
      <c r="I34" t="str">
        <f t="shared" ca="1" si="3"/>
        <v/>
      </c>
      <c r="J34" s="7" t="str">
        <f t="shared" ca="1" si="4"/>
        <v/>
      </c>
      <c r="K34" s="8" t="str">
        <f t="shared" ca="1" si="5"/>
        <v/>
      </c>
      <c r="L34" s="1"/>
      <c r="Q34" t="str">
        <f>IF($B$14&lt;ROW(D62)-3,"",Q33+1)</f>
        <v/>
      </c>
      <c r="R34" s="1" t="str">
        <f>IF(Q34="","",W32-X32)</f>
        <v/>
      </c>
      <c r="S34" s="8" t="str">
        <f>IF(R34="","",$B$12*R35)</f>
        <v/>
      </c>
      <c r="T34" s="8" t="str">
        <f>IF(S34="","",(1-$B$12)*R35)</f>
        <v/>
      </c>
      <c r="U34" t="str">
        <f t="shared" ca="1" si="8"/>
        <v/>
      </c>
      <c r="V34" t="str">
        <f t="shared" ca="1" si="10"/>
        <v/>
      </c>
      <c r="W34" s="8" t="str">
        <f ca="1">IF(V34="","",T33*EXP($B$3)+S33*V33)</f>
        <v/>
      </c>
      <c r="X34" s="1" t="str">
        <f t="shared" ca="1" si="9"/>
        <v/>
      </c>
    </row>
    <row r="35" spans="4:24" x14ac:dyDescent="0.3">
      <c r="D35" t="str">
        <f t="shared" si="6"/>
        <v/>
      </c>
      <c r="E35" s="8" t="str">
        <f t="shared" si="7"/>
        <v/>
      </c>
      <c r="F35" s="7" t="str">
        <f t="shared" si="0"/>
        <v/>
      </c>
      <c r="G35" s="7" t="str">
        <f t="shared" si="1"/>
        <v/>
      </c>
      <c r="H35" t="str">
        <f t="shared" ca="1" si="2"/>
        <v/>
      </c>
      <c r="I35" t="str">
        <f t="shared" ca="1" si="3"/>
        <v/>
      </c>
      <c r="J35" s="7" t="str">
        <f t="shared" ca="1" si="4"/>
        <v/>
      </c>
      <c r="K35" s="8" t="str">
        <f t="shared" ca="1" si="5"/>
        <v/>
      </c>
      <c r="L35" s="1"/>
      <c r="Q35" t="str">
        <f>IF($B$14&lt;ROW(D63)-3,"",Q34+1)</f>
        <v/>
      </c>
      <c r="R35" s="1" t="str">
        <f>IF(Q35="","",W33-X33)</f>
        <v/>
      </c>
      <c r="S35" s="8" t="str">
        <f>IF(R35="","",$B$12*R36)</f>
        <v/>
      </c>
      <c r="T35" s="8" t="str">
        <f>IF(S35="","",(1-$B$12)*R36)</f>
        <v/>
      </c>
      <c r="U35" t="str">
        <f t="shared" ca="1" si="8"/>
        <v/>
      </c>
      <c r="V35" t="str">
        <f t="shared" ca="1" si="10"/>
        <v/>
      </c>
      <c r="W35" s="8" t="str">
        <f ca="1">IF(V35="","",T34*EXP($B$3)+S34*V34)</f>
        <v/>
      </c>
      <c r="X35" s="1" t="str">
        <f t="shared" ca="1" si="9"/>
        <v/>
      </c>
    </row>
    <row r="36" spans="4:24" x14ac:dyDescent="0.3">
      <c r="D36" t="str">
        <f t="shared" si="6"/>
        <v/>
      </c>
      <c r="E36" s="8" t="str">
        <f t="shared" si="7"/>
        <v/>
      </c>
      <c r="F36" s="7" t="str">
        <f t="shared" si="0"/>
        <v/>
      </c>
      <c r="G36" s="7" t="str">
        <f t="shared" si="1"/>
        <v/>
      </c>
      <c r="H36" t="str">
        <f t="shared" ca="1" si="2"/>
        <v/>
      </c>
      <c r="I36" t="str">
        <f t="shared" ca="1" si="3"/>
        <v/>
      </c>
      <c r="J36" s="7" t="str">
        <f t="shared" ca="1" si="4"/>
        <v/>
      </c>
      <c r="K36" s="8" t="str">
        <f t="shared" ca="1" si="5"/>
        <v/>
      </c>
      <c r="L36" s="1"/>
      <c r="Q36" t="str">
        <f>IF($B$14&lt;ROW(D64)-3,"",Q35+1)</f>
        <v/>
      </c>
      <c r="R36" s="1" t="str">
        <f>IF(Q36="","",W34-X34)</f>
        <v/>
      </c>
      <c r="S36" s="8" t="str">
        <f>IF(R36="","",$B$12*R37)</f>
        <v/>
      </c>
      <c r="T36" s="8" t="str">
        <f>IF(S36="","",(1-$B$12)*R37)</f>
        <v/>
      </c>
      <c r="U36" t="str">
        <f t="shared" ca="1" si="8"/>
        <v/>
      </c>
      <c r="V36" t="str">
        <f t="shared" ca="1" si="10"/>
        <v/>
      </c>
      <c r="W36" s="8" t="str">
        <f ca="1">IF(V36="","",T35*EXP($B$3)+S35*V35)</f>
        <v/>
      </c>
      <c r="X36" s="1" t="str">
        <f t="shared" ca="1" si="9"/>
        <v/>
      </c>
    </row>
    <row r="37" spans="4:24" x14ac:dyDescent="0.3">
      <c r="D37" t="str">
        <f t="shared" si="6"/>
        <v/>
      </c>
      <c r="E37" s="8" t="str">
        <f t="shared" si="7"/>
        <v/>
      </c>
      <c r="F37" s="7" t="str">
        <f t="shared" si="0"/>
        <v/>
      </c>
      <c r="G37" s="7" t="str">
        <f t="shared" si="1"/>
        <v/>
      </c>
      <c r="H37" t="str">
        <f t="shared" ca="1" si="2"/>
        <v/>
      </c>
      <c r="I37" t="str">
        <f t="shared" ca="1" si="3"/>
        <v/>
      </c>
      <c r="J37" s="7" t="str">
        <f t="shared" ca="1" si="4"/>
        <v/>
      </c>
      <c r="K37" s="8" t="str">
        <f t="shared" ca="1" si="5"/>
        <v/>
      </c>
      <c r="L37" s="1"/>
      <c r="Q37" t="str">
        <f>IF($B$14&lt;ROW(D65)-3,"",Q36+1)</f>
        <v/>
      </c>
      <c r="R37" s="1" t="str">
        <f>IF(Q37="","",W35-X35)</f>
        <v/>
      </c>
      <c r="S37" s="8" t="str">
        <f>IF(R37="","",$B$12*R38)</f>
        <v/>
      </c>
      <c r="T37" s="8" t="str">
        <f>IF(S37="","",(1-$B$12)*R38)</f>
        <v/>
      </c>
      <c r="U37" t="str">
        <f t="shared" ca="1" si="8"/>
        <v/>
      </c>
      <c r="V37" t="str">
        <f t="shared" ca="1" si="10"/>
        <v/>
      </c>
      <c r="W37" s="8" t="str">
        <f ca="1">IF(V37="","",T36*EXP($B$3)+S36*V36)</f>
        <v/>
      </c>
      <c r="X37" s="1" t="str">
        <f t="shared" ca="1" si="9"/>
        <v/>
      </c>
    </row>
    <row r="38" spans="4:24" x14ac:dyDescent="0.3">
      <c r="D38" t="str">
        <f t="shared" si="6"/>
        <v/>
      </c>
      <c r="E38" s="8" t="str">
        <f t="shared" si="7"/>
        <v/>
      </c>
      <c r="F38" s="7" t="str">
        <f t="shared" si="0"/>
        <v/>
      </c>
      <c r="G38" s="7" t="str">
        <f t="shared" si="1"/>
        <v/>
      </c>
      <c r="H38" t="str">
        <f t="shared" ca="1" si="2"/>
        <v/>
      </c>
      <c r="I38" t="str">
        <f t="shared" ca="1" si="3"/>
        <v/>
      </c>
      <c r="J38" s="7" t="str">
        <f t="shared" ca="1" si="4"/>
        <v/>
      </c>
      <c r="K38" s="8" t="str">
        <f t="shared" ca="1" si="5"/>
        <v/>
      </c>
      <c r="L38" s="1"/>
      <c r="Q38" t="str">
        <f>IF($B$14&lt;ROW(D66)-3,"",Q37+1)</f>
        <v/>
      </c>
      <c r="R38" s="1" t="str">
        <f>IF(Q38="","",W36-X36)</f>
        <v/>
      </c>
      <c r="S38" s="8" t="str">
        <f>IF(R38="","",$B$12*R39)</f>
        <v/>
      </c>
      <c r="T38" s="8" t="str">
        <f>IF(S38="","",(1-$B$12)*R39)</f>
        <v/>
      </c>
      <c r="U38" t="str">
        <f t="shared" ca="1" si="8"/>
        <v/>
      </c>
      <c r="V38" t="str">
        <f t="shared" ca="1" si="10"/>
        <v/>
      </c>
      <c r="W38" s="8" t="str">
        <f ca="1">IF(V38="","",T37*EXP($B$3)+S37*V37)</f>
        <v/>
      </c>
      <c r="X38" s="1" t="str">
        <f t="shared" ca="1" si="9"/>
        <v/>
      </c>
    </row>
    <row r="39" spans="4:24" x14ac:dyDescent="0.3">
      <c r="D39" t="str">
        <f t="shared" si="6"/>
        <v/>
      </c>
      <c r="E39" s="8" t="str">
        <f t="shared" si="7"/>
        <v/>
      </c>
      <c r="F39" s="7" t="str">
        <f t="shared" si="0"/>
        <v/>
      </c>
      <c r="G39" s="7" t="str">
        <f t="shared" si="1"/>
        <v/>
      </c>
      <c r="H39" t="str">
        <f t="shared" ca="1" si="2"/>
        <v/>
      </c>
      <c r="I39" t="str">
        <f t="shared" ca="1" si="3"/>
        <v/>
      </c>
      <c r="J39" s="7" t="str">
        <f t="shared" ca="1" si="4"/>
        <v/>
      </c>
      <c r="K39" s="8" t="str">
        <f t="shared" ca="1" si="5"/>
        <v/>
      </c>
      <c r="L39" s="1"/>
      <c r="Q39" t="str">
        <f>IF($B$14&lt;ROW(D67)-3,"",Q38+1)</f>
        <v/>
      </c>
      <c r="R39" s="1" t="str">
        <f>IF(Q39="","",W37-X37)</f>
        <v/>
      </c>
      <c r="S39" s="8" t="str">
        <f>IF(R39="","",$B$12*R40)</f>
        <v/>
      </c>
      <c r="T39" s="8" t="str">
        <f>IF(S39="","",(1-$B$12)*R40)</f>
        <v/>
      </c>
      <c r="U39" t="str">
        <f t="shared" ca="1" si="8"/>
        <v/>
      </c>
      <c r="V39" t="str">
        <f t="shared" ca="1" si="10"/>
        <v/>
      </c>
      <c r="W39" s="8" t="str">
        <f ca="1">IF(V39="","",T38*EXP($B$3)+S38*V38)</f>
        <v/>
      </c>
      <c r="X39" s="1" t="str">
        <f t="shared" ca="1" si="9"/>
        <v/>
      </c>
    </row>
    <row r="40" spans="4:24" x14ac:dyDescent="0.3">
      <c r="D40" t="str">
        <f t="shared" si="6"/>
        <v/>
      </c>
      <c r="E40" s="8" t="str">
        <f t="shared" si="7"/>
        <v/>
      </c>
      <c r="F40" s="7" t="str">
        <f t="shared" si="0"/>
        <v/>
      </c>
      <c r="G40" s="7" t="str">
        <f t="shared" si="1"/>
        <v/>
      </c>
      <c r="H40" t="str">
        <f t="shared" ca="1" si="2"/>
        <v/>
      </c>
      <c r="I40" t="str">
        <f t="shared" ca="1" si="3"/>
        <v/>
      </c>
      <c r="J40" s="7" t="str">
        <f t="shared" ca="1" si="4"/>
        <v/>
      </c>
      <c r="K40" s="8" t="str">
        <f t="shared" ca="1" si="5"/>
        <v/>
      </c>
      <c r="L40" s="1"/>
      <c r="Q40" t="str">
        <f>IF($B$14&lt;ROW(D68)-3,"",Q39+1)</f>
        <v/>
      </c>
      <c r="R40" s="1" t="str">
        <f>IF(Q40="","",W38-X38)</f>
        <v/>
      </c>
      <c r="S40" s="8" t="str">
        <f>IF(R40="","",$B$12*R41)</f>
        <v/>
      </c>
      <c r="T40" s="8" t="str">
        <f>IF(S40="","",(1-$B$12)*R41)</f>
        <v/>
      </c>
      <c r="U40" t="str">
        <f t="shared" ca="1" si="8"/>
        <v/>
      </c>
      <c r="V40" t="str">
        <f t="shared" ca="1" si="10"/>
        <v/>
      </c>
      <c r="W40" s="8" t="str">
        <f ca="1">IF(V40="","",T39*EXP($B$3)+S39*V39)</f>
        <v/>
      </c>
      <c r="X40" s="1" t="str">
        <f t="shared" ca="1" si="9"/>
        <v/>
      </c>
    </row>
    <row r="41" spans="4:24" x14ac:dyDescent="0.3">
      <c r="D41" t="str">
        <f t="shared" si="6"/>
        <v/>
      </c>
      <c r="E41" s="8" t="str">
        <f t="shared" si="7"/>
        <v/>
      </c>
      <c r="F41" s="7" t="str">
        <f t="shared" si="0"/>
        <v/>
      </c>
      <c r="G41" s="7" t="str">
        <f t="shared" si="1"/>
        <v/>
      </c>
      <c r="H41" t="str">
        <f t="shared" ca="1" si="2"/>
        <v/>
      </c>
      <c r="I41" t="str">
        <f t="shared" ca="1" si="3"/>
        <v/>
      </c>
      <c r="J41" s="7" t="str">
        <f t="shared" ca="1" si="4"/>
        <v/>
      </c>
      <c r="K41" s="8" t="str">
        <f t="shared" ca="1" si="5"/>
        <v/>
      </c>
      <c r="L41" s="1"/>
      <c r="Q41" t="str">
        <f>IF($B$14&lt;ROW(D69)-3,"",Q40+1)</f>
        <v/>
      </c>
      <c r="R41" s="1" t="str">
        <f>IF(Q41="","",W39-X39)</f>
        <v/>
      </c>
      <c r="S41" s="8" t="str">
        <f>IF(R41="","",$B$12*R42)</f>
        <v/>
      </c>
      <c r="T41" s="8" t="str">
        <f>IF(S41="","",(1-$B$12)*R42)</f>
        <v/>
      </c>
      <c r="U41" t="str">
        <f t="shared" ref="U41:U79" ca="1" si="11">IF(T41="","",NORMSINV(RAND()))</f>
        <v/>
      </c>
      <c r="V41" t="str">
        <f t="shared" ref="V41:V79" ca="1" si="12">IF(U41="","",EXP($B$5+$B$6*U40))</f>
        <v/>
      </c>
      <c r="W41" s="8" t="str">
        <f ca="1">IF(V41="","",T40*EXP($B$3)+S40*V40)</f>
        <v/>
      </c>
      <c r="X41" s="1" t="str">
        <f t="shared" ref="X41:X73" ca="1" si="13">IF(W41="","",$B$13)</f>
        <v/>
      </c>
    </row>
    <row r="42" spans="4:24" x14ac:dyDescent="0.3">
      <c r="D42" t="str">
        <f t="shared" si="6"/>
        <v/>
      </c>
      <c r="E42" s="8" t="str">
        <f t="shared" si="7"/>
        <v/>
      </c>
      <c r="F42" s="7" t="str">
        <f t="shared" si="0"/>
        <v/>
      </c>
      <c r="G42" s="7" t="str">
        <f t="shared" si="1"/>
        <v/>
      </c>
      <c r="H42" t="str">
        <f t="shared" ca="1" si="2"/>
        <v/>
      </c>
      <c r="I42" t="str">
        <f t="shared" ca="1" si="3"/>
        <v/>
      </c>
      <c r="J42" s="7" t="str">
        <f t="shared" ca="1" si="4"/>
        <v/>
      </c>
      <c r="K42" s="8" t="str">
        <f t="shared" ca="1" si="5"/>
        <v/>
      </c>
      <c r="L42" s="1"/>
      <c r="Q42" t="str">
        <f>IF($B$14&lt;ROW(D70)-3,"",Q41+1)</f>
        <v/>
      </c>
      <c r="R42" s="1" t="str">
        <f>IF(Q42="","",W40-X40)</f>
        <v/>
      </c>
      <c r="S42" s="8" t="str">
        <f>IF(R42="","",$B$12*R43)</f>
        <v/>
      </c>
      <c r="T42" s="8" t="str">
        <f>IF(S42="","",(1-$B$12)*R43)</f>
        <v/>
      </c>
      <c r="U42" t="str">
        <f t="shared" ca="1" si="11"/>
        <v/>
      </c>
      <c r="V42" t="str">
        <f t="shared" ca="1" si="12"/>
        <v/>
      </c>
      <c r="W42" s="8" t="str">
        <f ca="1">IF(V42="","",T41*EXP($B$3)+S41*V41)</f>
        <v/>
      </c>
      <c r="X42" s="1" t="str">
        <f t="shared" ca="1" si="13"/>
        <v/>
      </c>
    </row>
    <row r="43" spans="4:24" x14ac:dyDescent="0.3">
      <c r="D43" t="str">
        <f t="shared" si="6"/>
        <v/>
      </c>
      <c r="E43" s="8" t="str">
        <f t="shared" si="7"/>
        <v/>
      </c>
      <c r="F43" s="7" t="str">
        <f t="shared" si="0"/>
        <v/>
      </c>
      <c r="G43" s="7" t="str">
        <f t="shared" si="1"/>
        <v/>
      </c>
      <c r="H43" t="str">
        <f t="shared" ca="1" si="2"/>
        <v/>
      </c>
      <c r="I43" t="str">
        <f t="shared" ca="1" si="3"/>
        <v/>
      </c>
      <c r="J43" s="7" t="str">
        <f t="shared" ca="1" si="4"/>
        <v/>
      </c>
      <c r="K43" s="8" t="str">
        <f t="shared" ca="1" si="5"/>
        <v/>
      </c>
      <c r="L43" s="1"/>
      <c r="Q43" t="str">
        <f>IF($B$14&lt;ROW(D71)-3,"",Q42+1)</f>
        <v/>
      </c>
      <c r="R43" s="1" t="str">
        <f>IF(Q43="","",W41-X41)</f>
        <v/>
      </c>
      <c r="S43" s="8" t="str">
        <f>IF(R43="","",$B$12*R44)</f>
        <v/>
      </c>
      <c r="T43" s="8" t="str">
        <f>IF(S43="","",(1-$B$12)*R44)</f>
        <v/>
      </c>
      <c r="U43" t="str">
        <f t="shared" ca="1" si="11"/>
        <v/>
      </c>
      <c r="V43" t="str">
        <f t="shared" ca="1" si="12"/>
        <v/>
      </c>
      <c r="W43" s="8" t="str">
        <f ca="1">IF(V43="","",T42*EXP($B$3)+S42*V42)</f>
        <v/>
      </c>
      <c r="X43" s="1" t="str">
        <f t="shared" ca="1" si="13"/>
        <v/>
      </c>
    </row>
    <row r="44" spans="4:24" x14ac:dyDescent="0.3">
      <c r="D44" t="str">
        <f t="shared" si="6"/>
        <v/>
      </c>
      <c r="E44" s="8" t="str">
        <f t="shared" si="7"/>
        <v/>
      </c>
      <c r="F44" s="7" t="str">
        <f t="shared" si="0"/>
        <v/>
      </c>
      <c r="G44" s="7" t="str">
        <f t="shared" si="1"/>
        <v/>
      </c>
      <c r="H44" t="str">
        <f t="shared" ca="1" si="2"/>
        <v/>
      </c>
      <c r="I44" t="str">
        <f t="shared" ca="1" si="3"/>
        <v/>
      </c>
      <c r="J44" s="7" t="str">
        <f t="shared" ca="1" si="4"/>
        <v/>
      </c>
      <c r="K44" s="8" t="str">
        <f t="shared" ca="1" si="5"/>
        <v/>
      </c>
      <c r="L44" s="1"/>
      <c r="Q44" t="str">
        <f>IF($B$14&lt;ROW(D72)-3,"",Q43+1)</f>
        <v/>
      </c>
      <c r="R44" s="1" t="str">
        <f>IF(Q44="","",W42-X42)</f>
        <v/>
      </c>
      <c r="S44" s="8" t="str">
        <f>IF(R44="","",$B$12*R45)</f>
        <v/>
      </c>
      <c r="T44" s="8" t="str">
        <f>IF(S44="","",(1-$B$12)*R45)</f>
        <v/>
      </c>
      <c r="U44" t="str">
        <f t="shared" ca="1" si="11"/>
        <v/>
      </c>
      <c r="V44" t="str">
        <f t="shared" ca="1" si="12"/>
        <v/>
      </c>
      <c r="W44" s="8" t="str">
        <f ca="1">IF(V44="","",T43*EXP($B$3)+S43*V43)</f>
        <v/>
      </c>
      <c r="X44" s="1" t="str">
        <f t="shared" ca="1" si="13"/>
        <v/>
      </c>
    </row>
    <row r="45" spans="4:24" x14ac:dyDescent="0.3">
      <c r="D45" t="str">
        <f t="shared" si="6"/>
        <v/>
      </c>
      <c r="E45" s="8" t="str">
        <f t="shared" si="7"/>
        <v/>
      </c>
      <c r="F45" s="7" t="str">
        <f t="shared" si="0"/>
        <v/>
      </c>
      <c r="G45" s="7" t="str">
        <f t="shared" si="1"/>
        <v/>
      </c>
      <c r="H45" t="str">
        <f t="shared" ca="1" si="2"/>
        <v/>
      </c>
      <c r="I45" t="str">
        <f t="shared" ca="1" si="3"/>
        <v/>
      </c>
      <c r="J45" s="7" t="str">
        <f t="shared" ca="1" si="4"/>
        <v/>
      </c>
      <c r="K45" s="8" t="str">
        <f t="shared" ca="1" si="5"/>
        <v/>
      </c>
      <c r="L45" s="1"/>
      <c r="Q45" t="str">
        <f>IF($B$14&lt;ROW(D73)-3,"",Q44+1)</f>
        <v/>
      </c>
      <c r="R45" s="1" t="str">
        <f>IF(Q45="","",W43-X43)</f>
        <v/>
      </c>
      <c r="S45" s="8" t="str">
        <f>IF(R45="","",$B$12*R46)</f>
        <v/>
      </c>
      <c r="T45" s="8" t="str">
        <f>IF(S45="","",(1-$B$12)*R46)</f>
        <v/>
      </c>
      <c r="U45" t="str">
        <f t="shared" ca="1" si="11"/>
        <v/>
      </c>
      <c r="V45" t="str">
        <f t="shared" ca="1" si="12"/>
        <v/>
      </c>
      <c r="W45" s="8" t="str">
        <f ca="1">IF(V45="","",T44*EXP($B$3)+S44*V44)</f>
        <v/>
      </c>
      <c r="X45" s="1" t="str">
        <f t="shared" ca="1" si="13"/>
        <v/>
      </c>
    </row>
    <row r="46" spans="4:24" x14ac:dyDescent="0.3">
      <c r="D46" t="str">
        <f t="shared" si="6"/>
        <v/>
      </c>
      <c r="E46" s="8" t="str">
        <f t="shared" si="7"/>
        <v/>
      </c>
      <c r="F46" s="7" t="str">
        <f t="shared" si="0"/>
        <v/>
      </c>
      <c r="G46" s="7" t="str">
        <f t="shared" si="1"/>
        <v/>
      </c>
      <c r="H46" t="str">
        <f t="shared" ca="1" si="2"/>
        <v/>
      </c>
      <c r="I46" t="str">
        <f t="shared" ca="1" si="3"/>
        <v/>
      </c>
      <c r="J46" s="7" t="str">
        <f t="shared" ca="1" si="4"/>
        <v/>
      </c>
      <c r="K46" s="8" t="str">
        <f t="shared" ca="1" si="5"/>
        <v/>
      </c>
      <c r="L46" s="1"/>
      <c r="Q46" t="str">
        <f>IF($B$14&lt;ROW(D74)-3,"",Q45+1)</f>
        <v/>
      </c>
      <c r="R46" s="1" t="str">
        <f>IF(Q46="","",W44-X44)</f>
        <v/>
      </c>
      <c r="S46" s="8" t="str">
        <f>IF(R46="","",$B$12*R47)</f>
        <v/>
      </c>
      <c r="T46" s="8" t="str">
        <f>IF(S46="","",(1-$B$12)*R47)</f>
        <v/>
      </c>
      <c r="U46" t="str">
        <f t="shared" ca="1" si="11"/>
        <v/>
      </c>
      <c r="V46" t="str">
        <f t="shared" ca="1" si="12"/>
        <v/>
      </c>
      <c r="W46" s="8" t="str">
        <f ca="1">IF(V46="","",T45*EXP($B$3)+S45*V45)</f>
        <v/>
      </c>
      <c r="X46" s="1" t="str">
        <f t="shared" ca="1" si="13"/>
        <v/>
      </c>
    </row>
    <row r="47" spans="4:24" x14ac:dyDescent="0.3">
      <c r="D47" t="str">
        <f t="shared" si="6"/>
        <v/>
      </c>
      <c r="E47" s="8" t="str">
        <f t="shared" si="7"/>
        <v/>
      </c>
      <c r="F47" s="7" t="str">
        <f t="shared" si="0"/>
        <v/>
      </c>
      <c r="G47" s="7" t="str">
        <f t="shared" si="1"/>
        <v/>
      </c>
      <c r="H47" t="str">
        <f t="shared" ca="1" si="2"/>
        <v/>
      </c>
      <c r="I47" t="str">
        <f t="shared" ca="1" si="3"/>
        <v/>
      </c>
      <c r="J47" s="7" t="str">
        <f t="shared" ca="1" si="4"/>
        <v/>
      </c>
      <c r="K47" s="8" t="str">
        <f t="shared" ca="1" si="5"/>
        <v/>
      </c>
      <c r="L47" s="1"/>
      <c r="Q47" t="str">
        <f>IF($B$14&lt;ROW(D75)-3,"",Q46+1)</f>
        <v/>
      </c>
      <c r="R47" s="1" t="str">
        <f>IF(Q47="","",W45-X45)</f>
        <v/>
      </c>
      <c r="S47" s="8" t="str">
        <f>IF(R47="","",$B$12*R48)</f>
        <v/>
      </c>
      <c r="T47" s="8" t="str">
        <f>IF(S47="","",(1-$B$12)*R48)</f>
        <v/>
      </c>
      <c r="U47" t="str">
        <f t="shared" ca="1" si="11"/>
        <v/>
      </c>
      <c r="V47" t="str">
        <f t="shared" ca="1" si="12"/>
        <v/>
      </c>
      <c r="W47" s="8" t="str">
        <f ca="1">IF(V47="","",T46*EXP($B$3)+S46*V46)</f>
        <v/>
      </c>
      <c r="X47" s="1" t="str">
        <f t="shared" ca="1" si="13"/>
        <v/>
      </c>
    </row>
    <row r="48" spans="4:24" x14ac:dyDescent="0.3">
      <c r="D48" t="str">
        <f t="shared" si="6"/>
        <v/>
      </c>
      <c r="E48" s="8" t="str">
        <f t="shared" si="7"/>
        <v/>
      </c>
      <c r="F48" s="7" t="str">
        <f t="shared" si="0"/>
        <v/>
      </c>
      <c r="G48" s="7" t="str">
        <f t="shared" si="1"/>
        <v/>
      </c>
      <c r="H48" t="str">
        <f t="shared" ca="1" si="2"/>
        <v/>
      </c>
      <c r="I48" t="str">
        <f t="shared" ca="1" si="3"/>
        <v/>
      </c>
      <c r="J48" s="7" t="str">
        <f t="shared" ca="1" si="4"/>
        <v/>
      </c>
      <c r="K48" s="8" t="str">
        <f t="shared" ca="1" si="5"/>
        <v/>
      </c>
      <c r="L48" s="1"/>
      <c r="Q48" t="str">
        <f>IF($B$14&lt;ROW(D76)-3,"",Q47+1)</f>
        <v/>
      </c>
      <c r="R48" s="1" t="str">
        <f>IF(Q48="","",W46-X46)</f>
        <v/>
      </c>
      <c r="S48" s="8" t="str">
        <f>IF(R48="","",$B$12*R49)</f>
        <v/>
      </c>
      <c r="T48" s="8" t="str">
        <f>IF(S48="","",(1-$B$12)*R49)</f>
        <v/>
      </c>
      <c r="U48" t="str">
        <f t="shared" ca="1" si="11"/>
        <v/>
      </c>
      <c r="V48" t="str">
        <f t="shared" ca="1" si="12"/>
        <v/>
      </c>
      <c r="W48" s="8" t="str">
        <f ca="1">IF(V48="","",T47*EXP($B$3)+S47*V47)</f>
        <v/>
      </c>
      <c r="X48" s="1" t="str">
        <f t="shared" ca="1" si="13"/>
        <v/>
      </c>
    </row>
    <row r="49" spans="4:24" x14ac:dyDescent="0.3">
      <c r="D49" t="str">
        <f t="shared" si="6"/>
        <v/>
      </c>
      <c r="E49" s="8" t="str">
        <f t="shared" si="7"/>
        <v/>
      </c>
      <c r="F49" s="7" t="str">
        <f t="shared" si="0"/>
        <v/>
      </c>
      <c r="G49" s="7" t="str">
        <f t="shared" si="1"/>
        <v/>
      </c>
      <c r="H49" t="str">
        <f t="shared" ca="1" si="2"/>
        <v/>
      </c>
      <c r="I49" t="str">
        <f t="shared" ca="1" si="3"/>
        <v/>
      </c>
      <c r="J49" s="7" t="str">
        <f t="shared" ca="1" si="4"/>
        <v/>
      </c>
      <c r="K49" s="8" t="str">
        <f t="shared" ca="1" si="5"/>
        <v/>
      </c>
      <c r="L49" s="1"/>
      <c r="Q49" t="str">
        <f>IF($B$14&lt;ROW(D77)-3,"",Q48+1)</f>
        <v/>
      </c>
      <c r="R49" s="1" t="str">
        <f>IF(Q49="","",W47-X47)</f>
        <v/>
      </c>
      <c r="S49" s="8" t="str">
        <f>IF(R49="","",$B$12*R50)</f>
        <v/>
      </c>
      <c r="T49" s="8" t="str">
        <f>IF(S49="","",(1-$B$12)*R50)</f>
        <v/>
      </c>
      <c r="U49" t="str">
        <f t="shared" ca="1" si="11"/>
        <v/>
      </c>
      <c r="V49" t="str">
        <f t="shared" ca="1" si="12"/>
        <v/>
      </c>
      <c r="W49" s="8" t="str">
        <f ca="1">IF(V49="","",T48*EXP($B$3)+S48*V48)</f>
        <v/>
      </c>
      <c r="X49" s="1" t="str">
        <f t="shared" ca="1" si="13"/>
        <v/>
      </c>
    </row>
    <row r="50" spans="4:24" x14ac:dyDescent="0.3">
      <c r="D50" t="str">
        <f t="shared" si="6"/>
        <v/>
      </c>
      <c r="E50" s="8" t="str">
        <f t="shared" si="7"/>
        <v/>
      </c>
      <c r="F50" s="7" t="str">
        <f t="shared" si="0"/>
        <v/>
      </c>
      <c r="G50" s="7" t="str">
        <f t="shared" si="1"/>
        <v/>
      </c>
      <c r="H50" t="str">
        <f t="shared" ca="1" si="2"/>
        <v/>
      </c>
      <c r="I50" t="str">
        <f t="shared" ca="1" si="3"/>
        <v/>
      </c>
      <c r="J50" s="7" t="str">
        <f t="shared" ca="1" si="4"/>
        <v/>
      </c>
      <c r="K50" s="8" t="str">
        <f t="shared" ca="1" si="5"/>
        <v/>
      </c>
      <c r="L50" s="1"/>
      <c r="Q50" t="str">
        <f>IF($B$14&lt;ROW(D78)-3,"",Q49+1)</f>
        <v/>
      </c>
      <c r="R50" s="1" t="str">
        <f>IF(Q50="","",W48-X48)</f>
        <v/>
      </c>
      <c r="S50" s="8" t="str">
        <f>IF(R50="","",$B$12*R51)</f>
        <v/>
      </c>
      <c r="T50" s="8" t="str">
        <f>IF(S50="","",(1-$B$12)*R51)</f>
        <v/>
      </c>
      <c r="U50" t="str">
        <f t="shared" ca="1" si="11"/>
        <v/>
      </c>
      <c r="V50" t="str">
        <f t="shared" ca="1" si="12"/>
        <v/>
      </c>
      <c r="W50" s="8" t="str">
        <f ca="1">IF(V50="","",T49*EXP($B$3)+S49*V49)</f>
        <v/>
      </c>
      <c r="X50" s="1" t="str">
        <f t="shared" ca="1" si="13"/>
        <v/>
      </c>
    </row>
    <row r="51" spans="4:24" x14ac:dyDescent="0.3">
      <c r="D51" t="str">
        <f t="shared" si="6"/>
        <v/>
      </c>
      <c r="E51" s="8" t="str">
        <f t="shared" si="7"/>
        <v/>
      </c>
      <c r="F51" s="7" t="str">
        <f t="shared" si="0"/>
        <v/>
      </c>
      <c r="G51" s="7" t="str">
        <f t="shared" si="1"/>
        <v/>
      </c>
      <c r="H51" t="str">
        <f t="shared" ca="1" si="2"/>
        <v/>
      </c>
      <c r="I51" t="str">
        <f t="shared" ca="1" si="3"/>
        <v/>
      </c>
      <c r="J51" s="7" t="str">
        <f t="shared" ca="1" si="4"/>
        <v/>
      </c>
      <c r="K51" s="8" t="str">
        <f t="shared" ca="1" si="5"/>
        <v/>
      </c>
      <c r="L51" s="1"/>
      <c r="Q51" t="str">
        <f>IF($B$14&lt;ROW(D79)-3,"",Q50+1)</f>
        <v/>
      </c>
      <c r="R51" s="1" t="str">
        <f>IF(Q51="","",W49-X49)</f>
        <v/>
      </c>
      <c r="S51" s="8" t="str">
        <f>IF(R51="","",$B$12*R52)</f>
        <v/>
      </c>
      <c r="T51" s="8" t="str">
        <f>IF(S51="","",(1-$B$12)*R52)</f>
        <v/>
      </c>
      <c r="U51" t="str">
        <f t="shared" ca="1" si="11"/>
        <v/>
      </c>
      <c r="V51" t="str">
        <f t="shared" ca="1" si="12"/>
        <v/>
      </c>
      <c r="W51" s="8" t="str">
        <f ca="1">IF(V51="","",T50*EXP($B$3)+S50*V50)</f>
        <v/>
      </c>
      <c r="X51" s="1" t="str">
        <f t="shared" ca="1" si="13"/>
        <v/>
      </c>
    </row>
    <row r="52" spans="4:24" x14ac:dyDescent="0.3">
      <c r="D52" t="str">
        <f t="shared" si="6"/>
        <v/>
      </c>
      <c r="E52" s="8" t="str">
        <f t="shared" si="7"/>
        <v/>
      </c>
      <c r="F52" s="7" t="str">
        <f t="shared" si="0"/>
        <v/>
      </c>
      <c r="G52" s="7" t="str">
        <f t="shared" si="1"/>
        <v/>
      </c>
      <c r="H52" t="str">
        <f t="shared" ca="1" si="2"/>
        <v/>
      </c>
      <c r="I52" t="str">
        <f t="shared" ca="1" si="3"/>
        <v/>
      </c>
      <c r="J52" s="7" t="str">
        <f t="shared" ca="1" si="4"/>
        <v/>
      </c>
      <c r="K52" s="8" t="str">
        <f t="shared" ca="1" si="5"/>
        <v/>
      </c>
      <c r="L52" s="1"/>
      <c r="Q52" t="str">
        <f>IF($B$14&lt;ROW(D80)-3,"",Q51+1)</f>
        <v/>
      </c>
      <c r="R52" s="1" t="str">
        <f>IF(Q52="","",W50-X50)</f>
        <v/>
      </c>
      <c r="S52" s="8" t="str">
        <f>IF(R52="","",$B$12*R53)</f>
        <v/>
      </c>
      <c r="T52" s="8" t="str">
        <f>IF(S52="","",(1-$B$12)*R53)</f>
        <v/>
      </c>
      <c r="U52" t="str">
        <f t="shared" ca="1" si="11"/>
        <v/>
      </c>
      <c r="V52" t="str">
        <f t="shared" ca="1" si="12"/>
        <v/>
      </c>
      <c r="W52" s="8" t="str">
        <f ca="1">IF(V52="","",T51*EXP($B$3)+S51*V51)</f>
        <v/>
      </c>
      <c r="X52" s="1" t="str">
        <f t="shared" ca="1" si="13"/>
        <v/>
      </c>
    </row>
    <row r="53" spans="4:24" x14ac:dyDescent="0.3">
      <c r="D53" t="str">
        <f t="shared" si="6"/>
        <v/>
      </c>
      <c r="E53" s="8" t="str">
        <f t="shared" si="7"/>
        <v/>
      </c>
      <c r="F53" s="7" t="str">
        <f t="shared" si="0"/>
        <v/>
      </c>
      <c r="G53" s="7" t="str">
        <f t="shared" si="1"/>
        <v/>
      </c>
      <c r="H53" t="str">
        <f t="shared" ca="1" si="2"/>
        <v/>
      </c>
      <c r="I53" t="str">
        <f t="shared" ca="1" si="3"/>
        <v/>
      </c>
      <c r="J53" s="7" t="str">
        <f t="shared" ca="1" si="4"/>
        <v/>
      </c>
      <c r="K53" s="8" t="str">
        <f t="shared" ca="1" si="5"/>
        <v/>
      </c>
      <c r="L53" s="1"/>
      <c r="Q53" t="str">
        <f>IF($B$14&lt;ROW(D81)-3,"",Q52+1)</f>
        <v/>
      </c>
      <c r="R53" s="1" t="str">
        <f>IF(Q53="","",W51-X51)</f>
        <v/>
      </c>
      <c r="S53" s="8" t="str">
        <f>IF(R53="","",$B$12*R54)</f>
        <v/>
      </c>
      <c r="T53" s="8" t="str">
        <f>IF(S53="","",(1-$B$12)*R54)</f>
        <v/>
      </c>
      <c r="U53" t="str">
        <f t="shared" ca="1" si="11"/>
        <v/>
      </c>
      <c r="V53" t="str">
        <f t="shared" ca="1" si="12"/>
        <v/>
      </c>
      <c r="W53" s="8" t="str">
        <f ca="1">IF(V53="","",T52*EXP($B$3)+S52*V52)</f>
        <v/>
      </c>
      <c r="X53" s="1" t="str">
        <f t="shared" ca="1" si="13"/>
        <v/>
      </c>
    </row>
    <row r="54" spans="4:24" x14ac:dyDescent="0.3">
      <c r="D54" t="str">
        <f t="shared" si="6"/>
        <v/>
      </c>
      <c r="E54" s="8" t="str">
        <f t="shared" si="7"/>
        <v/>
      </c>
      <c r="F54" s="7" t="str">
        <f t="shared" si="0"/>
        <v/>
      </c>
      <c r="G54" s="7" t="str">
        <f t="shared" si="1"/>
        <v/>
      </c>
      <c r="H54" t="str">
        <f t="shared" ca="1" si="2"/>
        <v/>
      </c>
      <c r="I54" t="str">
        <f t="shared" ca="1" si="3"/>
        <v/>
      </c>
      <c r="J54" s="7" t="str">
        <f t="shared" ca="1" si="4"/>
        <v/>
      </c>
      <c r="K54" s="8" t="str">
        <f t="shared" ca="1" si="5"/>
        <v/>
      </c>
      <c r="L54" s="1"/>
      <c r="Q54" t="str">
        <f>IF($B$14&lt;ROW(D82)-3,"",Q53+1)</f>
        <v/>
      </c>
      <c r="R54" s="1" t="str">
        <f>IF(Q54="","",W52-X52)</f>
        <v/>
      </c>
      <c r="S54" s="8" t="str">
        <f>IF(R54="","",$B$12*R55)</f>
        <v/>
      </c>
      <c r="T54" s="8" t="str">
        <f>IF(S54="","",(1-$B$12)*R55)</f>
        <v/>
      </c>
      <c r="U54" t="str">
        <f t="shared" ca="1" si="11"/>
        <v/>
      </c>
      <c r="V54" t="str">
        <f t="shared" ca="1" si="12"/>
        <v/>
      </c>
      <c r="W54" s="8" t="str">
        <f ca="1">IF(V54="","",T53*EXP($B$3)+S53*V53)</f>
        <v/>
      </c>
      <c r="X54" s="1" t="str">
        <f t="shared" ca="1" si="13"/>
        <v/>
      </c>
    </row>
    <row r="55" spans="4:24" x14ac:dyDescent="0.3">
      <c r="D55" t="str">
        <f t="shared" si="6"/>
        <v/>
      </c>
      <c r="E55" s="8" t="str">
        <f t="shared" si="7"/>
        <v/>
      </c>
      <c r="F55" s="7" t="str">
        <f t="shared" si="0"/>
        <v/>
      </c>
      <c r="G55" s="7" t="str">
        <f t="shared" si="1"/>
        <v/>
      </c>
      <c r="H55" t="str">
        <f t="shared" ca="1" si="2"/>
        <v/>
      </c>
      <c r="I55" t="str">
        <f t="shared" ca="1" si="3"/>
        <v/>
      </c>
      <c r="J55" s="7" t="str">
        <f t="shared" ca="1" si="4"/>
        <v/>
      </c>
      <c r="K55" s="8" t="str">
        <f t="shared" ca="1" si="5"/>
        <v/>
      </c>
      <c r="L55" s="1"/>
      <c r="Q55" t="str">
        <f>IF($B$14&lt;ROW(D83)-3,"",Q54+1)</f>
        <v/>
      </c>
      <c r="R55" s="1" t="str">
        <f>IF(Q55="","",W53-X53)</f>
        <v/>
      </c>
      <c r="S55" s="8" t="str">
        <f>IF(R55="","",$B$12*R56)</f>
        <v/>
      </c>
      <c r="T55" s="8" t="str">
        <f>IF(S55="","",(1-$B$12)*R56)</f>
        <v/>
      </c>
      <c r="U55" t="str">
        <f t="shared" ca="1" si="11"/>
        <v/>
      </c>
      <c r="V55" t="str">
        <f t="shared" ca="1" si="12"/>
        <v/>
      </c>
      <c r="W55" s="8" t="str">
        <f ca="1">IF(V55="","",T54*EXP($B$3)+S54*V54)</f>
        <v/>
      </c>
      <c r="X55" s="1" t="str">
        <f t="shared" ca="1" si="13"/>
        <v/>
      </c>
    </row>
    <row r="56" spans="4:24" x14ac:dyDescent="0.3">
      <c r="D56" t="str">
        <f t="shared" si="6"/>
        <v/>
      </c>
      <c r="E56" s="8" t="str">
        <f t="shared" si="7"/>
        <v/>
      </c>
      <c r="F56" s="7" t="str">
        <f t="shared" si="0"/>
        <v/>
      </c>
      <c r="G56" s="7" t="str">
        <f t="shared" si="1"/>
        <v/>
      </c>
      <c r="H56" t="str">
        <f t="shared" ca="1" si="2"/>
        <v/>
      </c>
      <c r="I56" t="str">
        <f t="shared" ca="1" si="3"/>
        <v/>
      </c>
      <c r="J56" s="7" t="str">
        <f t="shared" ca="1" si="4"/>
        <v/>
      </c>
      <c r="K56" s="8" t="str">
        <f t="shared" ca="1" si="5"/>
        <v/>
      </c>
      <c r="L56" s="1"/>
      <c r="Q56" t="str">
        <f>IF($B$14&lt;ROW(D84)-3,"",Q55+1)</f>
        <v/>
      </c>
      <c r="R56" s="1" t="str">
        <f>IF(Q56="","",W54-X54)</f>
        <v/>
      </c>
      <c r="S56" s="8" t="str">
        <f>IF(R56="","",$B$12*R57)</f>
        <v/>
      </c>
      <c r="T56" s="8" t="str">
        <f>IF(S56="","",(1-$B$12)*R57)</f>
        <v/>
      </c>
      <c r="U56" t="str">
        <f t="shared" ca="1" si="11"/>
        <v/>
      </c>
      <c r="V56" t="str">
        <f t="shared" ca="1" si="12"/>
        <v/>
      </c>
      <c r="W56" s="8" t="str">
        <f ca="1">IF(V56="","",T55*EXP($B$3)+S55*V55)</f>
        <v/>
      </c>
      <c r="X56" s="1" t="str">
        <f t="shared" ca="1" si="13"/>
        <v/>
      </c>
    </row>
    <row r="57" spans="4:24" x14ac:dyDescent="0.3">
      <c r="D57" t="str">
        <f t="shared" si="6"/>
        <v/>
      </c>
      <c r="E57" s="8" t="str">
        <f t="shared" si="7"/>
        <v/>
      </c>
      <c r="F57" s="7" t="str">
        <f t="shared" si="0"/>
        <v/>
      </c>
      <c r="G57" s="7" t="str">
        <f t="shared" si="1"/>
        <v/>
      </c>
      <c r="H57" t="str">
        <f t="shared" ca="1" si="2"/>
        <v/>
      </c>
      <c r="I57" t="str">
        <f t="shared" ca="1" si="3"/>
        <v/>
      </c>
      <c r="J57" s="7" t="str">
        <f t="shared" ca="1" si="4"/>
        <v/>
      </c>
      <c r="K57" s="8" t="str">
        <f t="shared" ca="1" si="5"/>
        <v/>
      </c>
      <c r="L57" s="1"/>
      <c r="Q57" t="str">
        <f>IF($B$14&lt;ROW(D85)-3,"",Q56+1)</f>
        <v/>
      </c>
      <c r="R57" s="1" t="str">
        <f>IF(Q57="","",W55-X55)</f>
        <v/>
      </c>
      <c r="S57" s="8" t="str">
        <f>IF(R57="","",$B$12*R58)</f>
        <v/>
      </c>
      <c r="T57" s="8" t="str">
        <f>IF(S57="","",(1-$B$12)*R58)</f>
        <v/>
      </c>
      <c r="U57" t="str">
        <f t="shared" ca="1" si="11"/>
        <v/>
      </c>
      <c r="V57" t="str">
        <f t="shared" ca="1" si="12"/>
        <v/>
      </c>
      <c r="W57" s="8" t="str">
        <f ca="1">IF(V57="","",T56*EXP($B$3)+S56*V56)</f>
        <v/>
      </c>
      <c r="X57" s="1" t="str">
        <f t="shared" ca="1" si="13"/>
        <v/>
      </c>
    </row>
    <row r="58" spans="4:24" x14ac:dyDescent="0.3">
      <c r="D58" t="str">
        <f t="shared" si="6"/>
        <v/>
      </c>
      <c r="E58" s="8" t="str">
        <f t="shared" si="7"/>
        <v/>
      </c>
      <c r="F58" s="7" t="str">
        <f t="shared" si="0"/>
        <v/>
      </c>
      <c r="G58" s="7" t="str">
        <f t="shared" si="1"/>
        <v/>
      </c>
      <c r="H58" t="str">
        <f t="shared" ca="1" si="2"/>
        <v/>
      </c>
      <c r="I58" t="str">
        <f t="shared" ca="1" si="3"/>
        <v/>
      </c>
      <c r="J58" s="7" t="str">
        <f t="shared" ca="1" si="4"/>
        <v/>
      </c>
      <c r="K58" s="8" t="str">
        <f t="shared" ca="1" si="5"/>
        <v/>
      </c>
      <c r="L58" s="1"/>
      <c r="Q58" t="str">
        <f>IF($B$14&lt;ROW(D86)-3,"",Q57+1)</f>
        <v/>
      </c>
      <c r="R58" s="1" t="str">
        <f>IF(Q58="","",W56-X56)</f>
        <v/>
      </c>
      <c r="S58" s="8" t="str">
        <f>IF(R58="","",$B$12*R59)</f>
        <v/>
      </c>
      <c r="T58" s="8" t="str">
        <f>IF(S58="","",(1-$B$12)*R59)</f>
        <v/>
      </c>
      <c r="U58" t="str">
        <f t="shared" ca="1" si="11"/>
        <v/>
      </c>
      <c r="V58" t="str">
        <f t="shared" ca="1" si="12"/>
        <v/>
      </c>
      <c r="W58" s="8" t="str">
        <f ca="1">IF(V58="","",T57*EXP($B$3)+S57*V57)</f>
        <v/>
      </c>
      <c r="X58" s="1" t="str">
        <f t="shared" ca="1" si="13"/>
        <v/>
      </c>
    </row>
    <row r="59" spans="4:24" x14ac:dyDescent="0.3">
      <c r="D59" t="str">
        <f t="shared" si="6"/>
        <v/>
      </c>
      <c r="E59" s="8" t="str">
        <f t="shared" si="7"/>
        <v/>
      </c>
      <c r="F59" s="7" t="str">
        <f t="shared" si="0"/>
        <v/>
      </c>
      <c r="G59" s="7" t="str">
        <f t="shared" si="1"/>
        <v/>
      </c>
      <c r="H59" t="str">
        <f t="shared" ca="1" si="2"/>
        <v/>
      </c>
      <c r="I59" t="str">
        <f t="shared" ca="1" si="3"/>
        <v/>
      </c>
      <c r="J59" s="7" t="str">
        <f t="shared" ca="1" si="4"/>
        <v/>
      </c>
      <c r="K59" s="8" t="str">
        <f t="shared" ca="1" si="5"/>
        <v/>
      </c>
      <c r="L59" s="1"/>
      <c r="Q59" t="str">
        <f>IF($B$14&lt;ROW(D87)-3,"",Q58+1)</f>
        <v/>
      </c>
      <c r="R59" s="1" t="str">
        <f>IF(Q59="","",W57-X57)</f>
        <v/>
      </c>
      <c r="S59" s="8" t="str">
        <f>IF(R59="","",$B$12*R60)</f>
        <v/>
      </c>
      <c r="T59" s="8" t="str">
        <f>IF(S59="","",(1-$B$12)*R60)</f>
        <v/>
      </c>
      <c r="U59" t="str">
        <f t="shared" ca="1" si="11"/>
        <v/>
      </c>
      <c r="V59" t="str">
        <f t="shared" ca="1" si="12"/>
        <v/>
      </c>
      <c r="W59" s="8" t="str">
        <f ca="1">IF(V59="","",T58*EXP($B$3)+S58*V58)</f>
        <v/>
      </c>
      <c r="X59" s="1" t="str">
        <f t="shared" ca="1" si="13"/>
        <v/>
      </c>
    </row>
    <row r="60" spans="4:24" x14ac:dyDescent="0.3">
      <c r="D60" t="str">
        <f t="shared" si="6"/>
        <v/>
      </c>
      <c r="E60" s="8" t="str">
        <f t="shared" si="7"/>
        <v/>
      </c>
      <c r="F60" s="7" t="str">
        <f t="shared" si="0"/>
        <v/>
      </c>
      <c r="G60" s="7" t="str">
        <f t="shared" si="1"/>
        <v/>
      </c>
      <c r="H60" t="str">
        <f t="shared" ca="1" si="2"/>
        <v/>
      </c>
      <c r="I60" t="str">
        <f t="shared" ca="1" si="3"/>
        <v/>
      </c>
      <c r="J60" s="7" t="str">
        <f t="shared" ca="1" si="4"/>
        <v/>
      </c>
      <c r="K60" s="8" t="str">
        <f t="shared" ca="1" si="5"/>
        <v/>
      </c>
      <c r="L60" s="1"/>
      <c r="Q60" t="str">
        <f>IF($B$14&lt;ROW(D88)-3,"",Q59+1)</f>
        <v/>
      </c>
      <c r="R60" s="1" t="str">
        <f>IF(Q60="","",W58-X58)</f>
        <v/>
      </c>
      <c r="S60" s="8" t="str">
        <f>IF(R60="","",$B$12*R61)</f>
        <v/>
      </c>
      <c r="T60" s="8" t="str">
        <f>IF(S60="","",(1-$B$12)*R61)</f>
        <v/>
      </c>
      <c r="U60" t="str">
        <f t="shared" ca="1" si="11"/>
        <v/>
      </c>
      <c r="V60" t="str">
        <f t="shared" ca="1" si="12"/>
        <v/>
      </c>
      <c r="W60" s="8" t="str">
        <f ca="1">IF(V60="","",T59*EXP($B$3)+S59*V59)</f>
        <v/>
      </c>
      <c r="X60" s="1" t="str">
        <f t="shared" ca="1" si="13"/>
        <v/>
      </c>
    </row>
    <row r="61" spans="4:24" x14ac:dyDescent="0.3">
      <c r="D61" t="str">
        <f t="shared" si="6"/>
        <v/>
      </c>
      <c r="E61" s="8" t="str">
        <f t="shared" si="7"/>
        <v/>
      </c>
      <c r="F61" s="7" t="str">
        <f t="shared" si="0"/>
        <v/>
      </c>
      <c r="G61" s="7" t="str">
        <f t="shared" si="1"/>
        <v/>
      </c>
      <c r="H61" t="str">
        <f t="shared" ca="1" si="2"/>
        <v/>
      </c>
      <c r="I61" t="str">
        <f t="shared" ca="1" si="3"/>
        <v/>
      </c>
      <c r="J61" s="7" t="str">
        <f t="shared" ca="1" si="4"/>
        <v/>
      </c>
      <c r="K61" s="8" t="str">
        <f t="shared" ca="1" si="5"/>
        <v/>
      </c>
      <c r="L61" s="1"/>
      <c r="Q61" t="str">
        <f>IF($B$14&lt;ROW(D89)-3,"",Q60+1)</f>
        <v/>
      </c>
      <c r="R61" s="1" t="str">
        <f>IF(Q61="","",W59-X59)</f>
        <v/>
      </c>
      <c r="S61" s="8" t="str">
        <f>IF(R61="","",$B$12*R62)</f>
        <v/>
      </c>
      <c r="T61" s="8" t="str">
        <f>IF(S61="","",(1-$B$12)*R62)</f>
        <v/>
      </c>
      <c r="U61" t="str">
        <f t="shared" ca="1" si="11"/>
        <v/>
      </c>
      <c r="V61" t="str">
        <f t="shared" ca="1" si="12"/>
        <v/>
      </c>
      <c r="W61" s="8" t="str">
        <f ca="1">IF(V61="","",T60*EXP($B$3)+S60*V60)</f>
        <v/>
      </c>
      <c r="X61" s="1" t="str">
        <f t="shared" ca="1" si="13"/>
        <v/>
      </c>
    </row>
    <row r="62" spans="4:24" x14ac:dyDescent="0.3">
      <c r="D62" t="str">
        <f t="shared" si="6"/>
        <v/>
      </c>
      <c r="E62" s="8" t="str">
        <f t="shared" si="7"/>
        <v/>
      </c>
      <c r="F62" s="7" t="str">
        <f t="shared" si="0"/>
        <v/>
      </c>
      <c r="G62" s="7" t="str">
        <f t="shared" si="1"/>
        <v/>
      </c>
      <c r="H62" t="str">
        <f t="shared" ca="1" si="2"/>
        <v/>
      </c>
      <c r="I62" t="str">
        <f t="shared" ca="1" si="3"/>
        <v/>
      </c>
      <c r="J62" s="7" t="str">
        <f t="shared" ca="1" si="4"/>
        <v/>
      </c>
      <c r="K62" s="8" t="str">
        <f t="shared" ca="1" si="5"/>
        <v/>
      </c>
      <c r="L62" s="1"/>
      <c r="Q62" t="str">
        <f>IF($B$14&lt;ROW(D90)-3,"",Q61+1)</f>
        <v/>
      </c>
      <c r="R62" s="1" t="str">
        <f>IF(Q62="","",W60-X60)</f>
        <v/>
      </c>
      <c r="S62" s="8" t="str">
        <f>IF(R62="","",$B$12*R63)</f>
        <v/>
      </c>
      <c r="T62" s="8" t="str">
        <f>IF(S62="","",(1-$B$12)*R63)</f>
        <v/>
      </c>
      <c r="U62" t="str">
        <f t="shared" ca="1" si="11"/>
        <v/>
      </c>
      <c r="V62" t="str">
        <f t="shared" ca="1" si="12"/>
        <v/>
      </c>
      <c r="W62" s="8" t="str">
        <f ca="1">IF(V62="","",T61*EXP($B$3)+S61*V61)</f>
        <v/>
      </c>
      <c r="X62" s="1" t="str">
        <f t="shared" ca="1" si="13"/>
        <v/>
      </c>
    </row>
    <row r="63" spans="4:24" x14ac:dyDescent="0.3">
      <c r="D63" t="str">
        <f t="shared" si="6"/>
        <v/>
      </c>
      <c r="E63" s="8" t="str">
        <f t="shared" si="7"/>
        <v/>
      </c>
      <c r="F63" s="7" t="str">
        <f t="shared" si="0"/>
        <v/>
      </c>
      <c r="G63" s="7" t="str">
        <f t="shared" si="1"/>
        <v/>
      </c>
      <c r="H63" t="str">
        <f t="shared" ca="1" si="2"/>
        <v/>
      </c>
      <c r="I63" t="str">
        <f t="shared" ca="1" si="3"/>
        <v/>
      </c>
      <c r="J63" s="7" t="str">
        <f t="shared" ca="1" si="4"/>
        <v/>
      </c>
      <c r="K63" s="8" t="str">
        <f t="shared" ca="1" si="5"/>
        <v/>
      </c>
      <c r="L63" s="1"/>
      <c r="Q63" t="str">
        <f>IF($B$14&lt;ROW(D91)-3,"",Q62+1)</f>
        <v/>
      </c>
      <c r="R63" s="1" t="str">
        <f>IF(Q63="","",W61-X61)</f>
        <v/>
      </c>
      <c r="S63" s="8" t="str">
        <f>IF(R63="","",$B$12*R64)</f>
        <v/>
      </c>
      <c r="T63" s="8" t="str">
        <f>IF(S63="","",(1-$B$12)*R64)</f>
        <v/>
      </c>
      <c r="U63" t="str">
        <f t="shared" ca="1" si="11"/>
        <v/>
      </c>
      <c r="V63" t="str">
        <f t="shared" ca="1" si="12"/>
        <v/>
      </c>
      <c r="W63" s="8" t="str">
        <f ca="1">IF(V63="","",T62*EXP($B$3)+S62*V62)</f>
        <v/>
      </c>
      <c r="X63" s="1" t="str">
        <f t="shared" ca="1" si="13"/>
        <v/>
      </c>
    </row>
    <row r="64" spans="4:24" x14ac:dyDescent="0.3">
      <c r="D64" t="str">
        <f t="shared" si="6"/>
        <v/>
      </c>
      <c r="E64" s="8" t="str">
        <f t="shared" si="7"/>
        <v/>
      </c>
      <c r="F64" s="7" t="str">
        <f t="shared" si="0"/>
        <v/>
      </c>
      <c r="G64" s="7" t="str">
        <f t="shared" si="1"/>
        <v/>
      </c>
      <c r="H64" t="str">
        <f t="shared" ca="1" si="2"/>
        <v/>
      </c>
      <c r="I64" t="str">
        <f t="shared" ca="1" si="3"/>
        <v/>
      </c>
      <c r="J64" s="7" t="str">
        <f t="shared" ca="1" si="4"/>
        <v/>
      </c>
      <c r="K64" s="8" t="str">
        <f t="shared" ca="1" si="5"/>
        <v/>
      </c>
      <c r="L64" s="1"/>
      <c r="Q64" t="str">
        <f>IF($B$14&lt;ROW(D92)-3,"",Q63+1)</f>
        <v/>
      </c>
      <c r="R64" s="1" t="str">
        <f>IF(Q64="","",W62-X62)</f>
        <v/>
      </c>
      <c r="S64" s="8" t="str">
        <f>IF(R64="","",$B$12*R65)</f>
        <v/>
      </c>
      <c r="T64" s="8" t="str">
        <f>IF(S64="","",(1-$B$12)*R65)</f>
        <v/>
      </c>
      <c r="U64" t="str">
        <f t="shared" ca="1" si="11"/>
        <v/>
      </c>
      <c r="V64" t="str">
        <f t="shared" ca="1" si="12"/>
        <v/>
      </c>
      <c r="W64" s="8" t="str">
        <f ca="1">IF(V64="","",T63*EXP($B$3)+S63*V63)</f>
        <v/>
      </c>
      <c r="X64" s="1" t="str">
        <f t="shared" ca="1" si="13"/>
        <v/>
      </c>
    </row>
    <row r="65" spans="4:24" x14ac:dyDescent="0.3">
      <c r="D65" t="str">
        <f t="shared" si="6"/>
        <v/>
      </c>
      <c r="E65" s="8" t="str">
        <f t="shared" si="7"/>
        <v/>
      </c>
      <c r="F65" s="7" t="str">
        <f t="shared" si="0"/>
        <v/>
      </c>
      <c r="G65" s="7" t="str">
        <f t="shared" si="1"/>
        <v/>
      </c>
      <c r="H65" t="str">
        <f t="shared" ca="1" si="2"/>
        <v/>
      </c>
      <c r="I65" t="str">
        <f t="shared" ca="1" si="3"/>
        <v/>
      </c>
      <c r="J65" s="7" t="str">
        <f t="shared" ca="1" si="4"/>
        <v/>
      </c>
      <c r="K65" s="8" t="str">
        <f t="shared" ca="1" si="5"/>
        <v/>
      </c>
      <c r="L65" s="1"/>
      <c r="Q65" t="str">
        <f>IF($B$14&lt;ROW(D93)-3,"",Q64+1)</f>
        <v/>
      </c>
      <c r="R65" s="1" t="str">
        <f>IF(Q65="","",W63-X63)</f>
        <v/>
      </c>
      <c r="S65" s="8" t="str">
        <f>IF(R65="","",$B$12*R66)</f>
        <v/>
      </c>
      <c r="T65" s="8" t="str">
        <f>IF(S65="","",(1-$B$12)*R66)</f>
        <v/>
      </c>
      <c r="U65" t="str">
        <f t="shared" ca="1" si="11"/>
        <v/>
      </c>
      <c r="V65" t="str">
        <f t="shared" ca="1" si="12"/>
        <v/>
      </c>
      <c r="W65" s="8" t="str">
        <f ca="1">IF(V65="","",T64*EXP($B$3)+S64*V64)</f>
        <v/>
      </c>
      <c r="X65" s="1" t="str">
        <f t="shared" ca="1" si="13"/>
        <v/>
      </c>
    </row>
    <row r="66" spans="4:24" x14ac:dyDescent="0.3">
      <c r="D66" t="str">
        <f t="shared" si="6"/>
        <v/>
      </c>
      <c r="E66" s="8" t="str">
        <f t="shared" si="7"/>
        <v/>
      </c>
      <c r="F66" s="7" t="str">
        <f t="shared" si="0"/>
        <v/>
      </c>
      <c r="G66" s="7" t="str">
        <f t="shared" si="1"/>
        <v/>
      </c>
      <c r="H66" t="str">
        <f t="shared" ca="1" si="2"/>
        <v/>
      </c>
      <c r="I66" t="str">
        <f t="shared" ca="1" si="3"/>
        <v/>
      </c>
      <c r="J66" s="7" t="str">
        <f t="shared" ca="1" si="4"/>
        <v/>
      </c>
      <c r="K66" s="8" t="str">
        <f t="shared" ca="1" si="5"/>
        <v/>
      </c>
      <c r="L66" s="1"/>
      <c r="Q66" t="str">
        <f>IF($B$14&lt;ROW(D94)-3,"",Q65+1)</f>
        <v/>
      </c>
      <c r="R66" s="1" t="str">
        <f>IF(Q66="","",W64-X64)</f>
        <v/>
      </c>
      <c r="S66" s="8" t="str">
        <f>IF(R66="","",$B$12*R67)</f>
        <v/>
      </c>
      <c r="T66" s="8" t="str">
        <f>IF(S66="","",(1-$B$12)*R67)</f>
        <v/>
      </c>
      <c r="U66" t="str">
        <f t="shared" ca="1" si="11"/>
        <v/>
      </c>
      <c r="V66" t="str">
        <f t="shared" ca="1" si="12"/>
        <v/>
      </c>
      <c r="W66" s="8" t="str">
        <f ca="1">IF(V66="","",T65*EXP($B$3)+S65*V65)</f>
        <v/>
      </c>
      <c r="X66" s="1" t="str">
        <f t="shared" ca="1" si="13"/>
        <v/>
      </c>
    </row>
    <row r="67" spans="4:24" x14ac:dyDescent="0.3">
      <c r="D67" t="str">
        <f t="shared" si="6"/>
        <v/>
      </c>
      <c r="E67" s="8" t="str">
        <f t="shared" si="7"/>
        <v/>
      </c>
      <c r="F67" s="7" t="str">
        <f t="shared" si="0"/>
        <v/>
      </c>
      <c r="G67" s="7" t="str">
        <f t="shared" si="1"/>
        <v/>
      </c>
      <c r="H67" t="str">
        <f t="shared" ca="1" si="2"/>
        <v/>
      </c>
      <c r="I67" t="str">
        <f t="shared" ca="1" si="3"/>
        <v/>
      </c>
      <c r="J67" s="7" t="str">
        <f t="shared" ca="1" si="4"/>
        <v/>
      </c>
      <c r="K67" s="8" t="str">
        <f t="shared" ca="1" si="5"/>
        <v/>
      </c>
      <c r="L67" s="1"/>
      <c r="Q67" t="str">
        <f>IF($B$14&lt;ROW(D95)-3,"",Q66+1)</f>
        <v/>
      </c>
      <c r="R67" s="1" t="str">
        <f>IF(Q67="","",W65-X65)</f>
        <v/>
      </c>
      <c r="S67" s="8" t="str">
        <f>IF(R67="","",$B$12*R68)</f>
        <v/>
      </c>
      <c r="T67" s="8" t="str">
        <f>IF(S67="","",(1-$B$12)*R68)</f>
        <v/>
      </c>
      <c r="U67" t="str">
        <f t="shared" ca="1" si="11"/>
        <v/>
      </c>
      <c r="V67" t="str">
        <f t="shared" ca="1" si="12"/>
        <v/>
      </c>
      <c r="W67" s="8" t="str">
        <f ca="1">IF(V67="","",T66*EXP($B$3)+S66*V66)</f>
        <v/>
      </c>
      <c r="X67" s="1" t="str">
        <f t="shared" ca="1" si="13"/>
        <v/>
      </c>
    </row>
    <row r="68" spans="4:24" x14ac:dyDescent="0.3">
      <c r="D68" t="str">
        <f t="shared" si="6"/>
        <v/>
      </c>
      <c r="E68" s="8" t="str">
        <f t="shared" si="7"/>
        <v/>
      </c>
      <c r="F68" s="7" t="str">
        <f t="shared" si="0"/>
        <v/>
      </c>
      <c r="G68" s="7" t="str">
        <f t="shared" si="1"/>
        <v/>
      </c>
      <c r="H68" t="str">
        <f t="shared" ca="1" si="2"/>
        <v/>
      </c>
      <c r="I68" t="str">
        <f t="shared" ca="1" si="3"/>
        <v/>
      </c>
      <c r="J68" s="7" t="str">
        <f t="shared" ca="1" si="4"/>
        <v/>
      </c>
      <c r="K68" s="8" t="str">
        <f t="shared" ca="1" si="5"/>
        <v/>
      </c>
      <c r="L68" s="1"/>
      <c r="Q68" t="str">
        <f>IF($B$14&lt;ROW(D96)-3,"",Q67+1)</f>
        <v/>
      </c>
      <c r="R68" s="1" t="str">
        <f>IF(Q68="","",W66-X66)</f>
        <v/>
      </c>
      <c r="S68" s="8" t="str">
        <f>IF(R68="","",$B$12*R69)</f>
        <v/>
      </c>
      <c r="T68" s="8" t="str">
        <f>IF(S68="","",(1-$B$12)*R69)</f>
        <v/>
      </c>
      <c r="U68" t="str">
        <f t="shared" ca="1" si="11"/>
        <v/>
      </c>
      <c r="V68" t="str">
        <f t="shared" ca="1" si="12"/>
        <v/>
      </c>
      <c r="W68" s="8" t="str">
        <f ca="1">IF(V68="","",T67*EXP($B$3)+S67*V67)</f>
        <v/>
      </c>
      <c r="X68" s="1" t="str">
        <f t="shared" ca="1" si="13"/>
        <v/>
      </c>
    </row>
    <row r="69" spans="4:24" x14ac:dyDescent="0.3">
      <c r="D69" t="str">
        <f t="shared" si="6"/>
        <v/>
      </c>
      <c r="E69" s="8" t="str">
        <f t="shared" si="7"/>
        <v/>
      </c>
      <c r="F69" s="7" t="str">
        <f t="shared" ref="F69:F113" si="14">IF(E69="","",E69*$B$8)</f>
        <v/>
      </c>
      <c r="G69" s="7" t="str">
        <f t="shared" ref="G69:G112" si="15">IF(E69="","",E69*(1-$B$8))</f>
        <v/>
      </c>
      <c r="H69" t="str">
        <f t="shared" ref="H69:H112" ca="1" si="16">IF(G69="","",NORMSINV(RAND()))</f>
        <v/>
      </c>
      <c r="I69" t="str">
        <f t="shared" ref="I69:I110" ca="1" si="17">IF(H69="","",EXP($B$5+$B$6*H69))</f>
        <v/>
      </c>
      <c r="J69" s="7" t="str">
        <f t="shared" ref="J69:J114" ca="1" si="18">IF(I69="","",G69*EXP($B$3)+I69*F69)</f>
        <v/>
      </c>
      <c r="K69" s="8" t="str">
        <f t="shared" ref="K69:K110" ca="1" si="19">IF(J69="","",$B$9)</f>
        <v/>
      </c>
      <c r="L69" s="1"/>
      <c r="Q69" t="str">
        <f>IF($B$14&lt;ROW(D97)-3,"",Q68+1)</f>
        <v/>
      </c>
      <c r="R69" s="1" t="str">
        <f>IF(Q69="","",W67-X67)</f>
        <v/>
      </c>
      <c r="S69" s="8" t="str">
        <f>IF(R69="","",$B$12*R70)</f>
        <v/>
      </c>
      <c r="T69" s="8" t="str">
        <f>IF(S69="","",(1-$B$12)*R70)</f>
        <v/>
      </c>
      <c r="U69" t="str">
        <f t="shared" ca="1" si="11"/>
        <v/>
      </c>
      <c r="V69" t="str">
        <f t="shared" ca="1" si="12"/>
        <v/>
      </c>
      <c r="W69" s="8" t="str">
        <f ca="1">IF(V69="","",T68*EXP($B$3)+S68*V68)</f>
        <v/>
      </c>
      <c r="X69" s="1" t="str">
        <f t="shared" ca="1" si="13"/>
        <v/>
      </c>
    </row>
    <row r="70" spans="4:24" x14ac:dyDescent="0.3">
      <c r="D70" t="str">
        <f t="shared" ref="D70:D83" si="20">IF($B$10&lt;ROW(D70)-3,"",D69+1)</f>
        <v/>
      </c>
      <c r="E70" s="8" t="str">
        <f t="shared" ref="E70:E106" si="21">IF(D70="","",J69+K69)</f>
        <v/>
      </c>
      <c r="F70" s="7" t="str">
        <f t="shared" si="14"/>
        <v/>
      </c>
      <c r="G70" s="7" t="str">
        <f t="shared" si="15"/>
        <v/>
      </c>
      <c r="H70" t="str">
        <f t="shared" ca="1" si="16"/>
        <v/>
      </c>
      <c r="I70" t="str">
        <f t="shared" ca="1" si="17"/>
        <v/>
      </c>
      <c r="J70" s="7" t="str">
        <f t="shared" ca="1" si="18"/>
        <v/>
      </c>
      <c r="K70" s="8" t="str">
        <f t="shared" ca="1" si="19"/>
        <v/>
      </c>
      <c r="L70" s="1"/>
      <c r="Q70" t="str">
        <f>IF($B$14&lt;ROW(D98)-3,"",Q69+1)</f>
        <v/>
      </c>
      <c r="R70" s="1" t="str">
        <f>IF(Q70="","",W68-X68)</f>
        <v/>
      </c>
      <c r="S70" s="8" t="str">
        <f>IF(R70="","",$B$12*R71)</f>
        <v/>
      </c>
      <c r="T70" s="8" t="str">
        <f>IF(S70="","",(1-$B$12)*R71)</f>
        <v/>
      </c>
      <c r="U70" t="str">
        <f t="shared" ca="1" si="11"/>
        <v/>
      </c>
      <c r="V70" t="str">
        <f t="shared" ca="1" si="12"/>
        <v/>
      </c>
      <c r="W70" s="8" t="str">
        <f ca="1">IF(V70="","",T69*EXP($B$3)+S69*V69)</f>
        <v/>
      </c>
      <c r="X70" s="1" t="str">
        <f t="shared" ca="1" si="13"/>
        <v/>
      </c>
    </row>
    <row r="71" spans="4:24" x14ac:dyDescent="0.3">
      <c r="D71" t="str">
        <f t="shared" si="20"/>
        <v/>
      </c>
      <c r="E71" s="8" t="str">
        <f t="shared" si="21"/>
        <v/>
      </c>
      <c r="F71" s="7" t="str">
        <f t="shared" si="14"/>
        <v/>
      </c>
      <c r="G71" s="7" t="str">
        <f t="shared" si="15"/>
        <v/>
      </c>
      <c r="H71" t="str">
        <f t="shared" ca="1" si="16"/>
        <v/>
      </c>
      <c r="I71" t="str">
        <f t="shared" ca="1" si="17"/>
        <v/>
      </c>
      <c r="J71" s="7" t="str">
        <f t="shared" ca="1" si="18"/>
        <v/>
      </c>
      <c r="K71" s="8" t="str">
        <f t="shared" ca="1" si="19"/>
        <v/>
      </c>
      <c r="L71" s="1"/>
      <c r="Q71" t="str">
        <f>IF($B$14&lt;ROW(D99)-3,"",Q70+1)</f>
        <v/>
      </c>
      <c r="R71" s="1" t="str">
        <f>IF(Q71="","",W69-X69)</f>
        <v/>
      </c>
      <c r="S71" s="8" t="str">
        <f>IF(R71="","",$B$12*R72)</f>
        <v/>
      </c>
      <c r="T71" s="8" t="str">
        <f>IF(S71="","",(1-$B$12)*R72)</f>
        <v/>
      </c>
      <c r="U71" t="str">
        <f t="shared" ca="1" si="11"/>
        <v/>
      </c>
      <c r="V71" t="str">
        <f t="shared" ca="1" si="12"/>
        <v/>
      </c>
      <c r="W71" s="8" t="str">
        <f ca="1">IF(V71="","",T70*EXP($B$3)+S70*V70)</f>
        <v/>
      </c>
      <c r="X71" s="1" t="str">
        <f t="shared" ca="1" si="13"/>
        <v/>
      </c>
    </row>
    <row r="72" spans="4:24" x14ac:dyDescent="0.3">
      <c r="D72" t="str">
        <f t="shared" si="20"/>
        <v/>
      </c>
      <c r="E72" s="8" t="str">
        <f t="shared" si="21"/>
        <v/>
      </c>
      <c r="F72" s="7" t="str">
        <f t="shared" si="14"/>
        <v/>
      </c>
      <c r="G72" s="7" t="str">
        <f t="shared" si="15"/>
        <v/>
      </c>
      <c r="H72" t="str">
        <f t="shared" ca="1" si="16"/>
        <v/>
      </c>
      <c r="I72" t="str">
        <f t="shared" ca="1" si="17"/>
        <v/>
      </c>
      <c r="J72" s="7" t="str">
        <f t="shared" ca="1" si="18"/>
        <v/>
      </c>
      <c r="K72" s="8" t="str">
        <f t="shared" ca="1" si="19"/>
        <v/>
      </c>
      <c r="L72" s="1"/>
      <c r="Q72" t="str">
        <f>IF($B$14&lt;ROW(D100)-3,"",Q71+1)</f>
        <v/>
      </c>
      <c r="R72" s="1" t="str">
        <f>IF(Q72="","",W70-X70)</f>
        <v/>
      </c>
      <c r="S72" s="8" t="str">
        <f t="shared" ref="S72:S81" si="22">IF(R73="","",$B$12*R72)</f>
        <v/>
      </c>
      <c r="T72" s="8" t="str">
        <f>IF(S72="","",(1-$B$12)*R73)</f>
        <v/>
      </c>
      <c r="U72" t="str">
        <f t="shared" ca="1" si="11"/>
        <v/>
      </c>
      <c r="V72" t="str">
        <f t="shared" ca="1" si="12"/>
        <v/>
      </c>
      <c r="W72" s="8" t="str">
        <f ca="1">IF(V72="","",T71*EXP($B$3)+S71*V71)</f>
        <v/>
      </c>
      <c r="X72" s="1" t="str">
        <f t="shared" ca="1" si="13"/>
        <v/>
      </c>
    </row>
    <row r="73" spans="4:24" x14ac:dyDescent="0.3">
      <c r="D73" t="str">
        <f t="shared" si="20"/>
        <v/>
      </c>
      <c r="E73" s="8" t="str">
        <f t="shared" si="21"/>
        <v/>
      </c>
      <c r="F73" s="7" t="str">
        <f t="shared" si="14"/>
        <v/>
      </c>
      <c r="G73" s="7" t="str">
        <f t="shared" si="15"/>
        <v/>
      </c>
      <c r="H73" t="str">
        <f t="shared" ca="1" si="16"/>
        <v/>
      </c>
      <c r="I73" t="str">
        <f t="shared" ca="1" si="17"/>
        <v/>
      </c>
      <c r="J73" s="7" t="str">
        <f t="shared" ca="1" si="18"/>
        <v/>
      </c>
      <c r="K73" s="8" t="str">
        <f t="shared" ca="1" si="19"/>
        <v/>
      </c>
      <c r="L73" s="1"/>
      <c r="Q73" t="str">
        <f>IF($B$14&lt;ROW(D101)-3,"",Q72+1)</f>
        <v/>
      </c>
      <c r="R73" s="1" t="str">
        <f>IF(Q73="","",W71-X71)</f>
        <v/>
      </c>
      <c r="S73" s="8" t="str">
        <f t="shared" si="22"/>
        <v/>
      </c>
      <c r="T73" s="8" t="str">
        <f>IF(S73="","",(1-$B$12)*R74)</f>
        <v/>
      </c>
      <c r="U73" t="str">
        <f t="shared" ca="1" si="11"/>
        <v/>
      </c>
      <c r="V73" t="str">
        <f t="shared" ca="1" si="12"/>
        <v/>
      </c>
      <c r="W73" s="8" t="str">
        <f ca="1">IF(V73="","",T72*EXP($B$3)+S72*V72)</f>
        <v/>
      </c>
      <c r="X73" s="1" t="str">
        <f t="shared" ca="1" si="13"/>
        <v/>
      </c>
    </row>
    <row r="74" spans="4:24" x14ac:dyDescent="0.3">
      <c r="D74" t="str">
        <f t="shared" si="20"/>
        <v/>
      </c>
      <c r="E74" s="8" t="str">
        <f t="shared" si="21"/>
        <v/>
      </c>
      <c r="F74" s="7" t="str">
        <f t="shared" si="14"/>
        <v/>
      </c>
      <c r="G74" s="7" t="str">
        <f t="shared" si="15"/>
        <v/>
      </c>
      <c r="H74" t="str">
        <f t="shared" ca="1" si="16"/>
        <v/>
      </c>
      <c r="I74" t="str">
        <f t="shared" ca="1" si="17"/>
        <v/>
      </c>
      <c r="J74" s="7" t="str">
        <f t="shared" ca="1" si="18"/>
        <v/>
      </c>
      <c r="K74" s="8" t="str">
        <f t="shared" ca="1" si="19"/>
        <v/>
      </c>
      <c r="L74" s="1"/>
      <c r="Q74" t="str">
        <f>IF($B$14&lt;ROW(D102)-3,"",Q73+1)</f>
        <v/>
      </c>
      <c r="R74" s="1" t="str">
        <f>IF(Q74="","",W72-X72)</f>
        <v/>
      </c>
      <c r="S74" s="8" t="str">
        <f t="shared" si="22"/>
        <v/>
      </c>
      <c r="T74" s="8" t="str">
        <f>IF(S74="","",(1-$B$12)*R75)</f>
        <v/>
      </c>
      <c r="U74" t="str">
        <f t="shared" ca="1" si="11"/>
        <v/>
      </c>
      <c r="V74" t="str">
        <f t="shared" ca="1" si="12"/>
        <v/>
      </c>
      <c r="W74" s="8" t="str">
        <f ca="1">IF(V74="","",T73*EXP($B$3)+S73*V73)</f>
        <v/>
      </c>
    </row>
    <row r="75" spans="4:24" x14ac:dyDescent="0.3">
      <c r="D75" t="str">
        <f t="shared" si="20"/>
        <v/>
      </c>
      <c r="E75" s="8" t="str">
        <f t="shared" si="21"/>
        <v/>
      </c>
      <c r="F75" s="7" t="str">
        <f t="shared" si="14"/>
        <v/>
      </c>
      <c r="G75" s="7" t="str">
        <f t="shared" si="15"/>
        <v/>
      </c>
      <c r="H75" t="str">
        <f t="shared" ca="1" si="16"/>
        <v/>
      </c>
      <c r="I75" t="str">
        <f t="shared" ca="1" si="17"/>
        <v/>
      </c>
      <c r="J75" s="7" t="str">
        <f t="shared" ca="1" si="18"/>
        <v/>
      </c>
      <c r="K75" s="8" t="str">
        <f t="shared" ca="1" si="19"/>
        <v/>
      </c>
      <c r="L75" s="1"/>
      <c r="Q75" t="str">
        <f>IF($B$14&lt;ROW(D103)-3,"",Q74+1)</f>
        <v/>
      </c>
      <c r="R75" s="1" t="str">
        <f>IF(Q75="","",W73-X73)</f>
        <v/>
      </c>
      <c r="S75" s="8" t="str">
        <f t="shared" si="22"/>
        <v/>
      </c>
      <c r="T75" s="8" t="str">
        <f>IF(S75="","",(1-$B$12)*R76)</f>
        <v/>
      </c>
      <c r="U75" t="str">
        <f t="shared" ca="1" si="11"/>
        <v/>
      </c>
      <c r="V75" t="str">
        <f t="shared" ca="1" si="12"/>
        <v/>
      </c>
      <c r="W75" s="8" t="str">
        <f ca="1">IF(V75="","",T74*EXP($B$3)+S74*V74)</f>
        <v/>
      </c>
    </row>
    <row r="76" spans="4:24" x14ac:dyDescent="0.3">
      <c r="D76" t="str">
        <f t="shared" si="20"/>
        <v/>
      </c>
      <c r="E76" s="8" t="str">
        <f t="shared" si="21"/>
        <v/>
      </c>
      <c r="F76" s="7" t="str">
        <f t="shared" si="14"/>
        <v/>
      </c>
      <c r="G76" s="7" t="str">
        <f t="shared" si="15"/>
        <v/>
      </c>
      <c r="H76" t="str">
        <f t="shared" ca="1" si="16"/>
        <v/>
      </c>
      <c r="I76" t="str">
        <f t="shared" ca="1" si="17"/>
        <v/>
      </c>
      <c r="J76" s="7" t="str">
        <f t="shared" ca="1" si="18"/>
        <v/>
      </c>
      <c r="K76" s="8" t="str">
        <f t="shared" ca="1" si="19"/>
        <v/>
      </c>
      <c r="L76" s="1"/>
      <c r="Q76" t="str">
        <f>IF($B$14&lt;ROW(D104)-3,"",Q75+1)</f>
        <v/>
      </c>
      <c r="R76" s="1" t="str">
        <f>IF(Q76="","",W74-X74)</f>
        <v/>
      </c>
      <c r="S76" s="8" t="str">
        <f t="shared" si="22"/>
        <v/>
      </c>
      <c r="T76" s="8" t="str">
        <f>IF(S76="","",(1-$B$12)*R77)</f>
        <v/>
      </c>
      <c r="U76" t="str">
        <f t="shared" ca="1" si="11"/>
        <v/>
      </c>
      <c r="V76" t="str">
        <f t="shared" ca="1" si="12"/>
        <v/>
      </c>
    </row>
    <row r="77" spans="4:24" x14ac:dyDescent="0.3">
      <c r="D77" t="str">
        <f t="shared" si="20"/>
        <v/>
      </c>
      <c r="E77" s="8" t="str">
        <f t="shared" si="21"/>
        <v/>
      </c>
      <c r="F77" s="7" t="str">
        <f t="shared" si="14"/>
        <v/>
      </c>
      <c r="G77" s="7" t="str">
        <f t="shared" si="15"/>
        <v/>
      </c>
      <c r="H77" t="str">
        <f t="shared" ca="1" si="16"/>
        <v/>
      </c>
      <c r="I77" t="str">
        <f t="shared" ca="1" si="17"/>
        <v/>
      </c>
      <c r="J77" s="7" t="str">
        <f t="shared" ca="1" si="18"/>
        <v/>
      </c>
      <c r="K77" s="8" t="str">
        <f t="shared" ca="1" si="19"/>
        <v/>
      </c>
      <c r="L77" s="1"/>
      <c r="Q77" t="str">
        <f>IF($B$14&lt;ROW(D105)-3,"",Q76+1)</f>
        <v/>
      </c>
      <c r="R77" s="1" t="str">
        <f>IF(Q77="","",W75-X75)</f>
        <v/>
      </c>
      <c r="S77" s="8" t="str">
        <f t="shared" si="22"/>
        <v/>
      </c>
      <c r="T77" s="8" t="str">
        <f>IF(S77="","",(1-$B$12)*R78)</f>
        <v/>
      </c>
      <c r="U77" t="str">
        <f t="shared" ca="1" si="11"/>
        <v/>
      </c>
      <c r="V77" t="str">
        <f t="shared" ca="1" si="12"/>
        <v/>
      </c>
    </row>
    <row r="78" spans="4:24" x14ac:dyDescent="0.3">
      <c r="D78" t="str">
        <f t="shared" si="20"/>
        <v/>
      </c>
      <c r="E78" s="8" t="str">
        <f t="shared" si="21"/>
        <v/>
      </c>
      <c r="F78" s="7" t="str">
        <f t="shared" si="14"/>
        <v/>
      </c>
      <c r="G78" s="7" t="str">
        <f t="shared" si="15"/>
        <v/>
      </c>
      <c r="H78" t="str">
        <f t="shared" ca="1" si="16"/>
        <v/>
      </c>
      <c r="I78" t="str">
        <f t="shared" ca="1" si="17"/>
        <v/>
      </c>
      <c r="J78" s="7" t="str">
        <f t="shared" ca="1" si="18"/>
        <v/>
      </c>
      <c r="K78" s="8" t="str">
        <f t="shared" ca="1" si="19"/>
        <v/>
      </c>
      <c r="L78" s="1"/>
      <c r="Q78" t="str">
        <f>IF($B$14&lt;ROW(D106)-3,"",Q77+1)</f>
        <v/>
      </c>
      <c r="R78" s="1" t="str">
        <f>IF(Q78="","",W76-X76)</f>
        <v/>
      </c>
      <c r="S78" s="8" t="str">
        <f t="shared" si="22"/>
        <v/>
      </c>
      <c r="T78" s="8"/>
      <c r="U78" t="str">
        <f t="shared" ca="1" si="11"/>
        <v/>
      </c>
      <c r="V78" t="str">
        <f t="shared" ca="1" si="12"/>
        <v/>
      </c>
    </row>
    <row r="79" spans="4:24" x14ac:dyDescent="0.3">
      <c r="D79" t="str">
        <f t="shared" si="20"/>
        <v/>
      </c>
      <c r="E79" s="8" t="str">
        <f t="shared" si="21"/>
        <v/>
      </c>
      <c r="F79" s="7" t="str">
        <f t="shared" si="14"/>
        <v/>
      </c>
      <c r="G79" s="7" t="str">
        <f t="shared" si="15"/>
        <v/>
      </c>
      <c r="H79" t="str">
        <f t="shared" ca="1" si="16"/>
        <v/>
      </c>
      <c r="I79" t="str">
        <f t="shared" ca="1" si="17"/>
        <v/>
      </c>
      <c r="J79" s="7" t="str">
        <f t="shared" ca="1" si="18"/>
        <v/>
      </c>
      <c r="K79" s="8" t="str">
        <f t="shared" ca="1" si="19"/>
        <v/>
      </c>
      <c r="L79" s="1"/>
      <c r="Q79" t="str">
        <f>IF($B$14&lt;ROW(D107)-3,"",Q78+1)</f>
        <v/>
      </c>
      <c r="R79" s="1" t="str">
        <f>IF(Q79="","",W77-X77)</f>
        <v/>
      </c>
      <c r="S79" s="8" t="str">
        <f t="shared" si="22"/>
        <v/>
      </c>
      <c r="T79" s="8"/>
      <c r="U79" t="str">
        <f t="shared" ca="1" si="11"/>
        <v/>
      </c>
      <c r="V79" t="str">
        <f t="shared" ca="1" si="12"/>
        <v/>
      </c>
    </row>
    <row r="80" spans="4:24" x14ac:dyDescent="0.3">
      <c r="D80" t="str">
        <f t="shared" si="20"/>
        <v/>
      </c>
      <c r="E80" s="8" t="str">
        <f t="shared" si="21"/>
        <v/>
      </c>
      <c r="F80" s="7" t="str">
        <f t="shared" si="14"/>
        <v/>
      </c>
      <c r="G80" s="7" t="str">
        <f t="shared" si="15"/>
        <v/>
      </c>
      <c r="H80" t="str">
        <f t="shared" ca="1" si="16"/>
        <v/>
      </c>
      <c r="I80" t="str">
        <f t="shared" ca="1" si="17"/>
        <v/>
      </c>
      <c r="J80" s="7" t="str">
        <f t="shared" ca="1" si="18"/>
        <v/>
      </c>
      <c r="K80" s="8" t="str">
        <f t="shared" ca="1" si="19"/>
        <v/>
      </c>
      <c r="L80" s="1"/>
      <c r="Q80" t="str">
        <f>IF($B$14&lt;ROW(D108)-3,"",Q79+1)</f>
        <v/>
      </c>
      <c r="R80" s="1" t="str">
        <f>IF(Q80="","",W78-X78)</f>
        <v/>
      </c>
      <c r="S80" s="8" t="str">
        <f t="shared" si="22"/>
        <v/>
      </c>
      <c r="T80" s="8"/>
    </row>
    <row r="81" spans="4:20" x14ac:dyDescent="0.3">
      <c r="D81" t="str">
        <f t="shared" si="20"/>
        <v/>
      </c>
      <c r="E81" s="8" t="str">
        <f t="shared" si="21"/>
        <v/>
      </c>
      <c r="F81" s="7" t="str">
        <f t="shared" si="14"/>
        <v/>
      </c>
      <c r="G81" s="7" t="str">
        <f t="shared" si="15"/>
        <v/>
      </c>
      <c r="H81" t="str">
        <f t="shared" ca="1" si="16"/>
        <v/>
      </c>
      <c r="I81" t="str">
        <f t="shared" ca="1" si="17"/>
        <v/>
      </c>
      <c r="J81" s="7" t="str">
        <f t="shared" ca="1" si="18"/>
        <v/>
      </c>
      <c r="K81" s="8" t="str">
        <f t="shared" ca="1" si="19"/>
        <v/>
      </c>
      <c r="L81" s="1"/>
      <c r="Q81" t="str">
        <f>IF($B$14&lt;ROW(D109)-3,"",Q80+1)</f>
        <v/>
      </c>
      <c r="R81" s="1" t="str">
        <f>IF(Q81="","",W79-X79)</f>
        <v/>
      </c>
      <c r="S81" s="8" t="str">
        <f t="shared" si="22"/>
        <v/>
      </c>
      <c r="T81" s="8"/>
    </row>
    <row r="82" spans="4:20" x14ac:dyDescent="0.3">
      <c r="D82" t="str">
        <f t="shared" si="20"/>
        <v/>
      </c>
      <c r="E82" s="8" t="str">
        <f t="shared" si="21"/>
        <v/>
      </c>
      <c r="F82" s="7" t="str">
        <f t="shared" si="14"/>
        <v/>
      </c>
      <c r="G82" s="7" t="str">
        <f t="shared" si="15"/>
        <v/>
      </c>
      <c r="H82" t="str">
        <f t="shared" ca="1" si="16"/>
        <v/>
      </c>
      <c r="I82" t="str">
        <f t="shared" ca="1" si="17"/>
        <v/>
      </c>
      <c r="J82" s="7" t="str">
        <f t="shared" ca="1" si="18"/>
        <v/>
      </c>
      <c r="K82" s="8" t="str">
        <f t="shared" ca="1" si="19"/>
        <v/>
      </c>
      <c r="L82" s="1"/>
      <c r="Q82" t="str">
        <f>IF($B$14&lt;ROW(D110)-3,"",Q81+1)</f>
        <v/>
      </c>
    </row>
    <row r="83" spans="4:20" x14ac:dyDescent="0.3">
      <c r="D83" t="str">
        <f t="shared" si="20"/>
        <v/>
      </c>
      <c r="E83" s="8" t="str">
        <f t="shared" si="21"/>
        <v/>
      </c>
      <c r="F83" s="7" t="str">
        <f t="shared" si="14"/>
        <v/>
      </c>
      <c r="G83" s="7" t="str">
        <f t="shared" si="15"/>
        <v/>
      </c>
      <c r="H83" t="str">
        <f t="shared" ca="1" si="16"/>
        <v/>
      </c>
      <c r="I83" t="str">
        <f t="shared" ca="1" si="17"/>
        <v/>
      </c>
      <c r="J83" s="7" t="str">
        <f t="shared" ca="1" si="18"/>
        <v/>
      </c>
      <c r="K83" s="8" t="str">
        <f t="shared" ca="1" si="19"/>
        <v/>
      </c>
      <c r="L83" s="1"/>
    </row>
    <row r="84" spans="4:20" x14ac:dyDescent="0.3">
      <c r="D84" t="str">
        <f t="shared" ref="D84:D106" si="23">IF($B$10&lt;=ROW(D84)-3,"",D83+1)</f>
        <v/>
      </c>
      <c r="E84" s="8" t="str">
        <f t="shared" si="21"/>
        <v/>
      </c>
      <c r="F84" s="7" t="str">
        <f t="shared" si="14"/>
        <v/>
      </c>
      <c r="G84" s="7" t="str">
        <f t="shared" si="15"/>
        <v/>
      </c>
      <c r="H84" t="str">
        <f t="shared" ca="1" si="16"/>
        <v/>
      </c>
      <c r="I84" t="str">
        <f t="shared" ca="1" si="17"/>
        <v/>
      </c>
      <c r="J84" s="7" t="str">
        <f t="shared" ca="1" si="18"/>
        <v/>
      </c>
      <c r="K84" s="8" t="str">
        <f t="shared" ca="1" si="19"/>
        <v/>
      </c>
      <c r="L84" s="1"/>
    </row>
    <row r="85" spans="4:20" x14ac:dyDescent="0.3">
      <c r="D85" t="str">
        <f t="shared" si="23"/>
        <v/>
      </c>
      <c r="E85" s="8" t="str">
        <f t="shared" si="21"/>
        <v/>
      </c>
      <c r="F85" s="7" t="str">
        <f t="shared" si="14"/>
        <v/>
      </c>
      <c r="G85" s="7" t="str">
        <f t="shared" si="15"/>
        <v/>
      </c>
      <c r="H85" t="str">
        <f t="shared" ca="1" si="16"/>
        <v/>
      </c>
      <c r="I85" t="str">
        <f t="shared" ca="1" si="17"/>
        <v/>
      </c>
      <c r="J85" s="7" t="str">
        <f t="shared" ca="1" si="18"/>
        <v/>
      </c>
      <c r="K85" s="8" t="str">
        <f t="shared" ca="1" si="19"/>
        <v/>
      </c>
      <c r="L85" s="1"/>
    </row>
    <row r="86" spans="4:20" x14ac:dyDescent="0.3">
      <c r="D86" t="str">
        <f t="shared" si="23"/>
        <v/>
      </c>
      <c r="E86" s="8" t="str">
        <f t="shared" si="21"/>
        <v/>
      </c>
      <c r="F86" s="7" t="str">
        <f t="shared" si="14"/>
        <v/>
      </c>
      <c r="G86" s="7" t="str">
        <f t="shared" si="15"/>
        <v/>
      </c>
      <c r="H86" t="str">
        <f t="shared" ca="1" si="16"/>
        <v/>
      </c>
      <c r="I86" t="str">
        <f t="shared" ca="1" si="17"/>
        <v/>
      </c>
      <c r="J86" s="7" t="str">
        <f t="shared" ca="1" si="18"/>
        <v/>
      </c>
      <c r="K86" s="8" t="str">
        <f t="shared" ca="1" si="19"/>
        <v/>
      </c>
      <c r="L86" s="1"/>
    </row>
    <row r="87" spans="4:20" x14ac:dyDescent="0.3">
      <c r="D87" t="str">
        <f t="shared" si="23"/>
        <v/>
      </c>
      <c r="E87" s="8" t="str">
        <f t="shared" si="21"/>
        <v/>
      </c>
      <c r="F87" s="7" t="str">
        <f t="shared" si="14"/>
        <v/>
      </c>
      <c r="G87" s="7" t="str">
        <f t="shared" si="15"/>
        <v/>
      </c>
      <c r="H87" t="str">
        <f t="shared" ca="1" si="16"/>
        <v/>
      </c>
      <c r="I87" t="str">
        <f t="shared" ca="1" si="17"/>
        <v/>
      </c>
      <c r="J87" s="7" t="str">
        <f t="shared" ca="1" si="18"/>
        <v/>
      </c>
      <c r="K87" s="8" t="str">
        <f t="shared" ca="1" si="19"/>
        <v/>
      </c>
      <c r="L87" s="1"/>
    </row>
    <row r="88" spans="4:20" x14ac:dyDescent="0.3">
      <c r="D88" t="str">
        <f t="shared" si="23"/>
        <v/>
      </c>
      <c r="E88" s="8" t="str">
        <f t="shared" si="21"/>
        <v/>
      </c>
      <c r="F88" s="7" t="str">
        <f t="shared" si="14"/>
        <v/>
      </c>
      <c r="G88" s="7" t="str">
        <f t="shared" si="15"/>
        <v/>
      </c>
      <c r="H88" t="str">
        <f t="shared" ca="1" si="16"/>
        <v/>
      </c>
      <c r="I88" t="str">
        <f t="shared" ca="1" si="17"/>
        <v/>
      </c>
      <c r="J88" s="7" t="str">
        <f t="shared" ca="1" si="18"/>
        <v/>
      </c>
      <c r="K88" s="8" t="str">
        <f t="shared" ca="1" si="19"/>
        <v/>
      </c>
      <c r="L88" s="1"/>
    </row>
    <row r="89" spans="4:20" x14ac:dyDescent="0.3">
      <c r="D89" t="str">
        <f t="shared" si="23"/>
        <v/>
      </c>
      <c r="E89" s="8" t="str">
        <f t="shared" si="21"/>
        <v/>
      </c>
      <c r="F89" s="7" t="str">
        <f t="shared" si="14"/>
        <v/>
      </c>
      <c r="G89" s="7" t="str">
        <f t="shared" si="15"/>
        <v/>
      </c>
      <c r="H89" t="str">
        <f t="shared" ca="1" si="16"/>
        <v/>
      </c>
      <c r="I89" t="str">
        <f t="shared" ca="1" si="17"/>
        <v/>
      </c>
      <c r="J89" s="7" t="str">
        <f t="shared" ca="1" si="18"/>
        <v/>
      </c>
      <c r="K89" s="8" t="str">
        <f t="shared" ca="1" si="19"/>
        <v/>
      </c>
      <c r="L89" s="1"/>
    </row>
    <row r="90" spans="4:20" x14ac:dyDescent="0.3">
      <c r="D90" t="str">
        <f t="shared" si="23"/>
        <v/>
      </c>
      <c r="E90" s="8" t="str">
        <f t="shared" si="21"/>
        <v/>
      </c>
      <c r="F90" s="7" t="str">
        <f t="shared" si="14"/>
        <v/>
      </c>
      <c r="G90" s="7" t="str">
        <f t="shared" si="15"/>
        <v/>
      </c>
      <c r="H90" t="str">
        <f t="shared" ca="1" si="16"/>
        <v/>
      </c>
      <c r="I90" t="str">
        <f t="shared" ca="1" si="17"/>
        <v/>
      </c>
      <c r="J90" s="7" t="str">
        <f t="shared" ca="1" si="18"/>
        <v/>
      </c>
      <c r="K90" s="8" t="str">
        <f t="shared" ca="1" si="19"/>
        <v/>
      </c>
      <c r="L90" s="1"/>
    </row>
    <row r="91" spans="4:20" x14ac:dyDescent="0.3">
      <c r="D91" t="str">
        <f t="shared" si="23"/>
        <v/>
      </c>
      <c r="E91" s="8" t="str">
        <f t="shared" si="21"/>
        <v/>
      </c>
      <c r="F91" s="7" t="str">
        <f t="shared" si="14"/>
        <v/>
      </c>
      <c r="G91" s="7" t="str">
        <f t="shared" si="15"/>
        <v/>
      </c>
      <c r="H91" t="str">
        <f t="shared" ca="1" si="16"/>
        <v/>
      </c>
      <c r="I91" t="str">
        <f t="shared" ca="1" si="17"/>
        <v/>
      </c>
      <c r="J91" s="7" t="str">
        <f t="shared" ca="1" si="18"/>
        <v/>
      </c>
      <c r="K91" s="8" t="str">
        <f t="shared" ca="1" si="19"/>
        <v/>
      </c>
      <c r="L91" s="1"/>
    </row>
    <row r="92" spans="4:20" x14ac:dyDescent="0.3">
      <c r="D92" t="str">
        <f t="shared" si="23"/>
        <v/>
      </c>
      <c r="E92" s="8" t="str">
        <f t="shared" si="21"/>
        <v/>
      </c>
      <c r="F92" s="7" t="str">
        <f t="shared" si="14"/>
        <v/>
      </c>
      <c r="G92" s="7" t="str">
        <f t="shared" si="15"/>
        <v/>
      </c>
      <c r="H92" t="str">
        <f t="shared" ca="1" si="16"/>
        <v/>
      </c>
      <c r="I92" t="str">
        <f t="shared" ca="1" si="17"/>
        <v/>
      </c>
      <c r="J92" s="7" t="str">
        <f t="shared" ca="1" si="18"/>
        <v/>
      </c>
      <c r="K92" s="8" t="str">
        <f t="shared" ca="1" si="19"/>
        <v/>
      </c>
      <c r="L92" s="1"/>
    </row>
    <row r="93" spans="4:20" x14ac:dyDescent="0.3">
      <c r="D93" t="str">
        <f t="shared" si="23"/>
        <v/>
      </c>
      <c r="E93" s="8" t="str">
        <f t="shared" si="21"/>
        <v/>
      </c>
      <c r="F93" s="7" t="str">
        <f t="shared" si="14"/>
        <v/>
      </c>
      <c r="G93" s="7" t="str">
        <f t="shared" si="15"/>
        <v/>
      </c>
      <c r="H93" t="str">
        <f t="shared" ca="1" si="16"/>
        <v/>
      </c>
      <c r="I93" t="str">
        <f t="shared" ca="1" si="17"/>
        <v/>
      </c>
      <c r="J93" s="7" t="str">
        <f t="shared" ca="1" si="18"/>
        <v/>
      </c>
      <c r="K93" s="8" t="str">
        <f t="shared" ca="1" si="19"/>
        <v/>
      </c>
      <c r="L93" s="1"/>
    </row>
    <row r="94" spans="4:20" x14ac:dyDescent="0.3">
      <c r="D94" t="str">
        <f t="shared" si="23"/>
        <v/>
      </c>
      <c r="E94" s="8" t="str">
        <f t="shared" si="21"/>
        <v/>
      </c>
      <c r="F94" s="7" t="str">
        <f t="shared" si="14"/>
        <v/>
      </c>
      <c r="G94" s="7" t="str">
        <f t="shared" si="15"/>
        <v/>
      </c>
      <c r="H94" t="str">
        <f t="shared" ca="1" si="16"/>
        <v/>
      </c>
      <c r="I94" t="str">
        <f t="shared" ca="1" si="17"/>
        <v/>
      </c>
      <c r="J94" s="7" t="str">
        <f t="shared" ca="1" si="18"/>
        <v/>
      </c>
      <c r="K94" s="8" t="str">
        <f t="shared" ca="1" si="19"/>
        <v/>
      </c>
      <c r="L94" s="1"/>
    </row>
    <row r="95" spans="4:20" x14ac:dyDescent="0.3">
      <c r="D95" t="str">
        <f t="shared" si="23"/>
        <v/>
      </c>
      <c r="E95" s="8" t="str">
        <f t="shared" si="21"/>
        <v/>
      </c>
      <c r="F95" s="7" t="str">
        <f t="shared" si="14"/>
        <v/>
      </c>
      <c r="G95" s="7" t="str">
        <f t="shared" si="15"/>
        <v/>
      </c>
      <c r="H95" t="str">
        <f t="shared" ca="1" si="16"/>
        <v/>
      </c>
      <c r="I95" t="str">
        <f t="shared" ca="1" si="17"/>
        <v/>
      </c>
      <c r="J95" s="7" t="str">
        <f t="shared" ca="1" si="18"/>
        <v/>
      </c>
      <c r="K95" s="8" t="str">
        <f t="shared" ca="1" si="19"/>
        <v/>
      </c>
      <c r="L95" s="1"/>
    </row>
    <row r="96" spans="4:20" x14ac:dyDescent="0.3">
      <c r="D96" t="str">
        <f t="shared" si="23"/>
        <v/>
      </c>
      <c r="E96" s="8" t="str">
        <f t="shared" si="21"/>
        <v/>
      </c>
      <c r="F96" s="7" t="str">
        <f t="shared" si="14"/>
        <v/>
      </c>
      <c r="G96" s="7" t="str">
        <f t="shared" si="15"/>
        <v/>
      </c>
      <c r="H96" t="str">
        <f t="shared" ca="1" si="16"/>
        <v/>
      </c>
      <c r="I96" t="str">
        <f t="shared" ca="1" si="17"/>
        <v/>
      </c>
      <c r="J96" s="7" t="str">
        <f t="shared" ca="1" si="18"/>
        <v/>
      </c>
      <c r="K96" s="8" t="str">
        <f t="shared" ca="1" si="19"/>
        <v/>
      </c>
      <c r="L96" s="1"/>
    </row>
    <row r="97" spans="4:12" x14ac:dyDescent="0.3">
      <c r="D97" t="str">
        <f t="shared" si="23"/>
        <v/>
      </c>
      <c r="E97" s="8" t="str">
        <f t="shared" si="21"/>
        <v/>
      </c>
      <c r="F97" s="7" t="str">
        <f t="shared" si="14"/>
        <v/>
      </c>
      <c r="G97" s="7" t="str">
        <f t="shared" si="15"/>
        <v/>
      </c>
      <c r="H97" t="str">
        <f t="shared" ca="1" si="16"/>
        <v/>
      </c>
      <c r="I97" t="str">
        <f t="shared" ca="1" si="17"/>
        <v/>
      </c>
      <c r="J97" s="7" t="str">
        <f t="shared" ca="1" si="18"/>
        <v/>
      </c>
      <c r="K97" s="8" t="str">
        <f t="shared" ca="1" si="19"/>
        <v/>
      </c>
      <c r="L97" s="1"/>
    </row>
    <row r="98" spans="4:12" x14ac:dyDescent="0.3">
      <c r="D98" t="str">
        <f t="shared" si="23"/>
        <v/>
      </c>
      <c r="E98" s="8" t="str">
        <f t="shared" si="21"/>
        <v/>
      </c>
      <c r="F98" s="7" t="str">
        <f t="shared" si="14"/>
        <v/>
      </c>
      <c r="G98" s="7" t="str">
        <f t="shared" si="15"/>
        <v/>
      </c>
      <c r="H98" t="str">
        <f t="shared" ca="1" si="16"/>
        <v/>
      </c>
      <c r="I98" t="str">
        <f t="shared" ca="1" si="17"/>
        <v/>
      </c>
      <c r="J98" s="7" t="str">
        <f t="shared" ca="1" si="18"/>
        <v/>
      </c>
      <c r="K98" s="8" t="str">
        <f t="shared" ca="1" si="19"/>
        <v/>
      </c>
      <c r="L98" s="1"/>
    </row>
    <row r="99" spans="4:12" x14ac:dyDescent="0.3">
      <c r="D99" t="str">
        <f t="shared" si="23"/>
        <v/>
      </c>
      <c r="E99" s="8" t="str">
        <f t="shared" si="21"/>
        <v/>
      </c>
      <c r="F99" s="7" t="str">
        <f t="shared" si="14"/>
        <v/>
      </c>
      <c r="G99" s="7" t="str">
        <f t="shared" si="15"/>
        <v/>
      </c>
      <c r="H99" t="str">
        <f t="shared" ca="1" si="16"/>
        <v/>
      </c>
      <c r="I99" t="str">
        <f t="shared" ca="1" si="17"/>
        <v/>
      </c>
      <c r="J99" s="7" t="str">
        <f t="shared" ca="1" si="18"/>
        <v/>
      </c>
      <c r="K99" s="8" t="str">
        <f t="shared" ca="1" si="19"/>
        <v/>
      </c>
      <c r="L99" s="1"/>
    </row>
    <row r="100" spans="4:12" x14ac:dyDescent="0.3">
      <c r="D100" t="str">
        <f t="shared" si="23"/>
        <v/>
      </c>
      <c r="E100" s="8" t="str">
        <f t="shared" si="21"/>
        <v/>
      </c>
      <c r="F100" s="7" t="str">
        <f t="shared" si="14"/>
        <v/>
      </c>
      <c r="G100" s="7" t="str">
        <f t="shared" si="15"/>
        <v/>
      </c>
      <c r="H100" t="str">
        <f t="shared" ca="1" si="16"/>
        <v/>
      </c>
      <c r="I100" t="str">
        <f t="shared" ca="1" si="17"/>
        <v/>
      </c>
      <c r="J100" s="7" t="str">
        <f t="shared" ca="1" si="18"/>
        <v/>
      </c>
      <c r="K100" s="8" t="str">
        <f t="shared" ca="1" si="19"/>
        <v/>
      </c>
      <c r="L100" s="1"/>
    </row>
    <row r="101" spans="4:12" x14ac:dyDescent="0.3">
      <c r="D101" t="str">
        <f t="shared" si="23"/>
        <v/>
      </c>
      <c r="E101" s="8" t="str">
        <f t="shared" si="21"/>
        <v/>
      </c>
      <c r="F101" s="7" t="str">
        <f t="shared" si="14"/>
        <v/>
      </c>
      <c r="G101" s="7" t="str">
        <f t="shared" si="15"/>
        <v/>
      </c>
      <c r="H101" t="str">
        <f t="shared" ca="1" si="16"/>
        <v/>
      </c>
      <c r="I101" t="str">
        <f t="shared" ca="1" si="17"/>
        <v/>
      </c>
      <c r="J101" s="7" t="str">
        <f t="shared" ca="1" si="18"/>
        <v/>
      </c>
      <c r="K101" s="8" t="str">
        <f t="shared" ca="1" si="19"/>
        <v/>
      </c>
      <c r="L101" s="1"/>
    </row>
    <row r="102" spans="4:12" x14ac:dyDescent="0.3">
      <c r="D102" t="str">
        <f t="shared" si="23"/>
        <v/>
      </c>
      <c r="E102" s="8" t="str">
        <f t="shared" si="21"/>
        <v/>
      </c>
      <c r="F102" s="7" t="str">
        <f t="shared" si="14"/>
        <v/>
      </c>
      <c r="G102" s="7" t="str">
        <f t="shared" si="15"/>
        <v/>
      </c>
      <c r="H102" t="str">
        <f t="shared" ca="1" si="16"/>
        <v/>
      </c>
      <c r="I102" t="str">
        <f t="shared" ca="1" si="17"/>
        <v/>
      </c>
      <c r="J102" s="7" t="str">
        <f t="shared" ca="1" si="18"/>
        <v/>
      </c>
      <c r="K102" s="8" t="str">
        <f t="shared" ca="1" si="19"/>
        <v/>
      </c>
      <c r="L102" s="1"/>
    </row>
    <row r="103" spans="4:12" x14ac:dyDescent="0.3">
      <c r="D103" t="str">
        <f t="shared" si="23"/>
        <v/>
      </c>
      <c r="E103" s="8" t="str">
        <f t="shared" si="21"/>
        <v/>
      </c>
      <c r="F103" s="7" t="str">
        <f t="shared" si="14"/>
        <v/>
      </c>
      <c r="G103" s="7" t="str">
        <f t="shared" si="15"/>
        <v/>
      </c>
      <c r="H103" t="str">
        <f t="shared" ca="1" si="16"/>
        <v/>
      </c>
      <c r="I103" t="str">
        <f t="shared" ca="1" si="17"/>
        <v/>
      </c>
      <c r="J103" s="7" t="str">
        <f t="shared" ca="1" si="18"/>
        <v/>
      </c>
      <c r="K103" s="8" t="str">
        <f t="shared" ca="1" si="19"/>
        <v/>
      </c>
      <c r="L103" s="1"/>
    </row>
    <row r="104" spans="4:12" x14ac:dyDescent="0.3">
      <c r="D104" t="str">
        <f t="shared" si="23"/>
        <v/>
      </c>
      <c r="E104" s="8" t="str">
        <f t="shared" si="21"/>
        <v/>
      </c>
      <c r="F104" s="7" t="str">
        <f t="shared" si="14"/>
        <v/>
      </c>
      <c r="G104" s="7" t="str">
        <f t="shared" si="15"/>
        <v/>
      </c>
      <c r="H104" t="str">
        <f t="shared" ca="1" si="16"/>
        <v/>
      </c>
      <c r="I104" t="str">
        <f t="shared" ca="1" si="17"/>
        <v/>
      </c>
      <c r="J104" s="7" t="str">
        <f t="shared" ca="1" si="18"/>
        <v/>
      </c>
      <c r="K104" s="8" t="str">
        <f t="shared" ca="1" si="19"/>
        <v/>
      </c>
      <c r="L104" s="1"/>
    </row>
    <row r="105" spans="4:12" x14ac:dyDescent="0.3">
      <c r="D105" t="str">
        <f t="shared" si="23"/>
        <v/>
      </c>
      <c r="E105" s="8" t="str">
        <f t="shared" si="21"/>
        <v/>
      </c>
      <c r="F105" s="7" t="str">
        <f t="shared" si="14"/>
        <v/>
      </c>
      <c r="G105" s="7" t="str">
        <f t="shared" si="15"/>
        <v/>
      </c>
      <c r="H105" t="str">
        <f t="shared" ca="1" si="16"/>
        <v/>
      </c>
      <c r="I105" t="str">
        <f t="shared" ca="1" si="17"/>
        <v/>
      </c>
      <c r="J105" s="7" t="str">
        <f t="shared" ca="1" si="18"/>
        <v/>
      </c>
      <c r="K105" s="8" t="str">
        <f t="shared" ca="1" si="19"/>
        <v/>
      </c>
      <c r="L105" s="1"/>
    </row>
    <row r="106" spans="4:12" x14ac:dyDescent="0.3">
      <c r="D106" t="str">
        <f t="shared" si="23"/>
        <v/>
      </c>
      <c r="E106" s="8" t="str">
        <f t="shared" si="21"/>
        <v/>
      </c>
      <c r="F106" s="7" t="str">
        <f t="shared" si="14"/>
        <v/>
      </c>
      <c r="G106" s="7" t="str">
        <f t="shared" si="15"/>
        <v/>
      </c>
      <c r="H106" t="str">
        <f t="shared" ca="1" si="16"/>
        <v/>
      </c>
      <c r="I106" t="str">
        <f t="shared" ca="1" si="17"/>
        <v/>
      </c>
      <c r="J106" s="7" t="str">
        <f t="shared" ca="1" si="18"/>
        <v/>
      </c>
      <c r="K106" s="8" t="str">
        <f t="shared" ca="1" si="19"/>
        <v/>
      </c>
      <c r="L106" s="1"/>
    </row>
    <row r="107" spans="4:12" x14ac:dyDescent="0.3">
      <c r="F107" s="7" t="str">
        <f t="shared" si="14"/>
        <v/>
      </c>
      <c r="G107" s="7" t="str">
        <f t="shared" si="15"/>
        <v/>
      </c>
      <c r="H107" t="str">
        <f t="shared" ca="1" si="16"/>
        <v/>
      </c>
      <c r="I107" t="str">
        <f t="shared" ca="1" si="17"/>
        <v/>
      </c>
      <c r="J107" s="7" t="str">
        <f t="shared" ca="1" si="18"/>
        <v/>
      </c>
      <c r="K107" s="8" t="str">
        <f t="shared" ca="1" si="19"/>
        <v/>
      </c>
      <c r="L107" s="1"/>
    </row>
    <row r="108" spans="4:12" x14ac:dyDescent="0.3">
      <c r="F108" s="7" t="str">
        <f t="shared" si="14"/>
        <v/>
      </c>
      <c r="G108" s="7" t="str">
        <f t="shared" si="15"/>
        <v/>
      </c>
      <c r="H108" t="str">
        <f t="shared" ca="1" si="16"/>
        <v/>
      </c>
      <c r="I108" t="str">
        <f t="shared" ca="1" si="17"/>
        <v/>
      </c>
      <c r="J108" s="7" t="str">
        <f t="shared" ca="1" si="18"/>
        <v/>
      </c>
      <c r="K108" s="8" t="str">
        <f t="shared" ca="1" si="19"/>
        <v/>
      </c>
      <c r="L108" s="1"/>
    </row>
    <row r="109" spans="4:12" x14ac:dyDescent="0.3">
      <c r="F109" s="7" t="str">
        <f t="shared" si="14"/>
        <v/>
      </c>
      <c r="G109" s="7" t="str">
        <f t="shared" si="15"/>
        <v/>
      </c>
      <c r="H109" t="str">
        <f t="shared" ca="1" si="16"/>
        <v/>
      </c>
      <c r="I109" t="str">
        <f t="shared" ca="1" si="17"/>
        <v/>
      </c>
      <c r="J109" s="7" t="str">
        <f t="shared" ca="1" si="18"/>
        <v/>
      </c>
      <c r="K109" s="8" t="str">
        <f t="shared" ca="1" si="19"/>
        <v/>
      </c>
      <c r="L109" s="1"/>
    </row>
    <row r="110" spans="4:12" x14ac:dyDescent="0.3">
      <c r="F110" s="7" t="str">
        <f t="shared" si="14"/>
        <v/>
      </c>
      <c r="G110" s="7" t="str">
        <f t="shared" si="15"/>
        <v/>
      </c>
      <c r="H110" t="str">
        <f t="shared" ca="1" si="16"/>
        <v/>
      </c>
      <c r="I110" t="str">
        <f t="shared" ca="1" si="17"/>
        <v/>
      </c>
      <c r="J110" s="7" t="str">
        <f t="shared" ca="1" si="18"/>
        <v/>
      </c>
      <c r="K110" s="8" t="str">
        <f t="shared" ca="1" si="19"/>
        <v/>
      </c>
      <c r="L110" s="1"/>
    </row>
    <row r="111" spans="4:12" x14ac:dyDescent="0.3">
      <c r="F111" s="7" t="str">
        <f t="shared" si="14"/>
        <v/>
      </c>
      <c r="G111" s="7" t="str">
        <f t="shared" si="15"/>
        <v/>
      </c>
      <c r="H111" t="str">
        <f t="shared" ca="1" si="16"/>
        <v/>
      </c>
      <c r="I111" t="str">
        <f t="shared" ref="I111:I114" ca="1" si="24">IF(H111="","",NORMSINV(RAND()))</f>
        <v/>
      </c>
      <c r="J111" s="7" t="str">
        <f t="shared" ca="1" si="18"/>
        <v/>
      </c>
      <c r="K111" t="str">
        <f t="shared" ref="K111:K114" ca="1" si="25">IF(J111="","",H110*EXP($B$3)+G110*J110)</f>
        <v/>
      </c>
      <c r="L111" s="1"/>
    </row>
    <row r="112" spans="4:12" x14ac:dyDescent="0.3">
      <c r="F112" s="7" t="str">
        <f t="shared" si="14"/>
        <v/>
      </c>
      <c r="G112" s="7" t="str">
        <f t="shared" si="15"/>
        <v/>
      </c>
      <c r="H112" t="str">
        <f t="shared" ca="1" si="16"/>
        <v/>
      </c>
      <c r="I112" t="str">
        <f t="shared" ca="1" si="24"/>
        <v/>
      </c>
      <c r="J112" s="7" t="str">
        <f t="shared" ca="1" si="18"/>
        <v/>
      </c>
      <c r="K112" t="str">
        <f t="shared" ca="1" si="25"/>
        <v/>
      </c>
      <c r="L112" s="1"/>
    </row>
    <row r="113" spans="6:12" x14ac:dyDescent="0.3">
      <c r="F113" s="7" t="str">
        <f t="shared" si="14"/>
        <v/>
      </c>
      <c r="G113" t="str">
        <f t="shared" ref="G113:G114" si="26">IF(F113="","",$B$8*F112)</f>
        <v/>
      </c>
      <c r="H113" t="str">
        <f t="shared" ref="H113:H114" si="27">IF(G113="","",(1-$B$8)*F112)</f>
        <v/>
      </c>
      <c r="I113" t="str">
        <f t="shared" ca="1" si="24"/>
        <v/>
      </c>
      <c r="J113" s="7" t="str">
        <f t="shared" ca="1" si="18"/>
        <v/>
      </c>
      <c r="K113" t="str">
        <f t="shared" ca="1" si="25"/>
        <v/>
      </c>
      <c r="L113" s="1" t="str">
        <f t="shared" ref="L113:L114" ca="1" si="28">IF(K113="","",$B$13)</f>
        <v/>
      </c>
    </row>
    <row r="114" spans="6:12" x14ac:dyDescent="0.3">
      <c r="G114" t="str">
        <f t="shared" si="26"/>
        <v/>
      </c>
      <c r="H114" t="str">
        <f t="shared" si="27"/>
        <v/>
      </c>
      <c r="I114" t="str">
        <f t="shared" ca="1" si="24"/>
        <v/>
      </c>
      <c r="J114" s="7" t="str">
        <f t="shared" ca="1" si="18"/>
        <v/>
      </c>
      <c r="K114" t="str">
        <f t="shared" ca="1" si="25"/>
        <v/>
      </c>
      <c r="L114" s="1" t="str">
        <f t="shared" ca="1" si="28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CurrentWealth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 Student</dc:creator>
  <cp:lastModifiedBy>Kevin Kalou</cp:lastModifiedBy>
  <dcterms:created xsi:type="dcterms:W3CDTF">2021-07-15T14:33:20Z</dcterms:created>
  <dcterms:modified xsi:type="dcterms:W3CDTF">2022-10-17T04:25:38Z</dcterms:modified>
</cp:coreProperties>
</file>