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K:\Others\Calibration\Tuas Gauges\Tuas Master List\"/>
    </mc:Choice>
  </mc:AlternateContent>
  <bookViews>
    <workbookView xWindow="0" yWindow="0" windowWidth="10950" windowHeight="4480"/>
  </bookViews>
  <sheets>
    <sheet name="Masterlist - Updating" sheetId="1" r:id="rId1"/>
    <sheet name="Masterlist - Reference" sheetId="2" state="hidden" r:id="rId2"/>
    <sheet name="Color Code" sheetId="3" r:id="rId3"/>
    <sheet name="Masterlist Original- References" sheetId="5" state="hidden" r:id="rId4"/>
    <sheet name="NDT List Autolink (Audit)" sheetId="7" state="hidden" r:id="rId5"/>
    <sheet name="Masterlist Autolink (Audit)" sheetId="4" state="hidden" r:id="rId6"/>
    <sheet name="Sheet1" sheetId="8" state="hidden" r:id="rId7"/>
  </sheets>
  <externalReferences>
    <externalReference r:id="rId8"/>
  </externalReferences>
  <definedNames>
    <definedName name="_xlnm._FilterDatabase" localSheetId="1" hidden="1">'Masterlist - Reference'!$A$1:$M$491</definedName>
    <definedName name="_xlnm._FilterDatabase" localSheetId="0" hidden="1">'Masterlist - Updating'!$A$2:$V$496</definedName>
    <definedName name="_xlnm._FilterDatabase" localSheetId="5" hidden="1">'Masterlist Autolink (Audit)'!$A$2:$V$376</definedName>
    <definedName name="_xlnm._FilterDatabase" localSheetId="3" hidden="1">'Masterlist Original- References'!$A$1:$M$559</definedName>
    <definedName name="_xlnm._FilterDatabase" localSheetId="4" hidden="1">'NDT List Autolink (Audit)'!$A$2:$V$10</definedName>
    <definedName name="_xlnm._FilterDatabase" localSheetId="6" hidden="1">Sheet1!$A$2:$V$371</definedName>
    <definedName name="_xlnm.Print_Area" localSheetId="1">'Masterlist - Reference'!$A$1:$M$491</definedName>
    <definedName name="_xlnm.Print_Area" localSheetId="0">'Masterlist - Updating'!$A$1:$P$497</definedName>
    <definedName name="_xlnm.Print_Area" localSheetId="5">'Masterlist Autolink (Audit)'!$A$1:$Q$372</definedName>
    <definedName name="_xlnm.Print_Area" localSheetId="3">'Masterlist Original- References'!$A$1:$M$490</definedName>
    <definedName name="_xlnm.Print_Area" localSheetId="4">'NDT List Autolink (Audit)'!$A$1:$O$11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93" i="1" l="1"/>
  <c r="U93" i="1"/>
  <c r="V92" i="1"/>
  <c r="U92" i="1"/>
  <c r="I93" i="1"/>
  <c r="I92" i="1"/>
  <c r="I97" i="1" l="1"/>
  <c r="I96" i="1"/>
  <c r="I52" i="1" l="1"/>
  <c r="I61" i="1"/>
  <c r="I86" i="1"/>
  <c r="I42" i="1"/>
  <c r="I51" i="1"/>
  <c r="I272" i="1"/>
  <c r="I273" i="1"/>
  <c r="U375" i="4" l="1"/>
  <c r="T375" i="4"/>
  <c r="S375" i="4"/>
  <c r="R375" i="4"/>
  <c r="Q375" i="4"/>
  <c r="O375" i="4"/>
  <c r="N375" i="4"/>
  <c r="M375" i="4"/>
  <c r="L375" i="4"/>
  <c r="V375" i="4" s="1"/>
  <c r="K375" i="4"/>
  <c r="J375" i="4"/>
  <c r="H375" i="4"/>
  <c r="G375" i="4"/>
  <c r="F375" i="4"/>
  <c r="E375" i="4"/>
  <c r="D375" i="4"/>
  <c r="C375" i="4"/>
  <c r="U376" i="4"/>
  <c r="T376" i="4"/>
  <c r="S376" i="4"/>
  <c r="R376" i="4"/>
  <c r="Q376" i="4"/>
  <c r="O376" i="4"/>
  <c r="N376" i="4"/>
  <c r="M376" i="4"/>
  <c r="L376" i="4"/>
  <c r="V376" i="4" s="1"/>
  <c r="K376" i="4"/>
  <c r="J376" i="4"/>
  <c r="H376" i="4"/>
  <c r="G376" i="4"/>
  <c r="F376" i="4"/>
  <c r="E376" i="4"/>
  <c r="D376" i="4"/>
  <c r="C376" i="4"/>
  <c r="U374" i="4"/>
  <c r="T374" i="4"/>
  <c r="S374" i="4"/>
  <c r="R374" i="4"/>
  <c r="Q374" i="4"/>
  <c r="O374" i="4"/>
  <c r="N374" i="4"/>
  <c r="M374" i="4"/>
  <c r="L374" i="4"/>
  <c r="V374" i="4" s="1"/>
  <c r="K374" i="4"/>
  <c r="J374" i="4"/>
  <c r="H374" i="4"/>
  <c r="G374" i="4"/>
  <c r="F374" i="4"/>
  <c r="E374" i="4"/>
  <c r="D374" i="4"/>
  <c r="C374" i="4"/>
  <c r="U373" i="4"/>
  <c r="T373" i="4"/>
  <c r="S373" i="4"/>
  <c r="R373" i="4"/>
  <c r="Q373" i="4"/>
  <c r="O373" i="4"/>
  <c r="N373" i="4"/>
  <c r="M373" i="4"/>
  <c r="L373" i="4"/>
  <c r="V373" i="4" s="1"/>
  <c r="K373" i="4"/>
  <c r="J373" i="4"/>
  <c r="H373" i="4"/>
  <c r="G373" i="4"/>
  <c r="F373" i="4"/>
  <c r="E373" i="4"/>
  <c r="D373" i="4"/>
  <c r="C373" i="4"/>
  <c r="U372" i="4"/>
  <c r="T372" i="4"/>
  <c r="S372" i="4"/>
  <c r="R372" i="4"/>
  <c r="Q372" i="4"/>
  <c r="O372" i="4"/>
  <c r="N372" i="4"/>
  <c r="M372" i="4"/>
  <c r="L372" i="4"/>
  <c r="V372" i="4" s="1"/>
  <c r="K372" i="4"/>
  <c r="J372" i="4"/>
  <c r="H372" i="4"/>
  <c r="G372" i="4"/>
  <c r="F372" i="4"/>
  <c r="E372" i="4"/>
  <c r="D372" i="4"/>
  <c r="C372" i="4"/>
  <c r="U50" i="4" l="1"/>
  <c r="T50" i="4"/>
  <c r="S50" i="4"/>
  <c r="R50" i="4"/>
  <c r="Q50" i="4"/>
  <c r="O50" i="4"/>
  <c r="N50" i="4"/>
  <c r="M50" i="4"/>
  <c r="L50" i="4"/>
  <c r="V50" i="4" s="1"/>
  <c r="K50" i="4"/>
  <c r="J50" i="4"/>
  <c r="H50" i="4"/>
  <c r="G50" i="4"/>
  <c r="F50" i="4"/>
  <c r="E50" i="4"/>
  <c r="D50" i="4"/>
  <c r="C50" i="4"/>
  <c r="C4" i="4"/>
  <c r="D4" i="4"/>
  <c r="F4" i="4"/>
  <c r="G4" i="4"/>
  <c r="H4" i="4"/>
  <c r="J4" i="4"/>
  <c r="K4" i="4"/>
  <c r="L4" i="4"/>
  <c r="M4" i="4"/>
  <c r="N4" i="4"/>
  <c r="O4" i="4"/>
  <c r="Q4" i="4"/>
  <c r="R4" i="4"/>
  <c r="S4" i="4"/>
  <c r="T4" i="4"/>
  <c r="C5" i="4"/>
  <c r="D5" i="4"/>
  <c r="E5" i="4"/>
  <c r="F5" i="4"/>
  <c r="G5" i="4"/>
  <c r="H5" i="4"/>
  <c r="J5" i="4"/>
  <c r="K5" i="4"/>
  <c r="L5" i="4"/>
  <c r="M5" i="4"/>
  <c r="N5" i="4"/>
  <c r="O5" i="4"/>
  <c r="Q5" i="4"/>
  <c r="R5" i="4"/>
  <c r="S5" i="4"/>
  <c r="T5" i="4"/>
  <c r="C6" i="4"/>
  <c r="D6" i="4"/>
  <c r="E6" i="4"/>
  <c r="F6" i="4"/>
  <c r="G6" i="4"/>
  <c r="H6" i="4"/>
  <c r="J6" i="4"/>
  <c r="K6" i="4"/>
  <c r="L6" i="4"/>
  <c r="M6" i="4"/>
  <c r="N6" i="4"/>
  <c r="O6" i="4"/>
  <c r="Q6" i="4"/>
  <c r="R6" i="4"/>
  <c r="S6" i="4"/>
  <c r="T6" i="4"/>
  <c r="C7" i="4"/>
  <c r="D7" i="4"/>
  <c r="E7" i="4"/>
  <c r="F7" i="4"/>
  <c r="G7" i="4"/>
  <c r="H7" i="4"/>
  <c r="J7" i="4"/>
  <c r="K7" i="4"/>
  <c r="L7" i="4"/>
  <c r="M7" i="4"/>
  <c r="N7" i="4"/>
  <c r="O7" i="4"/>
  <c r="Q7" i="4"/>
  <c r="R7" i="4"/>
  <c r="S7" i="4"/>
  <c r="T7" i="4"/>
  <c r="C8" i="4"/>
  <c r="D8" i="4"/>
  <c r="E8" i="4"/>
  <c r="F8" i="4"/>
  <c r="G8" i="4"/>
  <c r="H8" i="4"/>
  <c r="J8" i="4"/>
  <c r="K8" i="4"/>
  <c r="L8" i="4"/>
  <c r="M8" i="4"/>
  <c r="N8" i="4"/>
  <c r="O8" i="4"/>
  <c r="Q8" i="4"/>
  <c r="R8" i="4"/>
  <c r="S8" i="4"/>
  <c r="T8" i="4"/>
  <c r="C9" i="4"/>
  <c r="D9" i="4"/>
  <c r="E9" i="4"/>
  <c r="F9" i="4"/>
  <c r="G9" i="4"/>
  <c r="H9" i="4"/>
  <c r="J9" i="4"/>
  <c r="K9" i="4"/>
  <c r="L9" i="4"/>
  <c r="M9" i="4"/>
  <c r="N9" i="4"/>
  <c r="O9" i="4"/>
  <c r="Q9" i="4"/>
  <c r="R9" i="4"/>
  <c r="S9" i="4"/>
  <c r="T9" i="4"/>
  <c r="C10" i="4"/>
  <c r="D10" i="4"/>
  <c r="E10" i="4"/>
  <c r="F10" i="4"/>
  <c r="G10" i="4"/>
  <c r="H10" i="4"/>
  <c r="J10" i="4"/>
  <c r="K10" i="4"/>
  <c r="L10" i="4"/>
  <c r="M10" i="4"/>
  <c r="N10" i="4"/>
  <c r="O10" i="4"/>
  <c r="Q10" i="4"/>
  <c r="R10" i="4"/>
  <c r="S10" i="4"/>
  <c r="T10" i="4"/>
  <c r="C11" i="4"/>
  <c r="D11" i="4"/>
  <c r="F11" i="4"/>
  <c r="G11" i="4"/>
  <c r="H11" i="4"/>
  <c r="J11" i="4"/>
  <c r="K11" i="4"/>
  <c r="L11" i="4"/>
  <c r="M11" i="4"/>
  <c r="N11" i="4"/>
  <c r="O11" i="4"/>
  <c r="Q11" i="4"/>
  <c r="R11" i="4"/>
  <c r="S11" i="4"/>
  <c r="T11" i="4"/>
  <c r="C12" i="4"/>
  <c r="D12" i="4"/>
  <c r="F12" i="4"/>
  <c r="G12" i="4"/>
  <c r="H12" i="4"/>
  <c r="J12" i="4"/>
  <c r="K12" i="4"/>
  <c r="L12" i="4"/>
  <c r="M12" i="4"/>
  <c r="N12" i="4"/>
  <c r="O12" i="4"/>
  <c r="Q12" i="4"/>
  <c r="R12" i="4"/>
  <c r="S12" i="4"/>
  <c r="T12" i="4"/>
  <c r="C13" i="4"/>
  <c r="D13" i="4"/>
  <c r="E13" i="4"/>
  <c r="F13" i="4"/>
  <c r="G13" i="4"/>
  <c r="H13" i="4"/>
  <c r="J13" i="4"/>
  <c r="K13" i="4"/>
  <c r="L13" i="4"/>
  <c r="M13" i="4"/>
  <c r="N13" i="4"/>
  <c r="O13" i="4"/>
  <c r="Q13" i="4"/>
  <c r="R13" i="4"/>
  <c r="S13" i="4"/>
  <c r="T13" i="4"/>
  <c r="C14" i="4"/>
  <c r="D14" i="4"/>
  <c r="E14" i="4"/>
  <c r="F14" i="4"/>
  <c r="G14" i="4"/>
  <c r="H14" i="4"/>
  <c r="J14" i="4"/>
  <c r="K14" i="4"/>
  <c r="L14" i="4"/>
  <c r="M14" i="4"/>
  <c r="N14" i="4"/>
  <c r="O14" i="4"/>
  <c r="Q14" i="4"/>
  <c r="R14" i="4"/>
  <c r="S14" i="4"/>
  <c r="T14" i="4"/>
  <c r="C15" i="4"/>
  <c r="D15" i="4"/>
  <c r="E15" i="4"/>
  <c r="F15" i="4"/>
  <c r="G15" i="4"/>
  <c r="H15" i="4"/>
  <c r="J15" i="4"/>
  <c r="K15" i="4"/>
  <c r="L15" i="4"/>
  <c r="M15" i="4"/>
  <c r="N15" i="4"/>
  <c r="O15" i="4"/>
  <c r="Q15" i="4"/>
  <c r="R15" i="4"/>
  <c r="S15" i="4"/>
  <c r="T15" i="4"/>
  <c r="C16" i="4"/>
  <c r="D16" i="4"/>
  <c r="E16" i="4"/>
  <c r="F16" i="4"/>
  <c r="G16" i="4"/>
  <c r="H16" i="4"/>
  <c r="J16" i="4"/>
  <c r="K16" i="4"/>
  <c r="L16" i="4"/>
  <c r="M16" i="4"/>
  <c r="N16" i="4"/>
  <c r="O16" i="4"/>
  <c r="Q16" i="4"/>
  <c r="R16" i="4"/>
  <c r="S16" i="4"/>
  <c r="T16" i="4"/>
  <c r="C17" i="4"/>
  <c r="D17" i="4"/>
  <c r="E17" i="4"/>
  <c r="F17" i="4"/>
  <c r="G17" i="4"/>
  <c r="H17" i="4"/>
  <c r="J17" i="4"/>
  <c r="K17" i="4"/>
  <c r="L17" i="4"/>
  <c r="M17" i="4"/>
  <c r="N17" i="4"/>
  <c r="O17" i="4"/>
  <c r="Q17" i="4"/>
  <c r="R17" i="4"/>
  <c r="S17" i="4"/>
  <c r="T17" i="4"/>
  <c r="C18" i="4"/>
  <c r="D18" i="4"/>
  <c r="E18" i="4"/>
  <c r="F18" i="4"/>
  <c r="G18" i="4"/>
  <c r="H18" i="4"/>
  <c r="J18" i="4"/>
  <c r="K18" i="4"/>
  <c r="L18" i="4"/>
  <c r="M18" i="4"/>
  <c r="N18" i="4"/>
  <c r="O18" i="4"/>
  <c r="Q18" i="4"/>
  <c r="R18" i="4"/>
  <c r="S18" i="4"/>
  <c r="T18" i="4"/>
  <c r="C19" i="4"/>
  <c r="D19" i="4"/>
  <c r="E19" i="4"/>
  <c r="F19" i="4"/>
  <c r="G19" i="4"/>
  <c r="H19" i="4"/>
  <c r="J19" i="4"/>
  <c r="K19" i="4"/>
  <c r="L19" i="4"/>
  <c r="M19" i="4"/>
  <c r="N19" i="4"/>
  <c r="O19" i="4"/>
  <c r="Q19" i="4"/>
  <c r="R19" i="4"/>
  <c r="S19" i="4"/>
  <c r="T19" i="4"/>
  <c r="C20" i="4"/>
  <c r="D20" i="4"/>
  <c r="F20" i="4"/>
  <c r="G20" i="4"/>
  <c r="H20" i="4"/>
  <c r="J20" i="4"/>
  <c r="K20" i="4"/>
  <c r="L20" i="4"/>
  <c r="M20" i="4"/>
  <c r="N20" i="4"/>
  <c r="O20" i="4"/>
  <c r="Q20" i="4"/>
  <c r="R20" i="4"/>
  <c r="S20" i="4"/>
  <c r="T20" i="4"/>
  <c r="C21" i="4"/>
  <c r="D21" i="4"/>
  <c r="E21" i="4"/>
  <c r="F21" i="4"/>
  <c r="G21" i="4"/>
  <c r="H21" i="4"/>
  <c r="J21" i="4"/>
  <c r="K21" i="4"/>
  <c r="L21" i="4"/>
  <c r="M21" i="4"/>
  <c r="N21" i="4"/>
  <c r="O21" i="4"/>
  <c r="Q21" i="4"/>
  <c r="R21" i="4"/>
  <c r="S21" i="4"/>
  <c r="T21" i="4"/>
  <c r="C22" i="4"/>
  <c r="D22" i="4"/>
  <c r="E22" i="4"/>
  <c r="F22" i="4"/>
  <c r="G22" i="4"/>
  <c r="H22" i="4"/>
  <c r="J22" i="4"/>
  <c r="K22" i="4"/>
  <c r="L22" i="4"/>
  <c r="M22" i="4"/>
  <c r="N22" i="4"/>
  <c r="O22" i="4"/>
  <c r="Q22" i="4"/>
  <c r="R22" i="4"/>
  <c r="S22" i="4"/>
  <c r="T22" i="4"/>
  <c r="C23" i="4"/>
  <c r="D23" i="4"/>
  <c r="E23" i="4"/>
  <c r="F23" i="4"/>
  <c r="G23" i="4"/>
  <c r="H23" i="4"/>
  <c r="J23" i="4"/>
  <c r="K23" i="4"/>
  <c r="L23" i="4"/>
  <c r="M23" i="4"/>
  <c r="N23" i="4"/>
  <c r="O23" i="4"/>
  <c r="Q23" i="4"/>
  <c r="R23" i="4"/>
  <c r="S23" i="4"/>
  <c r="T23" i="4"/>
  <c r="C24" i="4"/>
  <c r="D24" i="4"/>
  <c r="E24" i="4"/>
  <c r="F24" i="4"/>
  <c r="G24" i="4"/>
  <c r="H24" i="4"/>
  <c r="J24" i="4"/>
  <c r="K24" i="4"/>
  <c r="L24" i="4"/>
  <c r="M24" i="4"/>
  <c r="N24" i="4"/>
  <c r="O24" i="4"/>
  <c r="Q24" i="4"/>
  <c r="R24" i="4"/>
  <c r="S24" i="4"/>
  <c r="T24" i="4"/>
  <c r="C25" i="4"/>
  <c r="D25" i="4"/>
  <c r="E25" i="4"/>
  <c r="F25" i="4"/>
  <c r="G25" i="4"/>
  <c r="H25" i="4"/>
  <c r="J25" i="4"/>
  <c r="K25" i="4"/>
  <c r="L25" i="4"/>
  <c r="M25" i="4"/>
  <c r="N25" i="4"/>
  <c r="O25" i="4"/>
  <c r="Q25" i="4"/>
  <c r="R25" i="4"/>
  <c r="S25" i="4"/>
  <c r="T25" i="4"/>
  <c r="C26" i="4"/>
  <c r="D26" i="4"/>
  <c r="E26" i="4"/>
  <c r="F26" i="4"/>
  <c r="G26" i="4"/>
  <c r="H26" i="4"/>
  <c r="J26" i="4"/>
  <c r="K26" i="4"/>
  <c r="L26" i="4"/>
  <c r="M26" i="4"/>
  <c r="N26" i="4"/>
  <c r="O26" i="4"/>
  <c r="Q26" i="4"/>
  <c r="R26" i="4"/>
  <c r="S26" i="4"/>
  <c r="T26" i="4"/>
  <c r="C27" i="4"/>
  <c r="D27" i="4"/>
  <c r="E27" i="4"/>
  <c r="F27" i="4"/>
  <c r="G27" i="4"/>
  <c r="H27" i="4"/>
  <c r="J27" i="4"/>
  <c r="K27" i="4"/>
  <c r="L27" i="4"/>
  <c r="M27" i="4"/>
  <c r="N27" i="4"/>
  <c r="O27" i="4"/>
  <c r="Q27" i="4"/>
  <c r="R27" i="4"/>
  <c r="S27" i="4"/>
  <c r="T27" i="4"/>
  <c r="C28" i="4"/>
  <c r="D28" i="4"/>
  <c r="F28" i="4"/>
  <c r="G28" i="4"/>
  <c r="H28" i="4"/>
  <c r="J28" i="4"/>
  <c r="K28" i="4"/>
  <c r="L28" i="4"/>
  <c r="M28" i="4"/>
  <c r="N28" i="4"/>
  <c r="O28" i="4"/>
  <c r="Q28" i="4"/>
  <c r="R28" i="4"/>
  <c r="S28" i="4"/>
  <c r="T28" i="4"/>
  <c r="C29" i="4"/>
  <c r="D29" i="4"/>
  <c r="E29" i="4"/>
  <c r="F29" i="4"/>
  <c r="G29" i="4"/>
  <c r="H29" i="4"/>
  <c r="J29" i="4"/>
  <c r="K29" i="4"/>
  <c r="L29" i="4"/>
  <c r="M29" i="4"/>
  <c r="N29" i="4"/>
  <c r="O29" i="4"/>
  <c r="Q29" i="4"/>
  <c r="R29" i="4"/>
  <c r="S29" i="4"/>
  <c r="T29" i="4"/>
  <c r="C30" i="4"/>
  <c r="D30" i="4"/>
  <c r="E30" i="4"/>
  <c r="F30" i="4"/>
  <c r="G30" i="4"/>
  <c r="H30" i="4"/>
  <c r="J30" i="4"/>
  <c r="K30" i="4"/>
  <c r="L30" i="4"/>
  <c r="M30" i="4"/>
  <c r="N30" i="4"/>
  <c r="O30" i="4"/>
  <c r="Q30" i="4"/>
  <c r="R30" i="4"/>
  <c r="S30" i="4"/>
  <c r="T30" i="4"/>
  <c r="C31" i="4"/>
  <c r="D31" i="4"/>
  <c r="E31" i="4"/>
  <c r="F31" i="4"/>
  <c r="G31" i="4"/>
  <c r="H31" i="4"/>
  <c r="J31" i="4"/>
  <c r="K31" i="4"/>
  <c r="L31" i="4"/>
  <c r="M31" i="4"/>
  <c r="N31" i="4"/>
  <c r="O31" i="4"/>
  <c r="Q31" i="4"/>
  <c r="R31" i="4"/>
  <c r="S31" i="4"/>
  <c r="T31" i="4"/>
  <c r="C32" i="4"/>
  <c r="D32" i="4"/>
  <c r="E32" i="4"/>
  <c r="F32" i="4"/>
  <c r="G32" i="4"/>
  <c r="H32" i="4"/>
  <c r="J32" i="4"/>
  <c r="K32" i="4"/>
  <c r="L32" i="4"/>
  <c r="M32" i="4"/>
  <c r="N32" i="4"/>
  <c r="O32" i="4"/>
  <c r="Q32" i="4"/>
  <c r="R32" i="4"/>
  <c r="S32" i="4"/>
  <c r="T32" i="4"/>
  <c r="C33" i="4"/>
  <c r="D33" i="4"/>
  <c r="E33" i="4"/>
  <c r="F33" i="4"/>
  <c r="G33" i="4"/>
  <c r="H33" i="4"/>
  <c r="J33" i="4"/>
  <c r="K33" i="4"/>
  <c r="L33" i="4"/>
  <c r="M33" i="4"/>
  <c r="N33" i="4"/>
  <c r="O33" i="4"/>
  <c r="Q33" i="4"/>
  <c r="R33" i="4"/>
  <c r="S33" i="4"/>
  <c r="T33" i="4"/>
  <c r="C34" i="4"/>
  <c r="D34" i="4"/>
  <c r="E34" i="4"/>
  <c r="F34" i="4"/>
  <c r="G34" i="4"/>
  <c r="H34" i="4"/>
  <c r="J34" i="4"/>
  <c r="K34" i="4"/>
  <c r="L34" i="4"/>
  <c r="M34" i="4"/>
  <c r="N34" i="4"/>
  <c r="O34" i="4"/>
  <c r="Q34" i="4"/>
  <c r="R34" i="4"/>
  <c r="S34" i="4"/>
  <c r="T34" i="4"/>
  <c r="C35" i="4"/>
  <c r="D35" i="4"/>
  <c r="E35" i="4"/>
  <c r="F35" i="4"/>
  <c r="G35" i="4"/>
  <c r="H35" i="4"/>
  <c r="J35" i="4"/>
  <c r="K35" i="4"/>
  <c r="L35" i="4"/>
  <c r="M35" i="4"/>
  <c r="N35" i="4"/>
  <c r="O35" i="4"/>
  <c r="Q35" i="4"/>
  <c r="R35" i="4"/>
  <c r="S35" i="4"/>
  <c r="T35" i="4"/>
  <c r="C36" i="4"/>
  <c r="D36" i="4"/>
  <c r="E36" i="4"/>
  <c r="F36" i="4"/>
  <c r="G36" i="4"/>
  <c r="H36" i="4"/>
  <c r="J36" i="4"/>
  <c r="K36" i="4"/>
  <c r="L36" i="4"/>
  <c r="M36" i="4"/>
  <c r="N36" i="4"/>
  <c r="O36" i="4"/>
  <c r="Q36" i="4"/>
  <c r="R36" i="4"/>
  <c r="S36" i="4"/>
  <c r="T36" i="4"/>
  <c r="C37" i="4"/>
  <c r="D37" i="4"/>
  <c r="E37" i="4"/>
  <c r="F37" i="4"/>
  <c r="G37" i="4"/>
  <c r="H37" i="4"/>
  <c r="J37" i="4"/>
  <c r="K37" i="4"/>
  <c r="L37" i="4"/>
  <c r="M37" i="4"/>
  <c r="N37" i="4"/>
  <c r="O37" i="4"/>
  <c r="Q37" i="4"/>
  <c r="R37" i="4"/>
  <c r="S37" i="4"/>
  <c r="T37" i="4"/>
  <c r="C38" i="4"/>
  <c r="D38" i="4"/>
  <c r="E38" i="4"/>
  <c r="F38" i="4"/>
  <c r="G38" i="4"/>
  <c r="H38" i="4"/>
  <c r="J38" i="4"/>
  <c r="K38" i="4"/>
  <c r="L38" i="4"/>
  <c r="M38" i="4"/>
  <c r="N38" i="4"/>
  <c r="O38" i="4"/>
  <c r="Q38" i="4"/>
  <c r="R38" i="4"/>
  <c r="S38" i="4"/>
  <c r="T38" i="4"/>
  <c r="C39" i="4"/>
  <c r="D39" i="4"/>
  <c r="E39" i="4"/>
  <c r="F39" i="4"/>
  <c r="G39" i="4"/>
  <c r="H39" i="4"/>
  <c r="J39" i="4"/>
  <c r="K39" i="4"/>
  <c r="L39" i="4"/>
  <c r="M39" i="4"/>
  <c r="N39" i="4"/>
  <c r="O39" i="4"/>
  <c r="Q39" i="4"/>
  <c r="R39" i="4"/>
  <c r="S39" i="4"/>
  <c r="T39" i="4"/>
  <c r="C40" i="4"/>
  <c r="D40" i="4"/>
  <c r="E40" i="4"/>
  <c r="F40" i="4"/>
  <c r="G40" i="4"/>
  <c r="H40" i="4"/>
  <c r="J40" i="4"/>
  <c r="K40" i="4"/>
  <c r="L40" i="4"/>
  <c r="M40" i="4"/>
  <c r="N40" i="4"/>
  <c r="O40" i="4"/>
  <c r="Q40" i="4"/>
  <c r="R40" i="4"/>
  <c r="S40" i="4"/>
  <c r="T40" i="4"/>
  <c r="C41" i="4"/>
  <c r="D41" i="4"/>
  <c r="E41" i="4"/>
  <c r="F41" i="4"/>
  <c r="G41" i="4"/>
  <c r="H41" i="4"/>
  <c r="J41" i="4"/>
  <c r="K41" i="4"/>
  <c r="L41" i="4"/>
  <c r="M41" i="4"/>
  <c r="N41" i="4"/>
  <c r="O41" i="4"/>
  <c r="Q41" i="4"/>
  <c r="R41" i="4"/>
  <c r="S41" i="4"/>
  <c r="T41" i="4"/>
  <c r="C42" i="4"/>
  <c r="D42" i="4"/>
  <c r="E42" i="4"/>
  <c r="F42" i="4"/>
  <c r="G42" i="4"/>
  <c r="H42" i="4"/>
  <c r="J42" i="4"/>
  <c r="K42" i="4"/>
  <c r="L42" i="4"/>
  <c r="M42" i="4"/>
  <c r="N42" i="4"/>
  <c r="O42" i="4"/>
  <c r="Q42" i="4"/>
  <c r="R42" i="4"/>
  <c r="S42" i="4"/>
  <c r="T42" i="4"/>
  <c r="C43" i="4"/>
  <c r="D43" i="4"/>
  <c r="E43" i="4"/>
  <c r="F43" i="4"/>
  <c r="G43" i="4"/>
  <c r="H43" i="4"/>
  <c r="J43" i="4"/>
  <c r="K43" i="4"/>
  <c r="L43" i="4"/>
  <c r="M43" i="4"/>
  <c r="N43" i="4"/>
  <c r="O43" i="4"/>
  <c r="Q43" i="4"/>
  <c r="R43" i="4"/>
  <c r="S43" i="4"/>
  <c r="T43" i="4"/>
  <c r="C44" i="4"/>
  <c r="D44" i="4"/>
  <c r="E44" i="4"/>
  <c r="F44" i="4"/>
  <c r="G44" i="4"/>
  <c r="H44" i="4"/>
  <c r="J44" i="4"/>
  <c r="K44" i="4"/>
  <c r="L44" i="4"/>
  <c r="M44" i="4"/>
  <c r="N44" i="4"/>
  <c r="O44" i="4"/>
  <c r="Q44" i="4"/>
  <c r="R44" i="4"/>
  <c r="S44" i="4"/>
  <c r="T44" i="4"/>
  <c r="C45" i="4"/>
  <c r="D45" i="4"/>
  <c r="E45" i="4"/>
  <c r="F45" i="4"/>
  <c r="G45" i="4"/>
  <c r="H45" i="4"/>
  <c r="J45" i="4"/>
  <c r="K45" i="4"/>
  <c r="L45" i="4"/>
  <c r="M45" i="4"/>
  <c r="N45" i="4"/>
  <c r="O45" i="4"/>
  <c r="Q45" i="4"/>
  <c r="R45" i="4"/>
  <c r="S45" i="4"/>
  <c r="T45" i="4"/>
  <c r="C46" i="4"/>
  <c r="D46" i="4"/>
  <c r="E46" i="4"/>
  <c r="F46" i="4"/>
  <c r="G46" i="4"/>
  <c r="H46" i="4"/>
  <c r="J46" i="4"/>
  <c r="K46" i="4"/>
  <c r="L46" i="4"/>
  <c r="M46" i="4"/>
  <c r="N46" i="4"/>
  <c r="O46" i="4"/>
  <c r="Q46" i="4"/>
  <c r="R46" i="4"/>
  <c r="S46" i="4"/>
  <c r="T46" i="4"/>
  <c r="C47" i="4"/>
  <c r="D47" i="4"/>
  <c r="E47" i="4"/>
  <c r="F47" i="4"/>
  <c r="G47" i="4"/>
  <c r="H47" i="4"/>
  <c r="J47" i="4"/>
  <c r="K47" i="4"/>
  <c r="L47" i="4"/>
  <c r="M47" i="4"/>
  <c r="N47" i="4"/>
  <c r="O47" i="4"/>
  <c r="Q47" i="4"/>
  <c r="R47" i="4"/>
  <c r="S47" i="4"/>
  <c r="T47" i="4"/>
  <c r="C48" i="4"/>
  <c r="D48" i="4"/>
  <c r="E48" i="4"/>
  <c r="F48" i="4"/>
  <c r="G48" i="4"/>
  <c r="H48" i="4"/>
  <c r="J48" i="4"/>
  <c r="K48" i="4"/>
  <c r="L48" i="4"/>
  <c r="M48" i="4"/>
  <c r="N48" i="4"/>
  <c r="O48" i="4"/>
  <c r="Q48" i="4"/>
  <c r="R48" i="4"/>
  <c r="S48" i="4"/>
  <c r="T48" i="4"/>
  <c r="C49" i="4"/>
  <c r="D49" i="4"/>
  <c r="E49" i="4"/>
  <c r="F49" i="4"/>
  <c r="G49" i="4"/>
  <c r="H49" i="4"/>
  <c r="J49" i="4"/>
  <c r="K49" i="4"/>
  <c r="L49" i="4"/>
  <c r="M49" i="4"/>
  <c r="N49" i="4"/>
  <c r="O49" i="4"/>
  <c r="Q49" i="4"/>
  <c r="R49" i="4"/>
  <c r="S49" i="4"/>
  <c r="T49" i="4"/>
  <c r="C51" i="4"/>
  <c r="D51" i="4"/>
  <c r="F51" i="4"/>
  <c r="G51" i="4"/>
  <c r="H51" i="4"/>
  <c r="J51" i="4"/>
  <c r="K51" i="4"/>
  <c r="L51" i="4"/>
  <c r="M51" i="4"/>
  <c r="N51" i="4"/>
  <c r="O51" i="4"/>
  <c r="Q51" i="4"/>
  <c r="R51" i="4"/>
  <c r="S51" i="4"/>
  <c r="T51" i="4"/>
  <c r="C52" i="4"/>
  <c r="D52" i="4"/>
  <c r="E52" i="4"/>
  <c r="F52" i="4"/>
  <c r="G52" i="4"/>
  <c r="H52" i="4"/>
  <c r="J52" i="4"/>
  <c r="K52" i="4"/>
  <c r="L52" i="4"/>
  <c r="M52" i="4"/>
  <c r="N52" i="4"/>
  <c r="O52" i="4"/>
  <c r="Q52" i="4"/>
  <c r="R52" i="4"/>
  <c r="S52" i="4"/>
  <c r="T52" i="4"/>
  <c r="C53" i="4"/>
  <c r="D53" i="4"/>
  <c r="E53" i="4"/>
  <c r="F53" i="4"/>
  <c r="G53" i="4"/>
  <c r="H53" i="4"/>
  <c r="J53" i="4"/>
  <c r="K53" i="4"/>
  <c r="L53" i="4"/>
  <c r="M53" i="4"/>
  <c r="N53" i="4"/>
  <c r="O53" i="4"/>
  <c r="Q53" i="4"/>
  <c r="R53" i="4"/>
  <c r="S53" i="4"/>
  <c r="T53" i="4"/>
  <c r="C54" i="4"/>
  <c r="D54" i="4"/>
  <c r="E54" i="4"/>
  <c r="F54" i="4"/>
  <c r="G54" i="4"/>
  <c r="H54" i="4"/>
  <c r="J54" i="4"/>
  <c r="K54" i="4"/>
  <c r="L54" i="4"/>
  <c r="M54" i="4"/>
  <c r="N54" i="4"/>
  <c r="O54" i="4"/>
  <c r="Q54" i="4"/>
  <c r="R54" i="4"/>
  <c r="S54" i="4"/>
  <c r="T54" i="4"/>
  <c r="C55" i="4"/>
  <c r="D55" i="4"/>
  <c r="E55" i="4"/>
  <c r="F55" i="4"/>
  <c r="G55" i="4"/>
  <c r="H55" i="4"/>
  <c r="J55" i="4"/>
  <c r="K55" i="4"/>
  <c r="L55" i="4"/>
  <c r="M55" i="4"/>
  <c r="N55" i="4"/>
  <c r="O55" i="4"/>
  <c r="Q55" i="4"/>
  <c r="R55" i="4"/>
  <c r="S55" i="4"/>
  <c r="T55" i="4"/>
  <c r="C56" i="4"/>
  <c r="D56" i="4"/>
  <c r="E56" i="4"/>
  <c r="F56" i="4"/>
  <c r="G56" i="4"/>
  <c r="H56" i="4"/>
  <c r="J56" i="4"/>
  <c r="K56" i="4"/>
  <c r="L56" i="4"/>
  <c r="M56" i="4"/>
  <c r="N56" i="4"/>
  <c r="O56" i="4"/>
  <c r="Q56" i="4"/>
  <c r="R56" i="4"/>
  <c r="S56" i="4"/>
  <c r="T56" i="4"/>
  <c r="C57" i="4"/>
  <c r="D57" i="4"/>
  <c r="E57" i="4"/>
  <c r="F57" i="4"/>
  <c r="G57" i="4"/>
  <c r="H57" i="4"/>
  <c r="J57" i="4"/>
  <c r="K57" i="4"/>
  <c r="L57" i="4"/>
  <c r="M57" i="4"/>
  <c r="N57" i="4"/>
  <c r="O57" i="4"/>
  <c r="Q57" i="4"/>
  <c r="R57" i="4"/>
  <c r="S57" i="4"/>
  <c r="T57" i="4"/>
  <c r="C58" i="4"/>
  <c r="D58" i="4"/>
  <c r="E58" i="4"/>
  <c r="F58" i="4"/>
  <c r="G58" i="4"/>
  <c r="H58" i="4"/>
  <c r="J58" i="4"/>
  <c r="K58" i="4"/>
  <c r="L58" i="4"/>
  <c r="M58" i="4"/>
  <c r="N58" i="4"/>
  <c r="O58" i="4"/>
  <c r="Q58" i="4"/>
  <c r="R58" i="4"/>
  <c r="S58" i="4"/>
  <c r="T58" i="4"/>
  <c r="C59" i="4"/>
  <c r="D59" i="4"/>
  <c r="E59" i="4"/>
  <c r="F59" i="4"/>
  <c r="G59" i="4"/>
  <c r="H59" i="4"/>
  <c r="J59" i="4"/>
  <c r="K59" i="4"/>
  <c r="L59" i="4"/>
  <c r="M59" i="4"/>
  <c r="N59" i="4"/>
  <c r="O59" i="4"/>
  <c r="Q59" i="4"/>
  <c r="R59" i="4"/>
  <c r="S59" i="4"/>
  <c r="T59" i="4"/>
  <c r="C60" i="4"/>
  <c r="D60" i="4"/>
  <c r="E60" i="4"/>
  <c r="F60" i="4"/>
  <c r="G60" i="4"/>
  <c r="H60" i="4"/>
  <c r="J60" i="4"/>
  <c r="K60" i="4"/>
  <c r="L60" i="4"/>
  <c r="M60" i="4"/>
  <c r="N60" i="4"/>
  <c r="O60" i="4"/>
  <c r="Q60" i="4"/>
  <c r="R60" i="4"/>
  <c r="S60" i="4"/>
  <c r="T60" i="4"/>
  <c r="C61" i="4"/>
  <c r="D61" i="4"/>
  <c r="E61" i="4"/>
  <c r="F61" i="4"/>
  <c r="G61" i="4"/>
  <c r="H61" i="4"/>
  <c r="J61" i="4"/>
  <c r="K61" i="4"/>
  <c r="L61" i="4"/>
  <c r="M61" i="4"/>
  <c r="N61" i="4"/>
  <c r="O61" i="4"/>
  <c r="Q61" i="4"/>
  <c r="R61" i="4"/>
  <c r="S61" i="4"/>
  <c r="T61" i="4"/>
  <c r="C62" i="4"/>
  <c r="D62" i="4"/>
  <c r="F62" i="4"/>
  <c r="G62" i="4"/>
  <c r="H62" i="4"/>
  <c r="J62" i="4"/>
  <c r="K62" i="4"/>
  <c r="L62" i="4"/>
  <c r="M62" i="4"/>
  <c r="N62" i="4"/>
  <c r="O62" i="4"/>
  <c r="Q62" i="4"/>
  <c r="R62" i="4"/>
  <c r="S62" i="4"/>
  <c r="T62" i="4"/>
  <c r="C63" i="4"/>
  <c r="D63" i="4"/>
  <c r="E63" i="4"/>
  <c r="F63" i="4"/>
  <c r="G63" i="4"/>
  <c r="H63" i="4"/>
  <c r="J63" i="4"/>
  <c r="K63" i="4"/>
  <c r="L63" i="4"/>
  <c r="M63" i="4"/>
  <c r="N63" i="4"/>
  <c r="O63" i="4"/>
  <c r="Q63" i="4"/>
  <c r="R63" i="4"/>
  <c r="S63" i="4"/>
  <c r="T63" i="4"/>
  <c r="C64" i="4"/>
  <c r="D64" i="4"/>
  <c r="E64" i="4"/>
  <c r="F64" i="4"/>
  <c r="G64" i="4"/>
  <c r="H64" i="4"/>
  <c r="J64" i="4"/>
  <c r="K64" i="4"/>
  <c r="L64" i="4"/>
  <c r="M64" i="4"/>
  <c r="N64" i="4"/>
  <c r="O64" i="4"/>
  <c r="Q64" i="4"/>
  <c r="R64" i="4"/>
  <c r="S64" i="4"/>
  <c r="T64" i="4"/>
  <c r="C65" i="4"/>
  <c r="D65" i="4"/>
  <c r="E65" i="4"/>
  <c r="F65" i="4"/>
  <c r="G65" i="4"/>
  <c r="H65" i="4"/>
  <c r="J65" i="4"/>
  <c r="K65" i="4"/>
  <c r="L65" i="4"/>
  <c r="M65" i="4"/>
  <c r="N65" i="4"/>
  <c r="O65" i="4"/>
  <c r="Q65" i="4"/>
  <c r="R65" i="4"/>
  <c r="S65" i="4"/>
  <c r="T65" i="4"/>
  <c r="C66" i="4"/>
  <c r="D66" i="4"/>
  <c r="E66" i="4"/>
  <c r="F66" i="4"/>
  <c r="G66" i="4"/>
  <c r="H66" i="4"/>
  <c r="J66" i="4"/>
  <c r="K66" i="4"/>
  <c r="L66" i="4"/>
  <c r="M66" i="4"/>
  <c r="N66" i="4"/>
  <c r="O66" i="4"/>
  <c r="Q66" i="4"/>
  <c r="R66" i="4"/>
  <c r="S66" i="4"/>
  <c r="T66" i="4"/>
  <c r="C67" i="4"/>
  <c r="D67" i="4"/>
  <c r="E67" i="4"/>
  <c r="F67" i="4"/>
  <c r="G67" i="4"/>
  <c r="H67" i="4"/>
  <c r="J67" i="4"/>
  <c r="K67" i="4"/>
  <c r="L67" i="4"/>
  <c r="M67" i="4"/>
  <c r="N67" i="4"/>
  <c r="O67" i="4"/>
  <c r="Q67" i="4"/>
  <c r="R67" i="4"/>
  <c r="S67" i="4"/>
  <c r="T67" i="4"/>
  <c r="C68" i="4"/>
  <c r="D68" i="4"/>
  <c r="E68" i="4"/>
  <c r="F68" i="4"/>
  <c r="G68" i="4"/>
  <c r="H68" i="4"/>
  <c r="J68" i="4"/>
  <c r="K68" i="4"/>
  <c r="L68" i="4"/>
  <c r="M68" i="4"/>
  <c r="N68" i="4"/>
  <c r="O68" i="4"/>
  <c r="Q68" i="4"/>
  <c r="R68" i="4"/>
  <c r="S68" i="4"/>
  <c r="T68" i="4"/>
  <c r="C69" i="4"/>
  <c r="D69" i="4"/>
  <c r="F69" i="4"/>
  <c r="G69" i="4"/>
  <c r="H69" i="4"/>
  <c r="J69" i="4"/>
  <c r="K69" i="4"/>
  <c r="L69" i="4"/>
  <c r="M69" i="4"/>
  <c r="N69" i="4"/>
  <c r="O69" i="4"/>
  <c r="Q69" i="4"/>
  <c r="R69" i="4"/>
  <c r="S69" i="4"/>
  <c r="T69" i="4"/>
  <c r="C70" i="4"/>
  <c r="D70" i="4"/>
  <c r="E70" i="4"/>
  <c r="F70" i="4"/>
  <c r="G70" i="4"/>
  <c r="H70" i="4"/>
  <c r="J70" i="4"/>
  <c r="K70" i="4"/>
  <c r="L70" i="4"/>
  <c r="M70" i="4"/>
  <c r="N70" i="4"/>
  <c r="O70" i="4"/>
  <c r="Q70" i="4"/>
  <c r="R70" i="4"/>
  <c r="S70" i="4"/>
  <c r="T70" i="4"/>
  <c r="C71" i="4"/>
  <c r="D71" i="4"/>
  <c r="E71" i="4"/>
  <c r="F71" i="4"/>
  <c r="G71" i="4"/>
  <c r="H71" i="4"/>
  <c r="J71" i="4"/>
  <c r="K71" i="4"/>
  <c r="L71" i="4"/>
  <c r="M71" i="4"/>
  <c r="N71" i="4"/>
  <c r="O71" i="4"/>
  <c r="Q71" i="4"/>
  <c r="R71" i="4"/>
  <c r="S71" i="4"/>
  <c r="T71" i="4"/>
  <c r="C72" i="4"/>
  <c r="D72" i="4"/>
  <c r="E72" i="4"/>
  <c r="F72" i="4"/>
  <c r="G72" i="4"/>
  <c r="H72" i="4"/>
  <c r="J72" i="4"/>
  <c r="K72" i="4"/>
  <c r="L72" i="4"/>
  <c r="M72" i="4"/>
  <c r="N72" i="4"/>
  <c r="O72" i="4"/>
  <c r="Q72" i="4"/>
  <c r="R72" i="4"/>
  <c r="S72" i="4"/>
  <c r="T72" i="4"/>
  <c r="C73" i="4"/>
  <c r="D73" i="4"/>
  <c r="E73" i="4"/>
  <c r="F73" i="4"/>
  <c r="G73" i="4"/>
  <c r="H73" i="4"/>
  <c r="J73" i="4"/>
  <c r="K73" i="4"/>
  <c r="L73" i="4"/>
  <c r="M73" i="4"/>
  <c r="N73" i="4"/>
  <c r="O73" i="4"/>
  <c r="Q73" i="4"/>
  <c r="R73" i="4"/>
  <c r="S73" i="4"/>
  <c r="T73" i="4"/>
  <c r="C74" i="4"/>
  <c r="D74" i="4"/>
  <c r="E74" i="4"/>
  <c r="F74" i="4"/>
  <c r="G74" i="4"/>
  <c r="H74" i="4"/>
  <c r="J74" i="4"/>
  <c r="K74" i="4"/>
  <c r="L74" i="4"/>
  <c r="M74" i="4"/>
  <c r="N74" i="4"/>
  <c r="O74" i="4"/>
  <c r="Q74" i="4"/>
  <c r="R74" i="4"/>
  <c r="S74" i="4"/>
  <c r="T74" i="4"/>
  <c r="C75" i="4"/>
  <c r="D75" i="4"/>
  <c r="E75" i="4"/>
  <c r="F75" i="4"/>
  <c r="G75" i="4"/>
  <c r="H75" i="4"/>
  <c r="J75" i="4"/>
  <c r="K75" i="4"/>
  <c r="L75" i="4"/>
  <c r="M75" i="4"/>
  <c r="N75" i="4"/>
  <c r="O75" i="4"/>
  <c r="Q75" i="4"/>
  <c r="R75" i="4"/>
  <c r="S75" i="4"/>
  <c r="T75" i="4"/>
  <c r="C76" i="4"/>
  <c r="D76" i="4"/>
  <c r="E76" i="4"/>
  <c r="F76" i="4"/>
  <c r="G76" i="4"/>
  <c r="H76" i="4"/>
  <c r="J76" i="4"/>
  <c r="K76" i="4"/>
  <c r="L76" i="4"/>
  <c r="M76" i="4"/>
  <c r="N76" i="4"/>
  <c r="O76" i="4"/>
  <c r="Q76" i="4"/>
  <c r="R76" i="4"/>
  <c r="S76" i="4"/>
  <c r="T76" i="4"/>
  <c r="C77" i="4"/>
  <c r="D77" i="4"/>
  <c r="E77" i="4"/>
  <c r="F77" i="4"/>
  <c r="G77" i="4"/>
  <c r="H77" i="4"/>
  <c r="J77" i="4"/>
  <c r="K77" i="4"/>
  <c r="L77" i="4"/>
  <c r="M77" i="4"/>
  <c r="N77" i="4"/>
  <c r="O77" i="4"/>
  <c r="Q77" i="4"/>
  <c r="R77" i="4"/>
  <c r="S77" i="4"/>
  <c r="T77" i="4"/>
  <c r="C78" i="4"/>
  <c r="D78" i="4"/>
  <c r="E78" i="4"/>
  <c r="F78" i="4"/>
  <c r="G78" i="4"/>
  <c r="H78" i="4"/>
  <c r="J78" i="4"/>
  <c r="K78" i="4"/>
  <c r="L78" i="4"/>
  <c r="M78" i="4"/>
  <c r="N78" i="4"/>
  <c r="O78" i="4"/>
  <c r="Q78" i="4"/>
  <c r="R78" i="4"/>
  <c r="S78" i="4"/>
  <c r="T78" i="4"/>
  <c r="C79" i="4"/>
  <c r="D79" i="4"/>
  <c r="E79" i="4"/>
  <c r="F79" i="4"/>
  <c r="G79" i="4"/>
  <c r="H79" i="4"/>
  <c r="J79" i="4"/>
  <c r="K79" i="4"/>
  <c r="L79" i="4"/>
  <c r="M79" i="4"/>
  <c r="N79" i="4"/>
  <c r="O79" i="4"/>
  <c r="Q79" i="4"/>
  <c r="R79" i="4"/>
  <c r="S79" i="4"/>
  <c r="T79" i="4"/>
  <c r="C80" i="4"/>
  <c r="D80" i="4"/>
  <c r="E80" i="4"/>
  <c r="F80" i="4"/>
  <c r="G80" i="4"/>
  <c r="H80" i="4"/>
  <c r="J80" i="4"/>
  <c r="K80" i="4"/>
  <c r="L80" i="4"/>
  <c r="M80" i="4"/>
  <c r="N80" i="4"/>
  <c r="O80" i="4"/>
  <c r="Q80" i="4"/>
  <c r="R80" i="4"/>
  <c r="S80" i="4"/>
  <c r="T80" i="4"/>
  <c r="C81" i="4"/>
  <c r="D81" i="4"/>
  <c r="E81" i="4"/>
  <c r="F81" i="4"/>
  <c r="G81" i="4"/>
  <c r="H81" i="4"/>
  <c r="J81" i="4"/>
  <c r="K81" i="4"/>
  <c r="L81" i="4"/>
  <c r="M81" i="4"/>
  <c r="N81" i="4"/>
  <c r="O81" i="4"/>
  <c r="Q81" i="4"/>
  <c r="R81" i="4"/>
  <c r="S81" i="4"/>
  <c r="T81" i="4"/>
  <c r="C82" i="4"/>
  <c r="D82" i="4"/>
  <c r="E82" i="4"/>
  <c r="F82" i="4"/>
  <c r="G82" i="4"/>
  <c r="H82" i="4"/>
  <c r="J82" i="4"/>
  <c r="K82" i="4"/>
  <c r="L82" i="4"/>
  <c r="M82" i="4"/>
  <c r="N82" i="4"/>
  <c r="O82" i="4"/>
  <c r="Q82" i="4"/>
  <c r="R82" i="4"/>
  <c r="S82" i="4"/>
  <c r="T82" i="4"/>
  <c r="C83" i="4"/>
  <c r="D83" i="4"/>
  <c r="E83" i="4"/>
  <c r="F83" i="4"/>
  <c r="G83" i="4"/>
  <c r="H83" i="4"/>
  <c r="J83" i="4"/>
  <c r="K83" i="4"/>
  <c r="L83" i="4"/>
  <c r="M83" i="4"/>
  <c r="N83" i="4"/>
  <c r="O83" i="4"/>
  <c r="Q83" i="4"/>
  <c r="R83" i="4"/>
  <c r="S83" i="4"/>
  <c r="T83" i="4"/>
  <c r="C84" i="4"/>
  <c r="D84" i="4"/>
  <c r="E84" i="4"/>
  <c r="F84" i="4"/>
  <c r="G84" i="4"/>
  <c r="H84" i="4"/>
  <c r="J84" i="4"/>
  <c r="K84" i="4"/>
  <c r="L84" i="4"/>
  <c r="M84" i="4"/>
  <c r="N84" i="4"/>
  <c r="O84" i="4"/>
  <c r="Q84" i="4"/>
  <c r="R84" i="4"/>
  <c r="S84" i="4"/>
  <c r="T84" i="4"/>
  <c r="C85" i="4"/>
  <c r="D85" i="4"/>
  <c r="E85" i="4"/>
  <c r="F85" i="4"/>
  <c r="G85" i="4"/>
  <c r="H85" i="4"/>
  <c r="J85" i="4"/>
  <c r="K85" i="4"/>
  <c r="L85" i="4"/>
  <c r="M85" i="4"/>
  <c r="N85" i="4"/>
  <c r="O85" i="4"/>
  <c r="Q85" i="4"/>
  <c r="R85" i="4"/>
  <c r="S85" i="4"/>
  <c r="T85" i="4"/>
  <c r="C86" i="4"/>
  <c r="D86" i="4"/>
  <c r="E86" i="4"/>
  <c r="F86" i="4"/>
  <c r="G86" i="4"/>
  <c r="H86" i="4"/>
  <c r="J86" i="4"/>
  <c r="K86" i="4"/>
  <c r="L86" i="4"/>
  <c r="M86" i="4"/>
  <c r="N86" i="4"/>
  <c r="O86" i="4"/>
  <c r="Q86" i="4"/>
  <c r="R86" i="4"/>
  <c r="S86" i="4"/>
  <c r="T86" i="4"/>
  <c r="C87" i="4"/>
  <c r="D87" i="4"/>
  <c r="E87" i="4"/>
  <c r="F87" i="4"/>
  <c r="G87" i="4"/>
  <c r="H87" i="4"/>
  <c r="J87" i="4"/>
  <c r="K87" i="4"/>
  <c r="L87" i="4"/>
  <c r="M87" i="4"/>
  <c r="N87" i="4"/>
  <c r="O87" i="4"/>
  <c r="Q87" i="4"/>
  <c r="R87" i="4"/>
  <c r="S87" i="4"/>
  <c r="T87" i="4"/>
  <c r="C88" i="4"/>
  <c r="D88" i="4"/>
  <c r="E88" i="4"/>
  <c r="F88" i="4"/>
  <c r="G88" i="4"/>
  <c r="H88" i="4"/>
  <c r="J88" i="4"/>
  <c r="K88" i="4"/>
  <c r="L88" i="4"/>
  <c r="M88" i="4"/>
  <c r="N88" i="4"/>
  <c r="O88" i="4"/>
  <c r="Q88" i="4"/>
  <c r="R88" i="4"/>
  <c r="S88" i="4"/>
  <c r="T88" i="4"/>
  <c r="C89" i="4"/>
  <c r="D89" i="4"/>
  <c r="F89" i="4"/>
  <c r="G89" i="4"/>
  <c r="H89" i="4"/>
  <c r="J89" i="4"/>
  <c r="K89" i="4"/>
  <c r="L89" i="4"/>
  <c r="M89" i="4"/>
  <c r="N89" i="4"/>
  <c r="O89" i="4"/>
  <c r="Q89" i="4"/>
  <c r="R89" i="4"/>
  <c r="S89" i="4"/>
  <c r="T89" i="4"/>
  <c r="C90" i="4"/>
  <c r="D90" i="4"/>
  <c r="E90" i="4"/>
  <c r="F90" i="4"/>
  <c r="G90" i="4"/>
  <c r="H90" i="4"/>
  <c r="J90" i="4"/>
  <c r="K90" i="4"/>
  <c r="L90" i="4"/>
  <c r="M90" i="4"/>
  <c r="N90" i="4"/>
  <c r="O90" i="4"/>
  <c r="Q90" i="4"/>
  <c r="R90" i="4"/>
  <c r="S90" i="4"/>
  <c r="T90" i="4"/>
  <c r="C91" i="4"/>
  <c r="D91" i="4"/>
  <c r="E91" i="4"/>
  <c r="F91" i="4"/>
  <c r="G91" i="4"/>
  <c r="H91" i="4"/>
  <c r="J91" i="4"/>
  <c r="K91" i="4"/>
  <c r="L91" i="4"/>
  <c r="M91" i="4"/>
  <c r="N91" i="4"/>
  <c r="O91" i="4"/>
  <c r="Q91" i="4"/>
  <c r="R91" i="4"/>
  <c r="S91" i="4"/>
  <c r="T91" i="4"/>
  <c r="C92" i="4"/>
  <c r="D92" i="4"/>
  <c r="E92" i="4"/>
  <c r="F92" i="4"/>
  <c r="G92" i="4"/>
  <c r="H92" i="4"/>
  <c r="J92" i="4"/>
  <c r="K92" i="4"/>
  <c r="L92" i="4"/>
  <c r="M92" i="4"/>
  <c r="N92" i="4"/>
  <c r="O92" i="4"/>
  <c r="Q92" i="4"/>
  <c r="R92" i="4"/>
  <c r="S92" i="4"/>
  <c r="T92" i="4"/>
  <c r="C93" i="4"/>
  <c r="D93" i="4"/>
  <c r="E93" i="4"/>
  <c r="F93" i="4"/>
  <c r="G93" i="4"/>
  <c r="H93" i="4"/>
  <c r="J93" i="4"/>
  <c r="K93" i="4"/>
  <c r="L93" i="4"/>
  <c r="M93" i="4"/>
  <c r="N93" i="4"/>
  <c r="O93" i="4"/>
  <c r="Q93" i="4"/>
  <c r="R93" i="4"/>
  <c r="S93" i="4"/>
  <c r="T93" i="4"/>
  <c r="C94" i="4"/>
  <c r="D94" i="4"/>
  <c r="E94" i="4"/>
  <c r="F94" i="4"/>
  <c r="G94" i="4"/>
  <c r="H94" i="4"/>
  <c r="J94" i="4"/>
  <c r="K94" i="4"/>
  <c r="L94" i="4"/>
  <c r="M94" i="4"/>
  <c r="N94" i="4"/>
  <c r="O94" i="4"/>
  <c r="Q94" i="4"/>
  <c r="R94" i="4"/>
  <c r="S94" i="4"/>
  <c r="T94" i="4"/>
  <c r="C95" i="4"/>
  <c r="D95" i="4"/>
  <c r="E95" i="4"/>
  <c r="F95" i="4"/>
  <c r="G95" i="4"/>
  <c r="H95" i="4"/>
  <c r="J95" i="4"/>
  <c r="K95" i="4"/>
  <c r="L95" i="4"/>
  <c r="M95" i="4"/>
  <c r="N95" i="4"/>
  <c r="O95" i="4"/>
  <c r="Q95" i="4"/>
  <c r="R95" i="4"/>
  <c r="S95" i="4"/>
  <c r="T95" i="4"/>
  <c r="C96" i="4"/>
  <c r="D96" i="4"/>
  <c r="E96" i="4"/>
  <c r="F96" i="4"/>
  <c r="G96" i="4"/>
  <c r="H96" i="4"/>
  <c r="J96" i="4"/>
  <c r="K96" i="4"/>
  <c r="L96" i="4"/>
  <c r="M96" i="4"/>
  <c r="N96" i="4"/>
  <c r="O96" i="4"/>
  <c r="Q96" i="4"/>
  <c r="R96" i="4"/>
  <c r="S96" i="4"/>
  <c r="T96" i="4"/>
  <c r="C97" i="4"/>
  <c r="D97" i="4"/>
  <c r="E97" i="4"/>
  <c r="F97" i="4"/>
  <c r="G97" i="4"/>
  <c r="H97" i="4"/>
  <c r="J97" i="4"/>
  <c r="K97" i="4"/>
  <c r="L97" i="4"/>
  <c r="M97" i="4"/>
  <c r="N97" i="4"/>
  <c r="O97" i="4"/>
  <c r="Q97" i="4"/>
  <c r="R97" i="4"/>
  <c r="S97" i="4"/>
  <c r="T97" i="4"/>
  <c r="C98" i="4"/>
  <c r="D98" i="4"/>
  <c r="E98" i="4"/>
  <c r="F98" i="4"/>
  <c r="G98" i="4"/>
  <c r="H98" i="4"/>
  <c r="J98" i="4"/>
  <c r="K98" i="4"/>
  <c r="L98" i="4"/>
  <c r="M98" i="4"/>
  <c r="N98" i="4"/>
  <c r="O98" i="4"/>
  <c r="Q98" i="4"/>
  <c r="R98" i="4"/>
  <c r="S98" i="4"/>
  <c r="T98" i="4"/>
  <c r="C99" i="4"/>
  <c r="D99" i="4"/>
  <c r="E99" i="4"/>
  <c r="F99" i="4"/>
  <c r="G99" i="4"/>
  <c r="H99" i="4"/>
  <c r="J99" i="4"/>
  <c r="K99" i="4"/>
  <c r="L99" i="4"/>
  <c r="M99" i="4"/>
  <c r="N99" i="4"/>
  <c r="O99" i="4"/>
  <c r="Q99" i="4"/>
  <c r="R99" i="4"/>
  <c r="S99" i="4"/>
  <c r="T99" i="4"/>
  <c r="C100" i="4"/>
  <c r="D100" i="4"/>
  <c r="E100" i="4"/>
  <c r="F100" i="4"/>
  <c r="G100" i="4"/>
  <c r="H100" i="4"/>
  <c r="J100" i="4"/>
  <c r="K100" i="4"/>
  <c r="L100" i="4"/>
  <c r="M100" i="4"/>
  <c r="N100" i="4"/>
  <c r="O100" i="4"/>
  <c r="Q100" i="4"/>
  <c r="R100" i="4"/>
  <c r="S100" i="4"/>
  <c r="T100" i="4"/>
  <c r="C101" i="4"/>
  <c r="D101" i="4"/>
  <c r="E101" i="4"/>
  <c r="F101" i="4"/>
  <c r="G101" i="4"/>
  <c r="H101" i="4"/>
  <c r="J101" i="4"/>
  <c r="K101" i="4"/>
  <c r="L101" i="4"/>
  <c r="M101" i="4"/>
  <c r="N101" i="4"/>
  <c r="O101" i="4"/>
  <c r="Q101" i="4"/>
  <c r="R101" i="4"/>
  <c r="S101" i="4"/>
  <c r="T101" i="4"/>
  <c r="C102" i="4"/>
  <c r="D102" i="4"/>
  <c r="E102" i="4"/>
  <c r="F102" i="4"/>
  <c r="G102" i="4"/>
  <c r="H102" i="4"/>
  <c r="J102" i="4"/>
  <c r="K102" i="4"/>
  <c r="L102" i="4"/>
  <c r="M102" i="4"/>
  <c r="N102" i="4"/>
  <c r="O102" i="4"/>
  <c r="Q102" i="4"/>
  <c r="R102" i="4"/>
  <c r="S102" i="4"/>
  <c r="T102" i="4"/>
  <c r="C103" i="4"/>
  <c r="D103" i="4"/>
  <c r="E103" i="4"/>
  <c r="F103" i="4"/>
  <c r="G103" i="4"/>
  <c r="H103" i="4"/>
  <c r="J103" i="4"/>
  <c r="K103" i="4"/>
  <c r="L103" i="4"/>
  <c r="M103" i="4"/>
  <c r="N103" i="4"/>
  <c r="O103" i="4"/>
  <c r="Q103" i="4"/>
  <c r="R103" i="4"/>
  <c r="S103" i="4"/>
  <c r="T103" i="4"/>
  <c r="C104" i="4"/>
  <c r="D104" i="4"/>
  <c r="E104" i="4"/>
  <c r="F104" i="4"/>
  <c r="G104" i="4"/>
  <c r="H104" i="4"/>
  <c r="J104" i="4"/>
  <c r="K104" i="4"/>
  <c r="L104" i="4"/>
  <c r="M104" i="4"/>
  <c r="N104" i="4"/>
  <c r="O104" i="4"/>
  <c r="Q104" i="4"/>
  <c r="R104" i="4"/>
  <c r="S104" i="4"/>
  <c r="T104" i="4"/>
  <c r="C105" i="4"/>
  <c r="D105" i="4"/>
  <c r="E105" i="4"/>
  <c r="F105" i="4"/>
  <c r="G105" i="4"/>
  <c r="H105" i="4"/>
  <c r="J105" i="4"/>
  <c r="K105" i="4"/>
  <c r="L105" i="4"/>
  <c r="M105" i="4"/>
  <c r="N105" i="4"/>
  <c r="O105" i="4"/>
  <c r="Q105" i="4"/>
  <c r="R105" i="4"/>
  <c r="S105" i="4"/>
  <c r="T105" i="4"/>
  <c r="C106" i="4"/>
  <c r="D106" i="4"/>
  <c r="E106" i="4"/>
  <c r="F106" i="4"/>
  <c r="G106" i="4"/>
  <c r="H106" i="4"/>
  <c r="J106" i="4"/>
  <c r="K106" i="4"/>
  <c r="L106" i="4"/>
  <c r="M106" i="4"/>
  <c r="N106" i="4"/>
  <c r="O106" i="4"/>
  <c r="Q106" i="4"/>
  <c r="R106" i="4"/>
  <c r="S106" i="4"/>
  <c r="T106" i="4"/>
  <c r="C107" i="4"/>
  <c r="D107" i="4"/>
  <c r="E107" i="4"/>
  <c r="F107" i="4"/>
  <c r="G107" i="4"/>
  <c r="H107" i="4"/>
  <c r="J107" i="4"/>
  <c r="K107" i="4"/>
  <c r="L107" i="4"/>
  <c r="M107" i="4"/>
  <c r="N107" i="4"/>
  <c r="O107" i="4"/>
  <c r="Q107" i="4"/>
  <c r="R107" i="4"/>
  <c r="S107" i="4"/>
  <c r="T107" i="4"/>
  <c r="C108" i="4"/>
  <c r="D108" i="4"/>
  <c r="E108" i="4"/>
  <c r="F108" i="4"/>
  <c r="G108" i="4"/>
  <c r="H108" i="4"/>
  <c r="J108" i="4"/>
  <c r="K108" i="4"/>
  <c r="L108" i="4"/>
  <c r="M108" i="4"/>
  <c r="N108" i="4"/>
  <c r="O108" i="4"/>
  <c r="Q108" i="4"/>
  <c r="R108" i="4"/>
  <c r="S108" i="4"/>
  <c r="T108" i="4"/>
  <c r="C109" i="4"/>
  <c r="D109" i="4"/>
  <c r="E109" i="4"/>
  <c r="F109" i="4"/>
  <c r="G109" i="4"/>
  <c r="H109" i="4"/>
  <c r="J109" i="4"/>
  <c r="K109" i="4"/>
  <c r="L109" i="4"/>
  <c r="M109" i="4"/>
  <c r="N109" i="4"/>
  <c r="O109" i="4"/>
  <c r="Q109" i="4"/>
  <c r="R109" i="4"/>
  <c r="S109" i="4"/>
  <c r="T109" i="4"/>
  <c r="C110" i="4"/>
  <c r="D110" i="4"/>
  <c r="E110" i="4"/>
  <c r="F110" i="4"/>
  <c r="G110" i="4"/>
  <c r="H110" i="4"/>
  <c r="J110" i="4"/>
  <c r="K110" i="4"/>
  <c r="L110" i="4"/>
  <c r="M110" i="4"/>
  <c r="N110" i="4"/>
  <c r="O110" i="4"/>
  <c r="Q110" i="4"/>
  <c r="R110" i="4"/>
  <c r="S110" i="4"/>
  <c r="T110" i="4"/>
  <c r="C111" i="4"/>
  <c r="D111" i="4"/>
  <c r="E111" i="4"/>
  <c r="F111" i="4"/>
  <c r="G111" i="4"/>
  <c r="H111" i="4"/>
  <c r="J111" i="4"/>
  <c r="K111" i="4"/>
  <c r="L111" i="4"/>
  <c r="M111" i="4"/>
  <c r="N111" i="4"/>
  <c r="O111" i="4"/>
  <c r="Q111" i="4"/>
  <c r="R111" i="4"/>
  <c r="S111" i="4"/>
  <c r="T111" i="4"/>
  <c r="C112" i="4"/>
  <c r="D112" i="4"/>
  <c r="F112" i="4"/>
  <c r="G112" i="4"/>
  <c r="H112" i="4"/>
  <c r="J112" i="4"/>
  <c r="K112" i="4"/>
  <c r="L112" i="4"/>
  <c r="M112" i="4"/>
  <c r="N112" i="4"/>
  <c r="O112" i="4"/>
  <c r="Q112" i="4"/>
  <c r="R112" i="4"/>
  <c r="S112" i="4"/>
  <c r="T112" i="4"/>
  <c r="C113" i="4"/>
  <c r="D113" i="4"/>
  <c r="F113" i="4"/>
  <c r="G113" i="4"/>
  <c r="H113" i="4"/>
  <c r="J113" i="4"/>
  <c r="K113" i="4"/>
  <c r="L113" i="4"/>
  <c r="M113" i="4"/>
  <c r="N113" i="4"/>
  <c r="O113" i="4"/>
  <c r="Q113" i="4"/>
  <c r="R113" i="4"/>
  <c r="S113" i="4"/>
  <c r="T113" i="4"/>
  <c r="C114" i="4"/>
  <c r="D114" i="4"/>
  <c r="E114" i="4"/>
  <c r="F114" i="4"/>
  <c r="G114" i="4"/>
  <c r="H114" i="4"/>
  <c r="J114" i="4"/>
  <c r="K114" i="4"/>
  <c r="L114" i="4"/>
  <c r="M114" i="4"/>
  <c r="N114" i="4"/>
  <c r="O114" i="4"/>
  <c r="Q114" i="4"/>
  <c r="R114" i="4"/>
  <c r="S114" i="4"/>
  <c r="T114" i="4"/>
  <c r="C115" i="4"/>
  <c r="D115" i="4"/>
  <c r="E115" i="4"/>
  <c r="F115" i="4"/>
  <c r="G115" i="4"/>
  <c r="H115" i="4"/>
  <c r="J115" i="4"/>
  <c r="K115" i="4"/>
  <c r="L115" i="4"/>
  <c r="M115" i="4"/>
  <c r="N115" i="4"/>
  <c r="O115" i="4"/>
  <c r="Q115" i="4"/>
  <c r="R115" i="4"/>
  <c r="S115" i="4"/>
  <c r="T115" i="4"/>
  <c r="C116" i="4"/>
  <c r="D116" i="4"/>
  <c r="E116" i="4"/>
  <c r="F116" i="4"/>
  <c r="G116" i="4"/>
  <c r="H116" i="4"/>
  <c r="J116" i="4"/>
  <c r="K116" i="4"/>
  <c r="L116" i="4"/>
  <c r="M116" i="4"/>
  <c r="N116" i="4"/>
  <c r="O116" i="4"/>
  <c r="Q116" i="4"/>
  <c r="R116" i="4"/>
  <c r="S116" i="4"/>
  <c r="T116" i="4"/>
  <c r="C117" i="4"/>
  <c r="D117" i="4"/>
  <c r="E117" i="4"/>
  <c r="F117" i="4"/>
  <c r="G117" i="4"/>
  <c r="H117" i="4"/>
  <c r="J117" i="4"/>
  <c r="K117" i="4"/>
  <c r="L117" i="4"/>
  <c r="M117" i="4"/>
  <c r="N117" i="4"/>
  <c r="O117" i="4"/>
  <c r="Q117" i="4"/>
  <c r="R117" i="4"/>
  <c r="S117" i="4"/>
  <c r="T117" i="4"/>
  <c r="C118" i="4"/>
  <c r="D118" i="4"/>
  <c r="E118" i="4"/>
  <c r="F118" i="4"/>
  <c r="G118" i="4"/>
  <c r="H118" i="4"/>
  <c r="J118" i="4"/>
  <c r="K118" i="4"/>
  <c r="L118" i="4"/>
  <c r="M118" i="4"/>
  <c r="N118" i="4"/>
  <c r="O118" i="4"/>
  <c r="Q118" i="4"/>
  <c r="R118" i="4"/>
  <c r="S118" i="4"/>
  <c r="T118" i="4"/>
  <c r="C119" i="4"/>
  <c r="D119" i="4"/>
  <c r="E119" i="4"/>
  <c r="F119" i="4"/>
  <c r="G119" i="4"/>
  <c r="H119" i="4"/>
  <c r="J119" i="4"/>
  <c r="K119" i="4"/>
  <c r="L119" i="4"/>
  <c r="M119" i="4"/>
  <c r="N119" i="4"/>
  <c r="O119" i="4"/>
  <c r="Q119" i="4"/>
  <c r="R119" i="4"/>
  <c r="S119" i="4"/>
  <c r="T119" i="4"/>
  <c r="C120" i="4"/>
  <c r="D120" i="4"/>
  <c r="E120" i="4"/>
  <c r="F120" i="4"/>
  <c r="G120" i="4"/>
  <c r="H120" i="4"/>
  <c r="J120" i="4"/>
  <c r="K120" i="4"/>
  <c r="L120" i="4"/>
  <c r="M120" i="4"/>
  <c r="N120" i="4"/>
  <c r="O120" i="4"/>
  <c r="Q120" i="4"/>
  <c r="R120" i="4"/>
  <c r="S120" i="4"/>
  <c r="T120" i="4"/>
  <c r="C121" i="4"/>
  <c r="D121" i="4"/>
  <c r="E121" i="4"/>
  <c r="F121" i="4"/>
  <c r="G121" i="4"/>
  <c r="H121" i="4"/>
  <c r="J121" i="4"/>
  <c r="K121" i="4"/>
  <c r="L121" i="4"/>
  <c r="M121" i="4"/>
  <c r="N121" i="4"/>
  <c r="O121" i="4"/>
  <c r="Q121" i="4"/>
  <c r="R121" i="4"/>
  <c r="S121" i="4"/>
  <c r="T121" i="4"/>
  <c r="C122" i="4"/>
  <c r="D122" i="4"/>
  <c r="E122" i="4"/>
  <c r="F122" i="4"/>
  <c r="G122" i="4"/>
  <c r="H122" i="4"/>
  <c r="J122" i="4"/>
  <c r="K122" i="4"/>
  <c r="L122" i="4"/>
  <c r="M122" i="4"/>
  <c r="N122" i="4"/>
  <c r="O122" i="4"/>
  <c r="Q122" i="4"/>
  <c r="R122" i="4"/>
  <c r="S122" i="4"/>
  <c r="T122" i="4"/>
  <c r="C123" i="4"/>
  <c r="D123" i="4"/>
  <c r="E123" i="4"/>
  <c r="F123" i="4"/>
  <c r="G123" i="4"/>
  <c r="H123" i="4"/>
  <c r="J123" i="4"/>
  <c r="K123" i="4"/>
  <c r="L123" i="4"/>
  <c r="M123" i="4"/>
  <c r="N123" i="4"/>
  <c r="O123" i="4"/>
  <c r="Q123" i="4"/>
  <c r="R123" i="4"/>
  <c r="S123" i="4"/>
  <c r="T123" i="4"/>
  <c r="C124" i="4"/>
  <c r="D124" i="4"/>
  <c r="E124" i="4"/>
  <c r="F124" i="4"/>
  <c r="G124" i="4"/>
  <c r="H124" i="4"/>
  <c r="J124" i="4"/>
  <c r="K124" i="4"/>
  <c r="L124" i="4"/>
  <c r="M124" i="4"/>
  <c r="N124" i="4"/>
  <c r="O124" i="4"/>
  <c r="Q124" i="4"/>
  <c r="R124" i="4"/>
  <c r="S124" i="4"/>
  <c r="T124" i="4"/>
  <c r="C125" i="4"/>
  <c r="D125" i="4"/>
  <c r="E125" i="4"/>
  <c r="F125" i="4"/>
  <c r="G125" i="4"/>
  <c r="H125" i="4"/>
  <c r="J125" i="4"/>
  <c r="K125" i="4"/>
  <c r="L125" i="4"/>
  <c r="M125" i="4"/>
  <c r="N125" i="4"/>
  <c r="O125" i="4"/>
  <c r="Q125" i="4"/>
  <c r="R125" i="4"/>
  <c r="S125" i="4"/>
  <c r="T125" i="4"/>
  <c r="C126" i="4"/>
  <c r="D126" i="4"/>
  <c r="E126" i="4"/>
  <c r="F126" i="4"/>
  <c r="G126" i="4"/>
  <c r="H126" i="4"/>
  <c r="J126" i="4"/>
  <c r="K126" i="4"/>
  <c r="L126" i="4"/>
  <c r="M126" i="4"/>
  <c r="N126" i="4"/>
  <c r="O126" i="4"/>
  <c r="Q126" i="4"/>
  <c r="R126" i="4"/>
  <c r="S126" i="4"/>
  <c r="T126" i="4"/>
  <c r="C127" i="4"/>
  <c r="D127" i="4"/>
  <c r="E127" i="4"/>
  <c r="F127" i="4"/>
  <c r="G127" i="4"/>
  <c r="H127" i="4"/>
  <c r="J127" i="4"/>
  <c r="K127" i="4"/>
  <c r="L127" i="4"/>
  <c r="M127" i="4"/>
  <c r="N127" i="4"/>
  <c r="O127" i="4"/>
  <c r="Q127" i="4"/>
  <c r="R127" i="4"/>
  <c r="S127" i="4"/>
  <c r="T127" i="4"/>
  <c r="C128" i="4"/>
  <c r="D128" i="4"/>
  <c r="E128" i="4"/>
  <c r="F128" i="4"/>
  <c r="G128" i="4"/>
  <c r="H128" i="4"/>
  <c r="J128" i="4"/>
  <c r="K128" i="4"/>
  <c r="L128" i="4"/>
  <c r="M128" i="4"/>
  <c r="N128" i="4"/>
  <c r="O128" i="4"/>
  <c r="Q128" i="4"/>
  <c r="R128" i="4"/>
  <c r="S128" i="4"/>
  <c r="T128" i="4"/>
  <c r="C129" i="4"/>
  <c r="D129" i="4"/>
  <c r="E129" i="4"/>
  <c r="F129" i="4"/>
  <c r="G129" i="4"/>
  <c r="H129" i="4"/>
  <c r="J129" i="4"/>
  <c r="K129" i="4"/>
  <c r="L129" i="4"/>
  <c r="M129" i="4"/>
  <c r="N129" i="4"/>
  <c r="O129" i="4"/>
  <c r="Q129" i="4"/>
  <c r="R129" i="4"/>
  <c r="S129" i="4"/>
  <c r="T129" i="4"/>
  <c r="C130" i="4"/>
  <c r="D130" i="4"/>
  <c r="E130" i="4"/>
  <c r="F130" i="4"/>
  <c r="G130" i="4"/>
  <c r="H130" i="4"/>
  <c r="J130" i="4"/>
  <c r="K130" i="4"/>
  <c r="L130" i="4"/>
  <c r="M130" i="4"/>
  <c r="N130" i="4"/>
  <c r="O130" i="4"/>
  <c r="Q130" i="4"/>
  <c r="R130" i="4"/>
  <c r="S130" i="4"/>
  <c r="T130" i="4"/>
  <c r="C131" i="4"/>
  <c r="D131" i="4"/>
  <c r="E131" i="4"/>
  <c r="F131" i="4"/>
  <c r="G131" i="4"/>
  <c r="H131" i="4"/>
  <c r="J131" i="4"/>
  <c r="K131" i="4"/>
  <c r="L131" i="4"/>
  <c r="M131" i="4"/>
  <c r="N131" i="4"/>
  <c r="O131" i="4"/>
  <c r="Q131" i="4"/>
  <c r="R131" i="4"/>
  <c r="S131" i="4"/>
  <c r="T131" i="4"/>
  <c r="C132" i="4"/>
  <c r="D132" i="4"/>
  <c r="E132" i="4"/>
  <c r="F132" i="4"/>
  <c r="G132" i="4"/>
  <c r="H132" i="4"/>
  <c r="J132" i="4"/>
  <c r="K132" i="4"/>
  <c r="L132" i="4"/>
  <c r="M132" i="4"/>
  <c r="N132" i="4"/>
  <c r="O132" i="4"/>
  <c r="Q132" i="4"/>
  <c r="R132" i="4"/>
  <c r="S132" i="4"/>
  <c r="T132" i="4"/>
  <c r="C133" i="4"/>
  <c r="D133" i="4"/>
  <c r="E133" i="4"/>
  <c r="F133" i="4"/>
  <c r="G133" i="4"/>
  <c r="H133" i="4"/>
  <c r="J133" i="4"/>
  <c r="K133" i="4"/>
  <c r="L133" i="4"/>
  <c r="M133" i="4"/>
  <c r="N133" i="4"/>
  <c r="O133" i="4"/>
  <c r="Q133" i="4"/>
  <c r="R133" i="4"/>
  <c r="S133" i="4"/>
  <c r="T133" i="4"/>
  <c r="C134" i="4"/>
  <c r="D134" i="4"/>
  <c r="E134" i="4"/>
  <c r="F134" i="4"/>
  <c r="G134" i="4"/>
  <c r="H134" i="4"/>
  <c r="J134" i="4"/>
  <c r="K134" i="4"/>
  <c r="L134" i="4"/>
  <c r="M134" i="4"/>
  <c r="N134" i="4"/>
  <c r="O134" i="4"/>
  <c r="Q134" i="4"/>
  <c r="R134" i="4"/>
  <c r="S134" i="4"/>
  <c r="T134" i="4"/>
  <c r="C135" i="4"/>
  <c r="D135" i="4"/>
  <c r="E135" i="4"/>
  <c r="F135" i="4"/>
  <c r="G135" i="4"/>
  <c r="H135" i="4"/>
  <c r="J135" i="4"/>
  <c r="K135" i="4"/>
  <c r="L135" i="4"/>
  <c r="M135" i="4"/>
  <c r="N135" i="4"/>
  <c r="O135" i="4"/>
  <c r="Q135" i="4"/>
  <c r="R135" i="4"/>
  <c r="S135" i="4"/>
  <c r="T135" i="4"/>
  <c r="C136" i="4"/>
  <c r="D136" i="4"/>
  <c r="E136" i="4"/>
  <c r="F136" i="4"/>
  <c r="G136" i="4"/>
  <c r="H136" i="4"/>
  <c r="J136" i="4"/>
  <c r="K136" i="4"/>
  <c r="L136" i="4"/>
  <c r="M136" i="4"/>
  <c r="N136" i="4"/>
  <c r="O136" i="4"/>
  <c r="Q136" i="4"/>
  <c r="R136" i="4"/>
  <c r="S136" i="4"/>
  <c r="T136" i="4"/>
  <c r="C137" i="4"/>
  <c r="D137" i="4"/>
  <c r="E137" i="4"/>
  <c r="F137" i="4"/>
  <c r="G137" i="4"/>
  <c r="H137" i="4"/>
  <c r="J137" i="4"/>
  <c r="K137" i="4"/>
  <c r="L137" i="4"/>
  <c r="M137" i="4"/>
  <c r="N137" i="4"/>
  <c r="O137" i="4"/>
  <c r="Q137" i="4"/>
  <c r="R137" i="4"/>
  <c r="S137" i="4"/>
  <c r="T137" i="4"/>
  <c r="C138" i="4"/>
  <c r="D138" i="4"/>
  <c r="E138" i="4"/>
  <c r="F138" i="4"/>
  <c r="G138" i="4"/>
  <c r="H138" i="4"/>
  <c r="J138" i="4"/>
  <c r="K138" i="4"/>
  <c r="L138" i="4"/>
  <c r="M138" i="4"/>
  <c r="N138" i="4"/>
  <c r="O138" i="4"/>
  <c r="Q138" i="4"/>
  <c r="R138" i="4"/>
  <c r="S138" i="4"/>
  <c r="T138" i="4"/>
  <c r="C139" i="4"/>
  <c r="D139" i="4"/>
  <c r="E139" i="4"/>
  <c r="F139" i="4"/>
  <c r="G139" i="4"/>
  <c r="H139" i="4"/>
  <c r="J139" i="4"/>
  <c r="K139" i="4"/>
  <c r="L139" i="4"/>
  <c r="M139" i="4"/>
  <c r="N139" i="4"/>
  <c r="O139" i="4"/>
  <c r="Q139" i="4"/>
  <c r="R139" i="4"/>
  <c r="S139" i="4"/>
  <c r="T139" i="4"/>
  <c r="C140" i="4"/>
  <c r="D140" i="4"/>
  <c r="E140" i="4"/>
  <c r="F140" i="4"/>
  <c r="G140" i="4"/>
  <c r="H140" i="4"/>
  <c r="J140" i="4"/>
  <c r="K140" i="4"/>
  <c r="L140" i="4"/>
  <c r="M140" i="4"/>
  <c r="N140" i="4"/>
  <c r="O140" i="4"/>
  <c r="Q140" i="4"/>
  <c r="R140" i="4"/>
  <c r="S140" i="4"/>
  <c r="T140" i="4"/>
  <c r="C141" i="4"/>
  <c r="D141" i="4"/>
  <c r="E141" i="4"/>
  <c r="F141" i="4"/>
  <c r="G141" i="4"/>
  <c r="H141" i="4"/>
  <c r="J141" i="4"/>
  <c r="K141" i="4"/>
  <c r="L141" i="4"/>
  <c r="M141" i="4"/>
  <c r="N141" i="4"/>
  <c r="O141" i="4"/>
  <c r="Q141" i="4"/>
  <c r="R141" i="4"/>
  <c r="S141" i="4"/>
  <c r="T141" i="4"/>
  <c r="C142" i="4"/>
  <c r="D142" i="4"/>
  <c r="E142" i="4"/>
  <c r="F142" i="4"/>
  <c r="G142" i="4"/>
  <c r="H142" i="4"/>
  <c r="J142" i="4"/>
  <c r="K142" i="4"/>
  <c r="L142" i="4"/>
  <c r="M142" i="4"/>
  <c r="N142" i="4"/>
  <c r="O142" i="4"/>
  <c r="Q142" i="4"/>
  <c r="R142" i="4"/>
  <c r="S142" i="4"/>
  <c r="T142" i="4"/>
  <c r="C143" i="4"/>
  <c r="D143" i="4"/>
  <c r="E143" i="4"/>
  <c r="F143" i="4"/>
  <c r="G143" i="4"/>
  <c r="H143" i="4"/>
  <c r="J143" i="4"/>
  <c r="K143" i="4"/>
  <c r="L143" i="4"/>
  <c r="M143" i="4"/>
  <c r="N143" i="4"/>
  <c r="O143" i="4"/>
  <c r="Q143" i="4"/>
  <c r="R143" i="4"/>
  <c r="S143" i="4"/>
  <c r="T143" i="4"/>
  <c r="C144" i="4"/>
  <c r="D144" i="4"/>
  <c r="E144" i="4"/>
  <c r="F144" i="4"/>
  <c r="G144" i="4"/>
  <c r="H144" i="4"/>
  <c r="J144" i="4"/>
  <c r="K144" i="4"/>
  <c r="L144" i="4"/>
  <c r="M144" i="4"/>
  <c r="N144" i="4"/>
  <c r="O144" i="4"/>
  <c r="Q144" i="4"/>
  <c r="R144" i="4"/>
  <c r="S144" i="4"/>
  <c r="T144" i="4"/>
  <c r="C145" i="4"/>
  <c r="D145" i="4"/>
  <c r="E145" i="4"/>
  <c r="F145" i="4"/>
  <c r="G145" i="4"/>
  <c r="H145" i="4"/>
  <c r="J145" i="4"/>
  <c r="K145" i="4"/>
  <c r="L145" i="4"/>
  <c r="M145" i="4"/>
  <c r="N145" i="4"/>
  <c r="O145" i="4"/>
  <c r="Q145" i="4"/>
  <c r="R145" i="4"/>
  <c r="S145" i="4"/>
  <c r="T145" i="4"/>
  <c r="C146" i="4"/>
  <c r="D146" i="4"/>
  <c r="E146" i="4"/>
  <c r="F146" i="4"/>
  <c r="G146" i="4"/>
  <c r="H146" i="4"/>
  <c r="J146" i="4"/>
  <c r="K146" i="4"/>
  <c r="L146" i="4"/>
  <c r="M146" i="4"/>
  <c r="N146" i="4"/>
  <c r="O146" i="4"/>
  <c r="Q146" i="4"/>
  <c r="R146" i="4"/>
  <c r="S146" i="4"/>
  <c r="T146" i="4"/>
  <c r="C147" i="4"/>
  <c r="D147" i="4"/>
  <c r="E147" i="4"/>
  <c r="F147" i="4"/>
  <c r="G147" i="4"/>
  <c r="H147" i="4"/>
  <c r="J147" i="4"/>
  <c r="K147" i="4"/>
  <c r="L147" i="4"/>
  <c r="M147" i="4"/>
  <c r="N147" i="4"/>
  <c r="O147" i="4"/>
  <c r="Q147" i="4"/>
  <c r="R147" i="4"/>
  <c r="S147" i="4"/>
  <c r="T147" i="4"/>
  <c r="C148" i="4"/>
  <c r="D148" i="4"/>
  <c r="E148" i="4"/>
  <c r="F148" i="4"/>
  <c r="G148" i="4"/>
  <c r="H148" i="4"/>
  <c r="J148" i="4"/>
  <c r="K148" i="4"/>
  <c r="L148" i="4"/>
  <c r="M148" i="4"/>
  <c r="N148" i="4"/>
  <c r="O148" i="4"/>
  <c r="Q148" i="4"/>
  <c r="R148" i="4"/>
  <c r="S148" i="4"/>
  <c r="T148" i="4"/>
  <c r="C149" i="4"/>
  <c r="D149" i="4"/>
  <c r="E149" i="4"/>
  <c r="F149" i="4"/>
  <c r="G149" i="4"/>
  <c r="H149" i="4"/>
  <c r="J149" i="4"/>
  <c r="K149" i="4"/>
  <c r="L149" i="4"/>
  <c r="M149" i="4"/>
  <c r="N149" i="4"/>
  <c r="O149" i="4"/>
  <c r="Q149" i="4"/>
  <c r="R149" i="4"/>
  <c r="S149" i="4"/>
  <c r="T149" i="4"/>
  <c r="C150" i="4"/>
  <c r="D150" i="4"/>
  <c r="E150" i="4"/>
  <c r="F150" i="4"/>
  <c r="G150" i="4"/>
  <c r="H150" i="4"/>
  <c r="J150" i="4"/>
  <c r="K150" i="4"/>
  <c r="L150" i="4"/>
  <c r="M150" i="4"/>
  <c r="N150" i="4"/>
  <c r="O150" i="4"/>
  <c r="Q150" i="4"/>
  <c r="R150" i="4"/>
  <c r="S150" i="4"/>
  <c r="T150" i="4"/>
  <c r="C151" i="4"/>
  <c r="D151" i="4"/>
  <c r="E151" i="4"/>
  <c r="F151" i="4"/>
  <c r="G151" i="4"/>
  <c r="H151" i="4"/>
  <c r="J151" i="4"/>
  <c r="K151" i="4"/>
  <c r="L151" i="4"/>
  <c r="M151" i="4"/>
  <c r="N151" i="4"/>
  <c r="O151" i="4"/>
  <c r="Q151" i="4"/>
  <c r="R151" i="4"/>
  <c r="S151" i="4"/>
  <c r="T151" i="4"/>
  <c r="C152" i="4"/>
  <c r="D152" i="4"/>
  <c r="E152" i="4"/>
  <c r="F152" i="4"/>
  <c r="G152" i="4"/>
  <c r="H152" i="4"/>
  <c r="J152" i="4"/>
  <c r="K152" i="4"/>
  <c r="L152" i="4"/>
  <c r="M152" i="4"/>
  <c r="N152" i="4"/>
  <c r="O152" i="4"/>
  <c r="Q152" i="4"/>
  <c r="R152" i="4"/>
  <c r="S152" i="4"/>
  <c r="T152" i="4"/>
  <c r="C153" i="4"/>
  <c r="D153" i="4"/>
  <c r="E153" i="4"/>
  <c r="F153" i="4"/>
  <c r="G153" i="4"/>
  <c r="H153" i="4"/>
  <c r="J153" i="4"/>
  <c r="K153" i="4"/>
  <c r="L153" i="4"/>
  <c r="M153" i="4"/>
  <c r="N153" i="4"/>
  <c r="O153" i="4"/>
  <c r="Q153" i="4"/>
  <c r="R153" i="4"/>
  <c r="S153" i="4"/>
  <c r="T153" i="4"/>
  <c r="C154" i="4"/>
  <c r="D154" i="4"/>
  <c r="E154" i="4"/>
  <c r="F154" i="4"/>
  <c r="G154" i="4"/>
  <c r="H154" i="4"/>
  <c r="J154" i="4"/>
  <c r="K154" i="4"/>
  <c r="L154" i="4"/>
  <c r="M154" i="4"/>
  <c r="N154" i="4"/>
  <c r="O154" i="4"/>
  <c r="Q154" i="4"/>
  <c r="R154" i="4"/>
  <c r="S154" i="4"/>
  <c r="T154" i="4"/>
  <c r="C155" i="4"/>
  <c r="D155" i="4"/>
  <c r="E155" i="4"/>
  <c r="F155" i="4"/>
  <c r="G155" i="4"/>
  <c r="H155" i="4"/>
  <c r="J155" i="4"/>
  <c r="K155" i="4"/>
  <c r="L155" i="4"/>
  <c r="M155" i="4"/>
  <c r="N155" i="4"/>
  <c r="O155" i="4"/>
  <c r="Q155" i="4"/>
  <c r="R155" i="4"/>
  <c r="S155" i="4"/>
  <c r="T155" i="4"/>
  <c r="C156" i="4"/>
  <c r="D156" i="4"/>
  <c r="E156" i="4"/>
  <c r="F156" i="4"/>
  <c r="G156" i="4"/>
  <c r="H156" i="4"/>
  <c r="J156" i="4"/>
  <c r="K156" i="4"/>
  <c r="L156" i="4"/>
  <c r="M156" i="4"/>
  <c r="N156" i="4"/>
  <c r="O156" i="4"/>
  <c r="Q156" i="4"/>
  <c r="R156" i="4"/>
  <c r="S156" i="4"/>
  <c r="T156" i="4"/>
  <c r="C157" i="4"/>
  <c r="D157" i="4"/>
  <c r="E157" i="4"/>
  <c r="F157" i="4"/>
  <c r="G157" i="4"/>
  <c r="H157" i="4"/>
  <c r="J157" i="4"/>
  <c r="K157" i="4"/>
  <c r="L157" i="4"/>
  <c r="M157" i="4"/>
  <c r="N157" i="4"/>
  <c r="O157" i="4"/>
  <c r="Q157" i="4"/>
  <c r="R157" i="4"/>
  <c r="S157" i="4"/>
  <c r="T157" i="4"/>
  <c r="C158" i="4"/>
  <c r="D158" i="4"/>
  <c r="E158" i="4"/>
  <c r="F158" i="4"/>
  <c r="G158" i="4"/>
  <c r="H158" i="4"/>
  <c r="J158" i="4"/>
  <c r="K158" i="4"/>
  <c r="L158" i="4"/>
  <c r="M158" i="4"/>
  <c r="N158" i="4"/>
  <c r="O158" i="4"/>
  <c r="Q158" i="4"/>
  <c r="R158" i="4"/>
  <c r="S158" i="4"/>
  <c r="T158" i="4"/>
  <c r="C159" i="4"/>
  <c r="D159" i="4"/>
  <c r="E159" i="4"/>
  <c r="F159" i="4"/>
  <c r="G159" i="4"/>
  <c r="H159" i="4"/>
  <c r="J159" i="4"/>
  <c r="K159" i="4"/>
  <c r="L159" i="4"/>
  <c r="M159" i="4"/>
  <c r="N159" i="4"/>
  <c r="O159" i="4"/>
  <c r="Q159" i="4"/>
  <c r="R159" i="4"/>
  <c r="S159" i="4"/>
  <c r="T159" i="4"/>
  <c r="C160" i="4"/>
  <c r="D160" i="4"/>
  <c r="E160" i="4"/>
  <c r="F160" i="4"/>
  <c r="G160" i="4"/>
  <c r="H160" i="4"/>
  <c r="J160" i="4"/>
  <c r="K160" i="4"/>
  <c r="L160" i="4"/>
  <c r="M160" i="4"/>
  <c r="N160" i="4"/>
  <c r="O160" i="4"/>
  <c r="Q160" i="4"/>
  <c r="R160" i="4"/>
  <c r="S160" i="4"/>
  <c r="T160" i="4"/>
  <c r="C161" i="4"/>
  <c r="D161" i="4"/>
  <c r="E161" i="4"/>
  <c r="F161" i="4"/>
  <c r="G161" i="4"/>
  <c r="H161" i="4"/>
  <c r="J161" i="4"/>
  <c r="K161" i="4"/>
  <c r="L161" i="4"/>
  <c r="M161" i="4"/>
  <c r="N161" i="4"/>
  <c r="O161" i="4"/>
  <c r="Q161" i="4"/>
  <c r="R161" i="4"/>
  <c r="S161" i="4"/>
  <c r="T161" i="4"/>
  <c r="C162" i="4"/>
  <c r="D162" i="4"/>
  <c r="E162" i="4"/>
  <c r="F162" i="4"/>
  <c r="G162" i="4"/>
  <c r="H162" i="4"/>
  <c r="J162" i="4"/>
  <c r="K162" i="4"/>
  <c r="L162" i="4"/>
  <c r="M162" i="4"/>
  <c r="N162" i="4"/>
  <c r="O162" i="4"/>
  <c r="Q162" i="4"/>
  <c r="R162" i="4"/>
  <c r="S162" i="4"/>
  <c r="T162" i="4"/>
  <c r="C163" i="4"/>
  <c r="D163" i="4"/>
  <c r="E163" i="4"/>
  <c r="F163" i="4"/>
  <c r="G163" i="4"/>
  <c r="H163" i="4"/>
  <c r="J163" i="4"/>
  <c r="K163" i="4"/>
  <c r="L163" i="4"/>
  <c r="M163" i="4"/>
  <c r="N163" i="4"/>
  <c r="O163" i="4"/>
  <c r="Q163" i="4"/>
  <c r="R163" i="4"/>
  <c r="S163" i="4"/>
  <c r="T163" i="4"/>
  <c r="C164" i="4"/>
  <c r="D164" i="4"/>
  <c r="E164" i="4"/>
  <c r="F164" i="4"/>
  <c r="G164" i="4"/>
  <c r="H164" i="4"/>
  <c r="J164" i="4"/>
  <c r="K164" i="4"/>
  <c r="L164" i="4"/>
  <c r="M164" i="4"/>
  <c r="N164" i="4"/>
  <c r="O164" i="4"/>
  <c r="Q164" i="4"/>
  <c r="R164" i="4"/>
  <c r="S164" i="4"/>
  <c r="T164" i="4"/>
  <c r="C165" i="4"/>
  <c r="D165" i="4"/>
  <c r="E165" i="4"/>
  <c r="F165" i="4"/>
  <c r="G165" i="4"/>
  <c r="H165" i="4"/>
  <c r="J165" i="4"/>
  <c r="K165" i="4"/>
  <c r="L165" i="4"/>
  <c r="M165" i="4"/>
  <c r="N165" i="4"/>
  <c r="O165" i="4"/>
  <c r="Q165" i="4"/>
  <c r="R165" i="4"/>
  <c r="S165" i="4"/>
  <c r="T165" i="4"/>
  <c r="C166" i="4"/>
  <c r="D166" i="4"/>
  <c r="E166" i="4"/>
  <c r="F166" i="4"/>
  <c r="G166" i="4"/>
  <c r="H166" i="4"/>
  <c r="J166" i="4"/>
  <c r="K166" i="4"/>
  <c r="L166" i="4"/>
  <c r="M166" i="4"/>
  <c r="N166" i="4"/>
  <c r="O166" i="4"/>
  <c r="Q166" i="4"/>
  <c r="R166" i="4"/>
  <c r="S166" i="4"/>
  <c r="T166" i="4"/>
  <c r="C167" i="4"/>
  <c r="D167" i="4"/>
  <c r="E167" i="4"/>
  <c r="F167" i="4"/>
  <c r="G167" i="4"/>
  <c r="H167" i="4"/>
  <c r="J167" i="4"/>
  <c r="K167" i="4"/>
  <c r="L167" i="4"/>
  <c r="M167" i="4"/>
  <c r="N167" i="4"/>
  <c r="O167" i="4"/>
  <c r="Q167" i="4"/>
  <c r="R167" i="4"/>
  <c r="S167" i="4"/>
  <c r="T167" i="4"/>
  <c r="C168" i="4"/>
  <c r="D168" i="4"/>
  <c r="E168" i="4"/>
  <c r="F168" i="4"/>
  <c r="G168" i="4"/>
  <c r="H168" i="4"/>
  <c r="J168" i="4"/>
  <c r="K168" i="4"/>
  <c r="L168" i="4"/>
  <c r="M168" i="4"/>
  <c r="N168" i="4"/>
  <c r="O168" i="4"/>
  <c r="Q168" i="4"/>
  <c r="R168" i="4"/>
  <c r="S168" i="4"/>
  <c r="T168" i="4"/>
  <c r="C169" i="4"/>
  <c r="D169" i="4"/>
  <c r="E169" i="4"/>
  <c r="F169" i="4"/>
  <c r="G169" i="4"/>
  <c r="H169" i="4"/>
  <c r="J169" i="4"/>
  <c r="K169" i="4"/>
  <c r="L169" i="4"/>
  <c r="M169" i="4"/>
  <c r="N169" i="4"/>
  <c r="O169" i="4"/>
  <c r="Q169" i="4"/>
  <c r="R169" i="4"/>
  <c r="S169" i="4"/>
  <c r="T169" i="4"/>
  <c r="C170" i="4"/>
  <c r="D170" i="4"/>
  <c r="E170" i="4"/>
  <c r="F170" i="4"/>
  <c r="G170" i="4"/>
  <c r="H170" i="4"/>
  <c r="J170" i="4"/>
  <c r="K170" i="4"/>
  <c r="L170" i="4"/>
  <c r="M170" i="4"/>
  <c r="N170" i="4"/>
  <c r="O170" i="4"/>
  <c r="Q170" i="4"/>
  <c r="R170" i="4"/>
  <c r="S170" i="4"/>
  <c r="T170" i="4"/>
  <c r="C171" i="4"/>
  <c r="D171" i="4"/>
  <c r="F171" i="4"/>
  <c r="G171" i="4"/>
  <c r="H171" i="4"/>
  <c r="J171" i="4"/>
  <c r="K171" i="4"/>
  <c r="L171" i="4"/>
  <c r="M171" i="4"/>
  <c r="N171" i="4"/>
  <c r="O171" i="4"/>
  <c r="Q171" i="4"/>
  <c r="R171" i="4"/>
  <c r="S171" i="4"/>
  <c r="T171" i="4"/>
  <c r="C172" i="4"/>
  <c r="D172" i="4"/>
  <c r="F172" i="4"/>
  <c r="G172" i="4"/>
  <c r="H172" i="4"/>
  <c r="J172" i="4"/>
  <c r="K172" i="4"/>
  <c r="L172" i="4"/>
  <c r="M172" i="4"/>
  <c r="N172" i="4"/>
  <c r="O172" i="4"/>
  <c r="Q172" i="4"/>
  <c r="R172" i="4"/>
  <c r="S172" i="4"/>
  <c r="T172" i="4"/>
  <c r="C173" i="4"/>
  <c r="D173" i="4"/>
  <c r="E173" i="4"/>
  <c r="F173" i="4"/>
  <c r="G173" i="4"/>
  <c r="H173" i="4"/>
  <c r="J173" i="4"/>
  <c r="K173" i="4"/>
  <c r="L173" i="4"/>
  <c r="M173" i="4"/>
  <c r="N173" i="4"/>
  <c r="O173" i="4"/>
  <c r="Q173" i="4"/>
  <c r="R173" i="4"/>
  <c r="S173" i="4"/>
  <c r="T173" i="4"/>
  <c r="C174" i="4"/>
  <c r="D174" i="4"/>
  <c r="E174" i="4"/>
  <c r="F174" i="4"/>
  <c r="G174" i="4"/>
  <c r="H174" i="4"/>
  <c r="J174" i="4"/>
  <c r="K174" i="4"/>
  <c r="L174" i="4"/>
  <c r="M174" i="4"/>
  <c r="N174" i="4"/>
  <c r="O174" i="4"/>
  <c r="Q174" i="4"/>
  <c r="R174" i="4"/>
  <c r="S174" i="4"/>
  <c r="T174" i="4"/>
  <c r="C175" i="4"/>
  <c r="D175" i="4"/>
  <c r="E175" i="4"/>
  <c r="F175" i="4"/>
  <c r="G175" i="4"/>
  <c r="H175" i="4"/>
  <c r="J175" i="4"/>
  <c r="K175" i="4"/>
  <c r="L175" i="4"/>
  <c r="M175" i="4"/>
  <c r="N175" i="4"/>
  <c r="O175" i="4"/>
  <c r="Q175" i="4"/>
  <c r="R175" i="4"/>
  <c r="S175" i="4"/>
  <c r="T175" i="4"/>
  <c r="C176" i="4"/>
  <c r="D176" i="4"/>
  <c r="E176" i="4"/>
  <c r="F176" i="4"/>
  <c r="G176" i="4"/>
  <c r="H176" i="4"/>
  <c r="J176" i="4"/>
  <c r="K176" i="4"/>
  <c r="L176" i="4"/>
  <c r="M176" i="4"/>
  <c r="N176" i="4"/>
  <c r="O176" i="4"/>
  <c r="Q176" i="4"/>
  <c r="R176" i="4"/>
  <c r="S176" i="4"/>
  <c r="T176" i="4"/>
  <c r="C177" i="4"/>
  <c r="D177" i="4"/>
  <c r="E177" i="4"/>
  <c r="F177" i="4"/>
  <c r="G177" i="4"/>
  <c r="H177" i="4"/>
  <c r="J177" i="4"/>
  <c r="K177" i="4"/>
  <c r="L177" i="4"/>
  <c r="M177" i="4"/>
  <c r="N177" i="4"/>
  <c r="O177" i="4"/>
  <c r="Q177" i="4"/>
  <c r="R177" i="4"/>
  <c r="S177" i="4"/>
  <c r="T177" i="4"/>
  <c r="C178" i="4"/>
  <c r="D178" i="4"/>
  <c r="E178" i="4"/>
  <c r="F178" i="4"/>
  <c r="G178" i="4"/>
  <c r="H178" i="4"/>
  <c r="J178" i="4"/>
  <c r="K178" i="4"/>
  <c r="L178" i="4"/>
  <c r="M178" i="4"/>
  <c r="N178" i="4"/>
  <c r="O178" i="4"/>
  <c r="Q178" i="4"/>
  <c r="R178" i="4"/>
  <c r="S178" i="4"/>
  <c r="T178" i="4"/>
  <c r="C179" i="4"/>
  <c r="D179" i="4"/>
  <c r="F179" i="4"/>
  <c r="G179" i="4"/>
  <c r="H179" i="4"/>
  <c r="J179" i="4"/>
  <c r="K179" i="4"/>
  <c r="L179" i="4"/>
  <c r="M179" i="4"/>
  <c r="N179" i="4"/>
  <c r="O179" i="4"/>
  <c r="Q179" i="4"/>
  <c r="R179" i="4"/>
  <c r="S179" i="4"/>
  <c r="T179" i="4"/>
  <c r="C180" i="4"/>
  <c r="D180" i="4"/>
  <c r="E180" i="4"/>
  <c r="F180" i="4"/>
  <c r="G180" i="4"/>
  <c r="H180" i="4"/>
  <c r="J180" i="4"/>
  <c r="K180" i="4"/>
  <c r="L180" i="4"/>
  <c r="M180" i="4"/>
  <c r="N180" i="4"/>
  <c r="O180" i="4"/>
  <c r="Q180" i="4"/>
  <c r="R180" i="4"/>
  <c r="S180" i="4"/>
  <c r="T180" i="4"/>
  <c r="C181" i="4"/>
  <c r="D181" i="4"/>
  <c r="E181" i="4"/>
  <c r="F181" i="4"/>
  <c r="G181" i="4"/>
  <c r="H181" i="4"/>
  <c r="J181" i="4"/>
  <c r="K181" i="4"/>
  <c r="L181" i="4"/>
  <c r="M181" i="4"/>
  <c r="N181" i="4"/>
  <c r="O181" i="4"/>
  <c r="Q181" i="4"/>
  <c r="R181" i="4"/>
  <c r="S181" i="4"/>
  <c r="T181" i="4"/>
  <c r="C182" i="4"/>
  <c r="D182" i="4"/>
  <c r="E182" i="4"/>
  <c r="F182" i="4"/>
  <c r="G182" i="4"/>
  <c r="H182" i="4"/>
  <c r="J182" i="4"/>
  <c r="K182" i="4"/>
  <c r="L182" i="4"/>
  <c r="M182" i="4"/>
  <c r="N182" i="4"/>
  <c r="O182" i="4"/>
  <c r="Q182" i="4"/>
  <c r="R182" i="4"/>
  <c r="S182" i="4"/>
  <c r="T182" i="4"/>
  <c r="C183" i="4"/>
  <c r="D183" i="4"/>
  <c r="E183" i="4"/>
  <c r="F183" i="4"/>
  <c r="G183" i="4"/>
  <c r="H183" i="4"/>
  <c r="J183" i="4"/>
  <c r="K183" i="4"/>
  <c r="L183" i="4"/>
  <c r="M183" i="4"/>
  <c r="N183" i="4"/>
  <c r="O183" i="4"/>
  <c r="Q183" i="4"/>
  <c r="R183" i="4"/>
  <c r="S183" i="4"/>
  <c r="T183" i="4"/>
  <c r="C184" i="4"/>
  <c r="D184" i="4"/>
  <c r="F184" i="4"/>
  <c r="G184" i="4"/>
  <c r="H184" i="4"/>
  <c r="J184" i="4"/>
  <c r="K184" i="4"/>
  <c r="L184" i="4"/>
  <c r="M184" i="4"/>
  <c r="N184" i="4"/>
  <c r="O184" i="4"/>
  <c r="Q184" i="4"/>
  <c r="R184" i="4"/>
  <c r="S184" i="4"/>
  <c r="T184" i="4"/>
  <c r="C185" i="4"/>
  <c r="D185" i="4"/>
  <c r="F185" i="4"/>
  <c r="G185" i="4"/>
  <c r="H185" i="4"/>
  <c r="J185" i="4"/>
  <c r="K185" i="4"/>
  <c r="L185" i="4"/>
  <c r="M185" i="4"/>
  <c r="N185" i="4"/>
  <c r="O185" i="4"/>
  <c r="Q185" i="4"/>
  <c r="R185" i="4"/>
  <c r="S185" i="4"/>
  <c r="T185" i="4"/>
  <c r="C186" i="4"/>
  <c r="D186" i="4"/>
  <c r="E186" i="4"/>
  <c r="F186" i="4"/>
  <c r="G186" i="4"/>
  <c r="H186" i="4"/>
  <c r="J186" i="4"/>
  <c r="K186" i="4"/>
  <c r="L186" i="4"/>
  <c r="M186" i="4"/>
  <c r="N186" i="4"/>
  <c r="O186" i="4"/>
  <c r="Q186" i="4"/>
  <c r="R186" i="4"/>
  <c r="S186" i="4"/>
  <c r="T186" i="4"/>
  <c r="C187" i="4"/>
  <c r="D187" i="4"/>
  <c r="E187" i="4"/>
  <c r="F187" i="4"/>
  <c r="G187" i="4"/>
  <c r="H187" i="4"/>
  <c r="J187" i="4"/>
  <c r="K187" i="4"/>
  <c r="L187" i="4"/>
  <c r="M187" i="4"/>
  <c r="N187" i="4"/>
  <c r="O187" i="4"/>
  <c r="Q187" i="4"/>
  <c r="R187" i="4"/>
  <c r="S187" i="4"/>
  <c r="T187" i="4"/>
  <c r="C188" i="4"/>
  <c r="D188" i="4"/>
  <c r="E188" i="4"/>
  <c r="F188" i="4"/>
  <c r="G188" i="4"/>
  <c r="H188" i="4"/>
  <c r="J188" i="4"/>
  <c r="K188" i="4"/>
  <c r="L188" i="4"/>
  <c r="M188" i="4"/>
  <c r="N188" i="4"/>
  <c r="O188" i="4"/>
  <c r="Q188" i="4"/>
  <c r="R188" i="4"/>
  <c r="S188" i="4"/>
  <c r="T188" i="4"/>
  <c r="C189" i="4"/>
  <c r="D189" i="4"/>
  <c r="E189" i="4"/>
  <c r="F189" i="4"/>
  <c r="G189" i="4"/>
  <c r="H189" i="4"/>
  <c r="J189" i="4"/>
  <c r="K189" i="4"/>
  <c r="L189" i="4"/>
  <c r="M189" i="4"/>
  <c r="N189" i="4"/>
  <c r="O189" i="4"/>
  <c r="Q189" i="4"/>
  <c r="R189" i="4"/>
  <c r="S189" i="4"/>
  <c r="T189" i="4"/>
  <c r="C190" i="4"/>
  <c r="D190" i="4"/>
  <c r="E190" i="4"/>
  <c r="F190" i="4"/>
  <c r="G190" i="4"/>
  <c r="H190" i="4"/>
  <c r="J190" i="4"/>
  <c r="K190" i="4"/>
  <c r="L190" i="4"/>
  <c r="M190" i="4"/>
  <c r="N190" i="4"/>
  <c r="O190" i="4"/>
  <c r="Q190" i="4"/>
  <c r="R190" i="4"/>
  <c r="S190" i="4"/>
  <c r="T190" i="4"/>
  <c r="C191" i="4"/>
  <c r="D191" i="4"/>
  <c r="E191" i="4"/>
  <c r="F191" i="4"/>
  <c r="G191" i="4"/>
  <c r="H191" i="4"/>
  <c r="J191" i="4"/>
  <c r="K191" i="4"/>
  <c r="L191" i="4"/>
  <c r="M191" i="4"/>
  <c r="N191" i="4"/>
  <c r="O191" i="4"/>
  <c r="Q191" i="4"/>
  <c r="R191" i="4"/>
  <c r="S191" i="4"/>
  <c r="T191" i="4"/>
  <c r="C192" i="4"/>
  <c r="D192" i="4"/>
  <c r="E192" i="4"/>
  <c r="F192" i="4"/>
  <c r="G192" i="4"/>
  <c r="H192" i="4"/>
  <c r="J192" i="4"/>
  <c r="K192" i="4"/>
  <c r="L192" i="4"/>
  <c r="M192" i="4"/>
  <c r="N192" i="4"/>
  <c r="O192" i="4"/>
  <c r="Q192" i="4"/>
  <c r="R192" i="4"/>
  <c r="S192" i="4"/>
  <c r="T192" i="4"/>
  <c r="C193" i="4"/>
  <c r="D193" i="4"/>
  <c r="E193" i="4"/>
  <c r="F193" i="4"/>
  <c r="G193" i="4"/>
  <c r="H193" i="4"/>
  <c r="J193" i="4"/>
  <c r="K193" i="4"/>
  <c r="L193" i="4"/>
  <c r="M193" i="4"/>
  <c r="N193" i="4"/>
  <c r="O193" i="4"/>
  <c r="Q193" i="4"/>
  <c r="R193" i="4"/>
  <c r="S193" i="4"/>
  <c r="T193" i="4"/>
  <c r="C194" i="4"/>
  <c r="D194" i="4"/>
  <c r="E194" i="4"/>
  <c r="F194" i="4"/>
  <c r="G194" i="4"/>
  <c r="H194" i="4"/>
  <c r="J194" i="4"/>
  <c r="K194" i="4"/>
  <c r="L194" i="4"/>
  <c r="M194" i="4"/>
  <c r="N194" i="4"/>
  <c r="O194" i="4"/>
  <c r="Q194" i="4"/>
  <c r="R194" i="4"/>
  <c r="S194" i="4"/>
  <c r="T194" i="4"/>
  <c r="C195" i="4"/>
  <c r="D195" i="4"/>
  <c r="E195" i="4"/>
  <c r="F195" i="4"/>
  <c r="G195" i="4"/>
  <c r="H195" i="4"/>
  <c r="J195" i="4"/>
  <c r="K195" i="4"/>
  <c r="L195" i="4"/>
  <c r="M195" i="4"/>
  <c r="N195" i="4"/>
  <c r="O195" i="4"/>
  <c r="Q195" i="4"/>
  <c r="R195" i="4"/>
  <c r="S195" i="4"/>
  <c r="T195" i="4"/>
  <c r="C196" i="4"/>
  <c r="E196" i="4"/>
  <c r="F196" i="4"/>
  <c r="G196" i="4"/>
  <c r="H196" i="4"/>
  <c r="J196" i="4"/>
  <c r="K196" i="4"/>
  <c r="L196" i="4"/>
  <c r="M196" i="4"/>
  <c r="N196" i="4"/>
  <c r="O196" i="4"/>
  <c r="Q196" i="4"/>
  <c r="R196" i="4"/>
  <c r="S196" i="4"/>
  <c r="T196" i="4"/>
  <c r="C197" i="4"/>
  <c r="D197" i="4"/>
  <c r="E197" i="4"/>
  <c r="F197" i="4"/>
  <c r="G197" i="4"/>
  <c r="H197" i="4"/>
  <c r="J197" i="4"/>
  <c r="K197" i="4"/>
  <c r="L197" i="4"/>
  <c r="M197" i="4"/>
  <c r="N197" i="4"/>
  <c r="O197" i="4"/>
  <c r="Q197" i="4"/>
  <c r="R197" i="4"/>
  <c r="S197" i="4"/>
  <c r="T197" i="4"/>
  <c r="C198" i="4"/>
  <c r="E198" i="4"/>
  <c r="F198" i="4"/>
  <c r="G198" i="4"/>
  <c r="H198" i="4"/>
  <c r="J198" i="4"/>
  <c r="K198" i="4"/>
  <c r="L198" i="4"/>
  <c r="M198" i="4"/>
  <c r="N198" i="4"/>
  <c r="O198" i="4"/>
  <c r="Q198" i="4"/>
  <c r="R198" i="4"/>
  <c r="S198" i="4"/>
  <c r="T198" i="4"/>
  <c r="C199" i="4"/>
  <c r="D199" i="4"/>
  <c r="E199" i="4"/>
  <c r="F199" i="4"/>
  <c r="G199" i="4"/>
  <c r="H199" i="4"/>
  <c r="J199" i="4"/>
  <c r="K199" i="4"/>
  <c r="L199" i="4"/>
  <c r="M199" i="4"/>
  <c r="N199" i="4"/>
  <c r="O199" i="4"/>
  <c r="Q199" i="4"/>
  <c r="R199" i="4"/>
  <c r="S199" i="4"/>
  <c r="T199" i="4"/>
  <c r="C200" i="4"/>
  <c r="D200" i="4"/>
  <c r="E200" i="4"/>
  <c r="F200" i="4"/>
  <c r="G200" i="4"/>
  <c r="H200" i="4"/>
  <c r="J200" i="4"/>
  <c r="K200" i="4"/>
  <c r="L200" i="4"/>
  <c r="M200" i="4"/>
  <c r="N200" i="4"/>
  <c r="O200" i="4"/>
  <c r="Q200" i="4"/>
  <c r="R200" i="4"/>
  <c r="S200" i="4"/>
  <c r="T200" i="4"/>
  <c r="C201" i="4"/>
  <c r="D201" i="4"/>
  <c r="E201" i="4"/>
  <c r="F201" i="4"/>
  <c r="G201" i="4"/>
  <c r="H201" i="4"/>
  <c r="J201" i="4"/>
  <c r="K201" i="4"/>
  <c r="L201" i="4"/>
  <c r="M201" i="4"/>
  <c r="N201" i="4"/>
  <c r="O201" i="4"/>
  <c r="Q201" i="4"/>
  <c r="R201" i="4"/>
  <c r="S201" i="4"/>
  <c r="T201" i="4"/>
  <c r="C202" i="4"/>
  <c r="D202" i="4"/>
  <c r="E202" i="4"/>
  <c r="F202" i="4"/>
  <c r="G202" i="4"/>
  <c r="H202" i="4"/>
  <c r="J202" i="4"/>
  <c r="K202" i="4"/>
  <c r="L202" i="4"/>
  <c r="M202" i="4"/>
  <c r="N202" i="4"/>
  <c r="O202" i="4"/>
  <c r="Q202" i="4"/>
  <c r="R202" i="4"/>
  <c r="S202" i="4"/>
  <c r="T202" i="4"/>
  <c r="C203" i="4"/>
  <c r="D203" i="4"/>
  <c r="E203" i="4"/>
  <c r="F203" i="4"/>
  <c r="G203" i="4"/>
  <c r="H203" i="4"/>
  <c r="J203" i="4"/>
  <c r="K203" i="4"/>
  <c r="L203" i="4"/>
  <c r="M203" i="4"/>
  <c r="N203" i="4"/>
  <c r="O203" i="4"/>
  <c r="Q203" i="4"/>
  <c r="R203" i="4"/>
  <c r="S203" i="4"/>
  <c r="T203" i="4"/>
  <c r="C204" i="4"/>
  <c r="D204" i="4"/>
  <c r="E204" i="4"/>
  <c r="F204" i="4"/>
  <c r="G204" i="4"/>
  <c r="H204" i="4"/>
  <c r="J204" i="4"/>
  <c r="K204" i="4"/>
  <c r="L204" i="4"/>
  <c r="M204" i="4"/>
  <c r="N204" i="4"/>
  <c r="O204" i="4"/>
  <c r="Q204" i="4"/>
  <c r="R204" i="4"/>
  <c r="S204" i="4"/>
  <c r="T204" i="4"/>
  <c r="C205" i="4"/>
  <c r="D205" i="4"/>
  <c r="E205" i="4"/>
  <c r="F205" i="4"/>
  <c r="G205" i="4"/>
  <c r="H205" i="4"/>
  <c r="J205" i="4"/>
  <c r="K205" i="4"/>
  <c r="L205" i="4"/>
  <c r="M205" i="4"/>
  <c r="N205" i="4"/>
  <c r="O205" i="4"/>
  <c r="Q205" i="4"/>
  <c r="R205" i="4"/>
  <c r="S205" i="4"/>
  <c r="T205" i="4"/>
  <c r="C206" i="4"/>
  <c r="D206" i="4"/>
  <c r="E206" i="4"/>
  <c r="F206" i="4"/>
  <c r="G206" i="4"/>
  <c r="H206" i="4"/>
  <c r="J206" i="4"/>
  <c r="K206" i="4"/>
  <c r="L206" i="4"/>
  <c r="M206" i="4"/>
  <c r="N206" i="4"/>
  <c r="O206" i="4"/>
  <c r="Q206" i="4"/>
  <c r="R206" i="4"/>
  <c r="S206" i="4"/>
  <c r="T206" i="4"/>
  <c r="C207" i="4"/>
  <c r="D207" i="4"/>
  <c r="E207" i="4"/>
  <c r="F207" i="4"/>
  <c r="G207" i="4"/>
  <c r="H207" i="4"/>
  <c r="J207" i="4"/>
  <c r="K207" i="4"/>
  <c r="L207" i="4"/>
  <c r="M207" i="4"/>
  <c r="N207" i="4"/>
  <c r="O207" i="4"/>
  <c r="Q207" i="4"/>
  <c r="R207" i="4"/>
  <c r="S207" i="4"/>
  <c r="T207" i="4"/>
  <c r="C208" i="4"/>
  <c r="D208" i="4"/>
  <c r="E208" i="4"/>
  <c r="F208" i="4"/>
  <c r="G208" i="4"/>
  <c r="H208" i="4"/>
  <c r="J208" i="4"/>
  <c r="K208" i="4"/>
  <c r="L208" i="4"/>
  <c r="M208" i="4"/>
  <c r="N208" i="4"/>
  <c r="O208" i="4"/>
  <c r="Q208" i="4"/>
  <c r="R208" i="4"/>
  <c r="S208" i="4"/>
  <c r="T208" i="4"/>
  <c r="C209" i="4"/>
  <c r="D209" i="4"/>
  <c r="E209" i="4"/>
  <c r="F209" i="4"/>
  <c r="G209" i="4"/>
  <c r="H209" i="4"/>
  <c r="J209" i="4"/>
  <c r="K209" i="4"/>
  <c r="L209" i="4"/>
  <c r="M209" i="4"/>
  <c r="N209" i="4"/>
  <c r="O209" i="4"/>
  <c r="Q209" i="4"/>
  <c r="R209" i="4"/>
  <c r="S209" i="4"/>
  <c r="T209" i="4"/>
  <c r="C210" i="4"/>
  <c r="D210" i="4"/>
  <c r="E210" i="4"/>
  <c r="F210" i="4"/>
  <c r="G210" i="4"/>
  <c r="H210" i="4"/>
  <c r="J210" i="4"/>
  <c r="K210" i="4"/>
  <c r="L210" i="4"/>
  <c r="M210" i="4"/>
  <c r="N210" i="4"/>
  <c r="O210" i="4"/>
  <c r="Q210" i="4"/>
  <c r="R210" i="4"/>
  <c r="S210" i="4"/>
  <c r="T210" i="4"/>
  <c r="C211" i="4"/>
  <c r="D211" i="4"/>
  <c r="E211" i="4"/>
  <c r="F211" i="4"/>
  <c r="G211" i="4"/>
  <c r="H211" i="4"/>
  <c r="J211" i="4"/>
  <c r="K211" i="4"/>
  <c r="L211" i="4"/>
  <c r="M211" i="4"/>
  <c r="N211" i="4"/>
  <c r="O211" i="4"/>
  <c r="Q211" i="4"/>
  <c r="R211" i="4"/>
  <c r="S211" i="4"/>
  <c r="T211" i="4"/>
  <c r="C212" i="4"/>
  <c r="D212" i="4"/>
  <c r="F212" i="4"/>
  <c r="G212" i="4"/>
  <c r="H212" i="4"/>
  <c r="J212" i="4"/>
  <c r="K212" i="4"/>
  <c r="L212" i="4"/>
  <c r="M212" i="4"/>
  <c r="N212" i="4"/>
  <c r="O212" i="4"/>
  <c r="Q212" i="4"/>
  <c r="R212" i="4"/>
  <c r="S212" i="4"/>
  <c r="T212" i="4"/>
  <c r="C213" i="4"/>
  <c r="D213" i="4"/>
  <c r="E213" i="4"/>
  <c r="F213" i="4"/>
  <c r="G213" i="4"/>
  <c r="H213" i="4"/>
  <c r="J213" i="4"/>
  <c r="K213" i="4"/>
  <c r="L213" i="4"/>
  <c r="M213" i="4"/>
  <c r="N213" i="4"/>
  <c r="O213" i="4"/>
  <c r="Q213" i="4"/>
  <c r="R213" i="4"/>
  <c r="S213" i="4"/>
  <c r="T213" i="4"/>
  <c r="C214" i="4"/>
  <c r="D214" i="4"/>
  <c r="E214" i="4"/>
  <c r="F214" i="4"/>
  <c r="G214" i="4"/>
  <c r="H214" i="4"/>
  <c r="J214" i="4"/>
  <c r="K214" i="4"/>
  <c r="L214" i="4"/>
  <c r="M214" i="4"/>
  <c r="N214" i="4"/>
  <c r="O214" i="4"/>
  <c r="Q214" i="4"/>
  <c r="R214" i="4"/>
  <c r="S214" i="4"/>
  <c r="T214" i="4"/>
  <c r="C215" i="4"/>
  <c r="D215" i="4"/>
  <c r="E215" i="4"/>
  <c r="F215" i="4"/>
  <c r="G215" i="4"/>
  <c r="H215" i="4"/>
  <c r="J215" i="4"/>
  <c r="K215" i="4"/>
  <c r="L215" i="4"/>
  <c r="M215" i="4"/>
  <c r="N215" i="4"/>
  <c r="O215" i="4"/>
  <c r="Q215" i="4"/>
  <c r="R215" i="4"/>
  <c r="S215" i="4"/>
  <c r="T215" i="4"/>
  <c r="C216" i="4"/>
  <c r="D216" i="4"/>
  <c r="E216" i="4"/>
  <c r="F216" i="4"/>
  <c r="G216" i="4"/>
  <c r="H216" i="4"/>
  <c r="J216" i="4"/>
  <c r="K216" i="4"/>
  <c r="L216" i="4"/>
  <c r="M216" i="4"/>
  <c r="N216" i="4"/>
  <c r="O216" i="4"/>
  <c r="Q216" i="4"/>
  <c r="R216" i="4"/>
  <c r="S216" i="4"/>
  <c r="T216" i="4"/>
  <c r="C217" i="4"/>
  <c r="D217" i="4"/>
  <c r="E217" i="4"/>
  <c r="F217" i="4"/>
  <c r="G217" i="4"/>
  <c r="H217" i="4"/>
  <c r="J217" i="4"/>
  <c r="K217" i="4"/>
  <c r="L217" i="4"/>
  <c r="M217" i="4"/>
  <c r="N217" i="4"/>
  <c r="O217" i="4"/>
  <c r="Q217" i="4"/>
  <c r="R217" i="4"/>
  <c r="S217" i="4"/>
  <c r="T217" i="4"/>
  <c r="C218" i="4"/>
  <c r="D218" i="4"/>
  <c r="E218" i="4"/>
  <c r="F218" i="4"/>
  <c r="G218" i="4"/>
  <c r="H218" i="4"/>
  <c r="J218" i="4"/>
  <c r="K218" i="4"/>
  <c r="L218" i="4"/>
  <c r="M218" i="4"/>
  <c r="N218" i="4"/>
  <c r="O218" i="4"/>
  <c r="Q218" i="4"/>
  <c r="R218" i="4"/>
  <c r="S218" i="4"/>
  <c r="T218" i="4"/>
  <c r="C219" i="4"/>
  <c r="D219" i="4"/>
  <c r="E219" i="4"/>
  <c r="F219" i="4"/>
  <c r="G219" i="4"/>
  <c r="H219" i="4"/>
  <c r="J219" i="4"/>
  <c r="K219" i="4"/>
  <c r="L219" i="4"/>
  <c r="M219" i="4"/>
  <c r="N219" i="4"/>
  <c r="O219" i="4"/>
  <c r="Q219" i="4"/>
  <c r="R219" i="4"/>
  <c r="S219" i="4"/>
  <c r="T219" i="4"/>
  <c r="C220" i="4"/>
  <c r="D220" i="4"/>
  <c r="E220" i="4"/>
  <c r="F220" i="4"/>
  <c r="G220" i="4"/>
  <c r="H220" i="4"/>
  <c r="J220" i="4"/>
  <c r="K220" i="4"/>
  <c r="L220" i="4"/>
  <c r="M220" i="4"/>
  <c r="N220" i="4"/>
  <c r="O220" i="4"/>
  <c r="Q220" i="4"/>
  <c r="R220" i="4"/>
  <c r="S220" i="4"/>
  <c r="T220" i="4"/>
  <c r="C221" i="4"/>
  <c r="D221" i="4"/>
  <c r="E221" i="4"/>
  <c r="F221" i="4"/>
  <c r="G221" i="4"/>
  <c r="H221" i="4"/>
  <c r="J221" i="4"/>
  <c r="K221" i="4"/>
  <c r="L221" i="4"/>
  <c r="M221" i="4"/>
  <c r="N221" i="4"/>
  <c r="O221" i="4"/>
  <c r="Q221" i="4"/>
  <c r="R221" i="4"/>
  <c r="S221" i="4"/>
  <c r="T221" i="4"/>
  <c r="C222" i="4"/>
  <c r="D222" i="4"/>
  <c r="E222" i="4"/>
  <c r="F222" i="4"/>
  <c r="G222" i="4"/>
  <c r="H222" i="4"/>
  <c r="J222" i="4"/>
  <c r="K222" i="4"/>
  <c r="L222" i="4"/>
  <c r="M222" i="4"/>
  <c r="N222" i="4"/>
  <c r="O222" i="4"/>
  <c r="Q222" i="4"/>
  <c r="R222" i="4"/>
  <c r="S222" i="4"/>
  <c r="T222" i="4"/>
  <c r="C223" i="4"/>
  <c r="D223" i="4"/>
  <c r="E223" i="4"/>
  <c r="F223" i="4"/>
  <c r="G223" i="4"/>
  <c r="H223" i="4"/>
  <c r="J223" i="4"/>
  <c r="K223" i="4"/>
  <c r="L223" i="4"/>
  <c r="M223" i="4"/>
  <c r="N223" i="4"/>
  <c r="O223" i="4"/>
  <c r="Q223" i="4"/>
  <c r="R223" i="4"/>
  <c r="S223" i="4"/>
  <c r="T223" i="4"/>
  <c r="C224" i="4"/>
  <c r="D224" i="4"/>
  <c r="E224" i="4"/>
  <c r="F224" i="4"/>
  <c r="G224" i="4"/>
  <c r="H224" i="4"/>
  <c r="J224" i="4"/>
  <c r="K224" i="4"/>
  <c r="L224" i="4"/>
  <c r="M224" i="4"/>
  <c r="N224" i="4"/>
  <c r="O224" i="4"/>
  <c r="Q224" i="4"/>
  <c r="R224" i="4"/>
  <c r="S224" i="4"/>
  <c r="T224" i="4"/>
  <c r="C225" i="4"/>
  <c r="D225" i="4"/>
  <c r="F225" i="4"/>
  <c r="G225" i="4"/>
  <c r="H225" i="4"/>
  <c r="J225" i="4"/>
  <c r="K225" i="4"/>
  <c r="L225" i="4"/>
  <c r="M225" i="4"/>
  <c r="N225" i="4"/>
  <c r="O225" i="4"/>
  <c r="Q225" i="4"/>
  <c r="R225" i="4"/>
  <c r="S225" i="4"/>
  <c r="T225" i="4"/>
  <c r="C226" i="4"/>
  <c r="D226" i="4"/>
  <c r="E226" i="4"/>
  <c r="F226" i="4"/>
  <c r="G226" i="4"/>
  <c r="H226" i="4"/>
  <c r="J226" i="4"/>
  <c r="K226" i="4"/>
  <c r="L226" i="4"/>
  <c r="M226" i="4"/>
  <c r="N226" i="4"/>
  <c r="O226" i="4"/>
  <c r="Q226" i="4"/>
  <c r="R226" i="4"/>
  <c r="S226" i="4"/>
  <c r="T226" i="4"/>
  <c r="C227" i="4"/>
  <c r="D227" i="4"/>
  <c r="E227" i="4"/>
  <c r="F227" i="4"/>
  <c r="G227" i="4"/>
  <c r="H227" i="4"/>
  <c r="J227" i="4"/>
  <c r="K227" i="4"/>
  <c r="L227" i="4"/>
  <c r="M227" i="4"/>
  <c r="N227" i="4"/>
  <c r="O227" i="4"/>
  <c r="Q227" i="4"/>
  <c r="R227" i="4"/>
  <c r="S227" i="4"/>
  <c r="T227" i="4"/>
  <c r="C228" i="4"/>
  <c r="D228" i="4"/>
  <c r="E228" i="4"/>
  <c r="F228" i="4"/>
  <c r="G228" i="4"/>
  <c r="H228" i="4"/>
  <c r="J228" i="4"/>
  <c r="K228" i="4"/>
  <c r="L228" i="4"/>
  <c r="M228" i="4"/>
  <c r="N228" i="4"/>
  <c r="O228" i="4"/>
  <c r="Q228" i="4"/>
  <c r="R228" i="4"/>
  <c r="S228" i="4"/>
  <c r="T228" i="4"/>
  <c r="C229" i="4"/>
  <c r="D229" i="4"/>
  <c r="E229" i="4"/>
  <c r="F229" i="4"/>
  <c r="G229" i="4"/>
  <c r="H229" i="4"/>
  <c r="J229" i="4"/>
  <c r="K229" i="4"/>
  <c r="L229" i="4"/>
  <c r="M229" i="4"/>
  <c r="N229" i="4"/>
  <c r="O229" i="4"/>
  <c r="Q229" i="4"/>
  <c r="R229" i="4"/>
  <c r="S229" i="4"/>
  <c r="T229" i="4"/>
  <c r="C230" i="4"/>
  <c r="D230" i="4"/>
  <c r="E230" i="4"/>
  <c r="F230" i="4"/>
  <c r="G230" i="4"/>
  <c r="H230" i="4"/>
  <c r="J230" i="4"/>
  <c r="K230" i="4"/>
  <c r="L230" i="4"/>
  <c r="M230" i="4"/>
  <c r="N230" i="4"/>
  <c r="O230" i="4"/>
  <c r="Q230" i="4"/>
  <c r="R230" i="4"/>
  <c r="S230" i="4"/>
  <c r="T230" i="4"/>
  <c r="C231" i="4"/>
  <c r="D231" i="4"/>
  <c r="E231" i="4"/>
  <c r="F231" i="4"/>
  <c r="G231" i="4"/>
  <c r="H231" i="4"/>
  <c r="J231" i="4"/>
  <c r="K231" i="4"/>
  <c r="L231" i="4"/>
  <c r="M231" i="4"/>
  <c r="N231" i="4"/>
  <c r="O231" i="4"/>
  <c r="Q231" i="4"/>
  <c r="R231" i="4"/>
  <c r="S231" i="4"/>
  <c r="T231" i="4"/>
  <c r="C232" i="4"/>
  <c r="D232" i="4"/>
  <c r="E232" i="4"/>
  <c r="F232" i="4"/>
  <c r="G232" i="4"/>
  <c r="H232" i="4"/>
  <c r="J232" i="4"/>
  <c r="K232" i="4"/>
  <c r="L232" i="4"/>
  <c r="M232" i="4"/>
  <c r="N232" i="4"/>
  <c r="O232" i="4"/>
  <c r="Q232" i="4"/>
  <c r="R232" i="4"/>
  <c r="S232" i="4"/>
  <c r="T232" i="4"/>
  <c r="C233" i="4"/>
  <c r="D233" i="4"/>
  <c r="E233" i="4"/>
  <c r="F233" i="4"/>
  <c r="G233" i="4"/>
  <c r="H233" i="4"/>
  <c r="J233" i="4"/>
  <c r="K233" i="4"/>
  <c r="L233" i="4"/>
  <c r="M233" i="4"/>
  <c r="N233" i="4"/>
  <c r="O233" i="4"/>
  <c r="Q233" i="4"/>
  <c r="R233" i="4"/>
  <c r="S233" i="4"/>
  <c r="T233" i="4"/>
  <c r="C234" i="4"/>
  <c r="D234" i="4"/>
  <c r="E234" i="4"/>
  <c r="F234" i="4"/>
  <c r="G234" i="4"/>
  <c r="H234" i="4"/>
  <c r="J234" i="4"/>
  <c r="K234" i="4"/>
  <c r="L234" i="4"/>
  <c r="M234" i="4"/>
  <c r="N234" i="4"/>
  <c r="O234" i="4"/>
  <c r="Q234" i="4"/>
  <c r="R234" i="4"/>
  <c r="S234" i="4"/>
  <c r="T234" i="4"/>
  <c r="C235" i="4"/>
  <c r="D235" i="4"/>
  <c r="F235" i="4"/>
  <c r="G235" i="4"/>
  <c r="H235" i="4"/>
  <c r="J235" i="4"/>
  <c r="K235" i="4"/>
  <c r="L235" i="4"/>
  <c r="M235" i="4"/>
  <c r="N235" i="4"/>
  <c r="O235" i="4"/>
  <c r="Q235" i="4"/>
  <c r="R235" i="4"/>
  <c r="S235" i="4"/>
  <c r="T235" i="4"/>
  <c r="C236" i="4"/>
  <c r="D236" i="4"/>
  <c r="E236" i="4"/>
  <c r="F236" i="4"/>
  <c r="G236" i="4"/>
  <c r="H236" i="4"/>
  <c r="J236" i="4"/>
  <c r="K236" i="4"/>
  <c r="L236" i="4"/>
  <c r="M236" i="4"/>
  <c r="N236" i="4"/>
  <c r="O236" i="4"/>
  <c r="Q236" i="4"/>
  <c r="R236" i="4"/>
  <c r="S236" i="4"/>
  <c r="T236" i="4"/>
  <c r="C237" i="4"/>
  <c r="D237" i="4"/>
  <c r="E237" i="4"/>
  <c r="F237" i="4"/>
  <c r="G237" i="4"/>
  <c r="H237" i="4"/>
  <c r="J237" i="4"/>
  <c r="K237" i="4"/>
  <c r="L237" i="4"/>
  <c r="M237" i="4"/>
  <c r="N237" i="4"/>
  <c r="O237" i="4"/>
  <c r="Q237" i="4"/>
  <c r="R237" i="4"/>
  <c r="S237" i="4"/>
  <c r="T237" i="4"/>
  <c r="C238" i="4"/>
  <c r="D238" i="4"/>
  <c r="E238" i="4"/>
  <c r="F238" i="4"/>
  <c r="G238" i="4"/>
  <c r="H238" i="4"/>
  <c r="J238" i="4"/>
  <c r="K238" i="4"/>
  <c r="L238" i="4"/>
  <c r="M238" i="4"/>
  <c r="N238" i="4"/>
  <c r="O238" i="4"/>
  <c r="Q238" i="4"/>
  <c r="R238" i="4"/>
  <c r="S238" i="4"/>
  <c r="T238" i="4"/>
  <c r="C239" i="4"/>
  <c r="D239" i="4"/>
  <c r="E239" i="4"/>
  <c r="F239" i="4"/>
  <c r="G239" i="4"/>
  <c r="H239" i="4"/>
  <c r="J239" i="4"/>
  <c r="K239" i="4"/>
  <c r="L239" i="4"/>
  <c r="M239" i="4"/>
  <c r="N239" i="4"/>
  <c r="O239" i="4"/>
  <c r="Q239" i="4"/>
  <c r="R239" i="4"/>
  <c r="S239" i="4"/>
  <c r="T239" i="4"/>
  <c r="C240" i="4"/>
  <c r="D240" i="4"/>
  <c r="E240" i="4"/>
  <c r="F240" i="4"/>
  <c r="G240" i="4"/>
  <c r="H240" i="4"/>
  <c r="J240" i="4"/>
  <c r="K240" i="4"/>
  <c r="L240" i="4"/>
  <c r="M240" i="4"/>
  <c r="N240" i="4"/>
  <c r="O240" i="4"/>
  <c r="Q240" i="4"/>
  <c r="R240" i="4"/>
  <c r="S240" i="4"/>
  <c r="T240" i="4"/>
  <c r="C241" i="4"/>
  <c r="D241" i="4"/>
  <c r="E241" i="4"/>
  <c r="F241" i="4"/>
  <c r="G241" i="4"/>
  <c r="H241" i="4"/>
  <c r="J241" i="4"/>
  <c r="K241" i="4"/>
  <c r="L241" i="4"/>
  <c r="M241" i="4"/>
  <c r="N241" i="4"/>
  <c r="O241" i="4"/>
  <c r="Q241" i="4"/>
  <c r="R241" i="4"/>
  <c r="S241" i="4"/>
  <c r="T241" i="4"/>
  <c r="C242" i="4"/>
  <c r="D242" i="4"/>
  <c r="E242" i="4"/>
  <c r="F242" i="4"/>
  <c r="G242" i="4"/>
  <c r="H242" i="4"/>
  <c r="J242" i="4"/>
  <c r="K242" i="4"/>
  <c r="L242" i="4"/>
  <c r="M242" i="4"/>
  <c r="N242" i="4"/>
  <c r="O242" i="4"/>
  <c r="Q242" i="4"/>
  <c r="R242" i="4"/>
  <c r="S242" i="4"/>
  <c r="T242" i="4"/>
  <c r="C243" i="4"/>
  <c r="D243" i="4"/>
  <c r="E243" i="4"/>
  <c r="F243" i="4"/>
  <c r="G243" i="4"/>
  <c r="H243" i="4"/>
  <c r="J243" i="4"/>
  <c r="K243" i="4"/>
  <c r="L243" i="4"/>
  <c r="M243" i="4"/>
  <c r="N243" i="4"/>
  <c r="O243" i="4"/>
  <c r="Q243" i="4"/>
  <c r="R243" i="4"/>
  <c r="S243" i="4"/>
  <c r="T243" i="4"/>
  <c r="C244" i="4"/>
  <c r="D244" i="4"/>
  <c r="E244" i="4"/>
  <c r="F244" i="4"/>
  <c r="G244" i="4"/>
  <c r="H244" i="4"/>
  <c r="J244" i="4"/>
  <c r="K244" i="4"/>
  <c r="L244" i="4"/>
  <c r="M244" i="4"/>
  <c r="N244" i="4"/>
  <c r="O244" i="4"/>
  <c r="Q244" i="4"/>
  <c r="R244" i="4"/>
  <c r="S244" i="4"/>
  <c r="T244" i="4"/>
  <c r="C245" i="4"/>
  <c r="D245" i="4"/>
  <c r="E245" i="4"/>
  <c r="F245" i="4"/>
  <c r="G245" i="4"/>
  <c r="H245" i="4"/>
  <c r="J245" i="4"/>
  <c r="K245" i="4"/>
  <c r="L245" i="4"/>
  <c r="M245" i="4"/>
  <c r="N245" i="4"/>
  <c r="O245" i="4"/>
  <c r="Q245" i="4"/>
  <c r="R245" i="4"/>
  <c r="S245" i="4"/>
  <c r="T245" i="4"/>
  <c r="C246" i="4"/>
  <c r="D246" i="4"/>
  <c r="E246" i="4"/>
  <c r="F246" i="4"/>
  <c r="G246" i="4"/>
  <c r="H246" i="4"/>
  <c r="J246" i="4"/>
  <c r="K246" i="4"/>
  <c r="L246" i="4"/>
  <c r="M246" i="4"/>
  <c r="N246" i="4"/>
  <c r="O246" i="4"/>
  <c r="Q246" i="4"/>
  <c r="R246" i="4"/>
  <c r="S246" i="4"/>
  <c r="T246" i="4"/>
  <c r="C247" i="4"/>
  <c r="D247" i="4"/>
  <c r="E247" i="4"/>
  <c r="F247" i="4"/>
  <c r="G247" i="4"/>
  <c r="H247" i="4"/>
  <c r="J247" i="4"/>
  <c r="K247" i="4"/>
  <c r="L247" i="4"/>
  <c r="M247" i="4"/>
  <c r="N247" i="4"/>
  <c r="O247" i="4"/>
  <c r="Q247" i="4"/>
  <c r="R247" i="4"/>
  <c r="S247" i="4"/>
  <c r="T247" i="4"/>
  <c r="C248" i="4"/>
  <c r="D248" i="4"/>
  <c r="E248" i="4"/>
  <c r="F248" i="4"/>
  <c r="G248" i="4"/>
  <c r="H248" i="4"/>
  <c r="J248" i="4"/>
  <c r="K248" i="4"/>
  <c r="L248" i="4"/>
  <c r="M248" i="4"/>
  <c r="N248" i="4"/>
  <c r="O248" i="4"/>
  <c r="Q248" i="4"/>
  <c r="R248" i="4"/>
  <c r="S248" i="4"/>
  <c r="T248" i="4"/>
  <c r="C249" i="4"/>
  <c r="D249" i="4"/>
  <c r="E249" i="4"/>
  <c r="F249" i="4"/>
  <c r="G249" i="4"/>
  <c r="H249" i="4"/>
  <c r="J249" i="4"/>
  <c r="K249" i="4"/>
  <c r="L249" i="4"/>
  <c r="M249" i="4"/>
  <c r="N249" i="4"/>
  <c r="O249" i="4"/>
  <c r="Q249" i="4"/>
  <c r="R249" i="4"/>
  <c r="S249" i="4"/>
  <c r="T249" i="4"/>
  <c r="C250" i="4"/>
  <c r="D250" i="4"/>
  <c r="E250" i="4"/>
  <c r="F250" i="4"/>
  <c r="G250" i="4"/>
  <c r="H250" i="4"/>
  <c r="J250" i="4"/>
  <c r="K250" i="4"/>
  <c r="L250" i="4"/>
  <c r="M250" i="4"/>
  <c r="N250" i="4"/>
  <c r="O250" i="4"/>
  <c r="Q250" i="4"/>
  <c r="R250" i="4"/>
  <c r="S250" i="4"/>
  <c r="T250" i="4"/>
  <c r="C251" i="4"/>
  <c r="D251" i="4"/>
  <c r="E251" i="4"/>
  <c r="F251" i="4"/>
  <c r="G251" i="4"/>
  <c r="H251" i="4"/>
  <c r="J251" i="4"/>
  <c r="K251" i="4"/>
  <c r="L251" i="4"/>
  <c r="M251" i="4"/>
  <c r="N251" i="4"/>
  <c r="O251" i="4"/>
  <c r="Q251" i="4"/>
  <c r="R251" i="4"/>
  <c r="S251" i="4"/>
  <c r="T251" i="4"/>
  <c r="C252" i="4"/>
  <c r="D252" i="4"/>
  <c r="E252" i="4"/>
  <c r="F252" i="4"/>
  <c r="G252" i="4"/>
  <c r="H252" i="4"/>
  <c r="J252" i="4"/>
  <c r="K252" i="4"/>
  <c r="L252" i="4"/>
  <c r="M252" i="4"/>
  <c r="N252" i="4"/>
  <c r="O252" i="4"/>
  <c r="Q252" i="4"/>
  <c r="R252" i="4"/>
  <c r="S252" i="4"/>
  <c r="T252" i="4"/>
  <c r="C253" i="4"/>
  <c r="D253" i="4"/>
  <c r="E253" i="4"/>
  <c r="F253" i="4"/>
  <c r="G253" i="4"/>
  <c r="H253" i="4"/>
  <c r="J253" i="4"/>
  <c r="K253" i="4"/>
  <c r="L253" i="4"/>
  <c r="M253" i="4"/>
  <c r="N253" i="4"/>
  <c r="O253" i="4"/>
  <c r="Q253" i="4"/>
  <c r="R253" i="4"/>
  <c r="S253" i="4"/>
  <c r="T253" i="4"/>
  <c r="C254" i="4"/>
  <c r="D254" i="4"/>
  <c r="E254" i="4"/>
  <c r="F254" i="4"/>
  <c r="G254" i="4"/>
  <c r="H254" i="4"/>
  <c r="J254" i="4"/>
  <c r="K254" i="4"/>
  <c r="L254" i="4"/>
  <c r="M254" i="4"/>
  <c r="N254" i="4"/>
  <c r="O254" i="4"/>
  <c r="Q254" i="4"/>
  <c r="R254" i="4"/>
  <c r="S254" i="4"/>
  <c r="T254" i="4"/>
  <c r="C255" i="4"/>
  <c r="D255" i="4"/>
  <c r="E255" i="4"/>
  <c r="F255" i="4"/>
  <c r="G255" i="4"/>
  <c r="H255" i="4"/>
  <c r="J255" i="4"/>
  <c r="K255" i="4"/>
  <c r="L255" i="4"/>
  <c r="M255" i="4"/>
  <c r="N255" i="4"/>
  <c r="O255" i="4"/>
  <c r="Q255" i="4"/>
  <c r="R255" i="4"/>
  <c r="S255" i="4"/>
  <c r="T255" i="4"/>
  <c r="C256" i="4"/>
  <c r="D256" i="4"/>
  <c r="E256" i="4"/>
  <c r="F256" i="4"/>
  <c r="G256" i="4"/>
  <c r="H256" i="4"/>
  <c r="J256" i="4"/>
  <c r="K256" i="4"/>
  <c r="L256" i="4"/>
  <c r="M256" i="4"/>
  <c r="N256" i="4"/>
  <c r="O256" i="4"/>
  <c r="Q256" i="4"/>
  <c r="R256" i="4"/>
  <c r="S256" i="4"/>
  <c r="T256" i="4"/>
  <c r="C257" i="4"/>
  <c r="D257" i="4"/>
  <c r="E257" i="4"/>
  <c r="F257" i="4"/>
  <c r="G257" i="4"/>
  <c r="H257" i="4"/>
  <c r="J257" i="4"/>
  <c r="K257" i="4"/>
  <c r="L257" i="4"/>
  <c r="M257" i="4"/>
  <c r="N257" i="4"/>
  <c r="O257" i="4"/>
  <c r="Q257" i="4"/>
  <c r="R257" i="4"/>
  <c r="S257" i="4"/>
  <c r="T257" i="4"/>
  <c r="C258" i="4"/>
  <c r="D258" i="4"/>
  <c r="E258" i="4"/>
  <c r="F258" i="4"/>
  <c r="G258" i="4"/>
  <c r="H258" i="4"/>
  <c r="J258" i="4"/>
  <c r="K258" i="4"/>
  <c r="L258" i="4"/>
  <c r="M258" i="4"/>
  <c r="N258" i="4"/>
  <c r="O258" i="4"/>
  <c r="Q258" i="4"/>
  <c r="R258" i="4"/>
  <c r="S258" i="4"/>
  <c r="T258" i="4"/>
  <c r="C259" i="4"/>
  <c r="D259" i="4"/>
  <c r="E259" i="4"/>
  <c r="F259" i="4"/>
  <c r="G259" i="4"/>
  <c r="H259" i="4"/>
  <c r="J259" i="4"/>
  <c r="K259" i="4"/>
  <c r="L259" i="4"/>
  <c r="M259" i="4"/>
  <c r="N259" i="4"/>
  <c r="O259" i="4"/>
  <c r="Q259" i="4"/>
  <c r="R259" i="4"/>
  <c r="S259" i="4"/>
  <c r="T259" i="4"/>
  <c r="C260" i="4"/>
  <c r="D260" i="4"/>
  <c r="E260" i="4"/>
  <c r="F260" i="4"/>
  <c r="G260" i="4"/>
  <c r="H260" i="4"/>
  <c r="J260" i="4"/>
  <c r="K260" i="4"/>
  <c r="L260" i="4"/>
  <c r="M260" i="4"/>
  <c r="N260" i="4"/>
  <c r="O260" i="4"/>
  <c r="Q260" i="4"/>
  <c r="R260" i="4"/>
  <c r="S260" i="4"/>
  <c r="T260" i="4"/>
  <c r="C261" i="4"/>
  <c r="D261" i="4"/>
  <c r="E261" i="4"/>
  <c r="F261" i="4"/>
  <c r="G261" i="4"/>
  <c r="H261" i="4"/>
  <c r="J261" i="4"/>
  <c r="K261" i="4"/>
  <c r="L261" i="4"/>
  <c r="M261" i="4"/>
  <c r="N261" i="4"/>
  <c r="O261" i="4"/>
  <c r="Q261" i="4"/>
  <c r="R261" i="4"/>
  <c r="S261" i="4"/>
  <c r="T261" i="4"/>
  <c r="C262" i="4"/>
  <c r="D262" i="4"/>
  <c r="E262" i="4"/>
  <c r="F262" i="4"/>
  <c r="G262" i="4"/>
  <c r="H262" i="4"/>
  <c r="J262" i="4"/>
  <c r="K262" i="4"/>
  <c r="L262" i="4"/>
  <c r="M262" i="4"/>
  <c r="N262" i="4"/>
  <c r="O262" i="4"/>
  <c r="Q262" i="4"/>
  <c r="R262" i="4"/>
  <c r="S262" i="4"/>
  <c r="T262" i="4"/>
  <c r="C263" i="4"/>
  <c r="D263" i="4"/>
  <c r="E263" i="4"/>
  <c r="F263" i="4"/>
  <c r="G263" i="4"/>
  <c r="H263" i="4"/>
  <c r="J263" i="4"/>
  <c r="K263" i="4"/>
  <c r="L263" i="4"/>
  <c r="M263" i="4"/>
  <c r="N263" i="4"/>
  <c r="O263" i="4"/>
  <c r="Q263" i="4"/>
  <c r="R263" i="4"/>
  <c r="S263" i="4"/>
  <c r="T263" i="4"/>
  <c r="C264" i="4"/>
  <c r="D264" i="4"/>
  <c r="E264" i="4"/>
  <c r="F264" i="4"/>
  <c r="G264" i="4"/>
  <c r="H264" i="4"/>
  <c r="J264" i="4"/>
  <c r="K264" i="4"/>
  <c r="L264" i="4"/>
  <c r="M264" i="4"/>
  <c r="N264" i="4"/>
  <c r="O264" i="4"/>
  <c r="Q264" i="4"/>
  <c r="R264" i="4"/>
  <c r="S264" i="4"/>
  <c r="T264" i="4"/>
  <c r="C265" i="4"/>
  <c r="D265" i="4"/>
  <c r="E265" i="4"/>
  <c r="F265" i="4"/>
  <c r="G265" i="4"/>
  <c r="H265" i="4"/>
  <c r="J265" i="4"/>
  <c r="K265" i="4"/>
  <c r="L265" i="4"/>
  <c r="M265" i="4"/>
  <c r="N265" i="4"/>
  <c r="O265" i="4"/>
  <c r="Q265" i="4"/>
  <c r="R265" i="4"/>
  <c r="S265" i="4"/>
  <c r="T265" i="4"/>
  <c r="C266" i="4"/>
  <c r="D266" i="4"/>
  <c r="E266" i="4"/>
  <c r="F266" i="4"/>
  <c r="G266" i="4"/>
  <c r="H266" i="4"/>
  <c r="J266" i="4"/>
  <c r="K266" i="4"/>
  <c r="L266" i="4"/>
  <c r="M266" i="4"/>
  <c r="N266" i="4"/>
  <c r="O266" i="4"/>
  <c r="Q266" i="4"/>
  <c r="R266" i="4"/>
  <c r="S266" i="4"/>
  <c r="T266" i="4"/>
  <c r="C267" i="4"/>
  <c r="D267" i="4"/>
  <c r="E267" i="4"/>
  <c r="F267" i="4"/>
  <c r="G267" i="4"/>
  <c r="H267" i="4"/>
  <c r="J267" i="4"/>
  <c r="K267" i="4"/>
  <c r="L267" i="4"/>
  <c r="M267" i="4"/>
  <c r="N267" i="4"/>
  <c r="O267" i="4"/>
  <c r="Q267" i="4"/>
  <c r="R267" i="4"/>
  <c r="S267" i="4"/>
  <c r="T267" i="4"/>
  <c r="C268" i="4"/>
  <c r="D268" i="4"/>
  <c r="E268" i="4"/>
  <c r="F268" i="4"/>
  <c r="G268" i="4"/>
  <c r="H268" i="4"/>
  <c r="J268" i="4"/>
  <c r="K268" i="4"/>
  <c r="L268" i="4"/>
  <c r="M268" i="4"/>
  <c r="N268" i="4"/>
  <c r="O268" i="4"/>
  <c r="Q268" i="4"/>
  <c r="R268" i="4"/>
  <c r="S268" i="4"/>
  <c r="T268" i="4"/>
  <c r="C269" i="4"/>
  <c r="D269" i="4"/>
  <c r="E269" i="4"/>
  <c r="F269" i="4"/>
  <c r="G269" i="4"/>
  <c r="H269" i="4"/>
  <c r="J269" i="4"/>
  <c r="K269" i="4"/>
  <c r="L269" i="4"/>
  <c r="M269" i="4"/>
  <c r="N269" i="4"/>
  <c r="O269" i="4"/>
  <c r="Q269" i="4"/>
  <c r="R269" i="4"/>
  <c r="S269" i="4"/>
  <c r="T269" i="4"/>
  <c r="C270" i="4"/>
  <c r="D270" i="4"/>
  <c r="E270" i="4"/>
  <c r="F270" i="4"/>
  <c r="G270" i="4"/>
  <c r="H270" i="4"/>
  <c r="J270" i="4"/>
  <c r="K270" i="4"/>
  <c r="L270" i="4"/>
  <c r="M270" i="4"/>
  <c r="N270" i="4"/>
  <c r="O270" i="4"/>
  <c r="Q270" i="4"/>
  <c r="R270" i="4"/>
  <c r="S270" i="4"/>
  <c r="T270" i="4"/>
  <c r="C271" i="4"/>
  <c r="D271" i="4"/>
  <c r="E271" i="4"/>
  <c r="F271" i="4"/>
  <c r="G271" i="4"/>
  <c r="H271" i="4"/>
  <c r="J271" i="4"/>
  <c r="K271" i="4"/>
  <c r="L271" i="4"/>
  <c r="M271" i="4"/>
  <c r="N271" i="4"/>
  <c r="O271" i="4"/>
  <c r="Q271" i="4"/>
  <c r="R271" i="4"/>
  <c r="S271" i="4"/>
  <c r="T271" i="4"/>
  <c r="C272" i="4"/>
  <c r="D272" i="4"/>
  <c r="E272" i="4"/>
  <c r="F272" i="4"/>
  <c r="G272" i="4"/>
  <c r="H272" i="4"/>
  <c r="J272" i="4"/>
  <c r="K272" i="4"/>
  <c r="L272" i="4"/>
  <c r="M272" i="4"/>
  <c r="N272" i="4"/>
  <c r="O272" i="4"/>
  <c r="Q272" i="4"/>
  <c r="R272" i="4"/>
  <c r="S272" i="4"/>
  <c r="T272" i="4"/>
  <c r="C273" i="4"/>
  <c r="D273" i="4"/>
  <c r="E273" i="4"/>
  <c r="F273" i="4"/>
  <c r="G273" i="4"/>
  <c r="H273" i="4"/>
  <c r="J273" i="4"/>
  <c r="K273" i="4"/>
  <c r="L273" i="4"/>
  <c r="M273" i="4"/>
  <c r="N273" i="4"/>
  <c r="O273" i="4"/>
  <c r="Q273" i="4"/>
  <c r="R273" i="4"/>
  <c r="S273" i="4"/>
  <c r="T273" i="4"/>
  <c r="C274" i="4"/>
  <c r="D274" i="4"/>
  <c r="F274" i="4"/>
  <c r="G274" i="4"/>
  <c r="H274" i="4"/>
  <c r="J274" i="4"/>
  <c r="K274" i="4"/>
  <c r="L274" i="4"/>
  <c r="M274" i="4"/>
  <c r="N274" i="4"/>
  <c r="O274" i="4"/>
  <c r="Q274" i="4"/>
  <c r="R274" i="4"/>
  <c r="S274" i="4"/>
  <c r="T274" i="4"/>
  <c r="C275" i="4"/>
  <c r="D275" i="4"/>
  <c r="E275" i="4"/>
  <c r="F275" i="4"/>
  <c r="G275" i="4"/>
  <c r="H275" i="4"/>
  <c r="J275" i="4"/>
  <c r="K275" i="4"/>
  <c r="L275" i="4"/>
  <c r="M275" i="4"/>
  <c r="N275" i="4"/>
  <c r="O275" i="4"/>
  <c r="Q275" i="4"/>
  <c r="R275" i="4"/>
  <c r="S275" i="4"/>
  <c r="T275" i="4"/>
  <c r="C276" i="4"/>
  <c r="D276" i="4"/>
  <c r="E276" i="4"/>
  <c r="F276" i="4"/>
  <c r="G276" i="4"/>
  <c r="H276" i="4"/>
  <c r="J276" i="4"/>
  <c r="K276" i="4"/>
  <c r="L276" i="4"/>
  <c r="M276" i="4"/>
  <c r="N276" i="4"/>
  <c r="O276" i="4"/>
  <c r="Q276" i="4"/>
  <c r="R276" i="4"/>
  <c r="S276" i="4"/>
  <c r="T276" i="4"/>
  <c r="C277" i="4"/>
  <c r="D277" i="4"/>
  <c r="E277" i="4"/>
  <c r="F277" i="4"/>
  <c r="G277" i="4"/>
  <c r="H277" i="4"/>
  <c r="J277" i="4"/>
  <c r="K277" i="4"/>
  <c r="L277" i="4"/>
  <c r="M277" i="4"/>
  <c r="N277" i="4"/>
  <c r="O277" i="4"/>
  <c r="Q277" i="4"/>
  <c r="R277" i="4"/>
  <c r="S277" i="4"/>
  <c r="T277" i="4"/>
  <c r="C278" i="4"/>
  <c r="E278" i="4"/>
  <c r="F278" i="4"/>
  <c r="G278" i="4"/>
  <c r="H278" i="4"/>
  <c r="J278" i="4"/>
  <c r="K278" i="4"/>
  <c r="L278" i="4"/>
  <c r="M278" i="4"/>
  <c r="N278" i="4"/>
  <c r="O278" i="4"/>
  <c r="Q278" i="4"/>
  <c r="R278" i="4"/>
  <c r="S278" i="4"/>
  <c r="T278" i="4"/>
  <c r="C279" i="4"/>
  <c r="D279" i="4"/>
  <c r="E279" i="4"/>
  <c r="F279" i="4"/>
  <c r="G279" i="4"/>
  <c r="H279" i="4"/>
  <c r="J279" i="4"/>
  <c r="K279" i="4"/>
  <c r="L279" i="4"/>
  <c r="M279" i="4"/>
  <c r="N279" i="4"/>
  <c r="O279" i="4"/>
  <c r="Q279" i="4"/>
  <c r="R279" i="4"/>
  <c r="S279" i="4"/>
  <c r="T279" i="4"/>
  <c r="C280" i="4"/>
  <c r="D280" i="4"/>
  <c r="E280" i="4"/>
  <c r="F280" i="4"/>
  <c r="G280" i="4"/>
  <c r="H280" i="4"/>
  <c r="J280" i="4"/>
  <c r="K280" i="4"/>
  <c r="L280" i="4"/>
  <c r="M280" i="4"/>
  <c r="N280" i="4"/>
  <c r="O280" i="4"/>
  <c r="Q280" i="4"/>
  <c r="R280" i="4"/>
  <c r="S280" i="4"/>
  <c r="T280" i="4"/>
  <c r="C281" i="4"/>
  <c r="D281" i="4"/>
  <c r="E281" i="4"/>
  <c r="F281" i="4"/>
  <c r="G281" i="4"/>
  <c r="H281" i="4"/>
  <c r="J281" i="4"/>
  <c r="K281" i="4"/>
  <c r="L281" i="4"/>
  <c r="M281" i="4"/>
  <c r="N281" i="4"/>
  <c r="O281" i="4"/>
  <c r="Q281" i="4"/>
  <c r="R281" i="4"/>
  <c r="S281" i="4"/>
  <c r="T281" i="4"/>
  <c r="C282" i="4"/>
  <c r="D282" i="4"/>
  <c r="E282" i="4"/>
  <c r="F282" i="4"/>
  <c r="G282" i="4"/>
  <c r="H282" i="4"/>
  <c r="J282" i="4"/>
  <c r="K282" i="4"/>
  <c r="L282" i="4"/>
  <c r="M282" i="4"/>
  <c r="N282" i="4"/>
  <c r="O282" i="4"/>
  <c r="Q282" i="4"/>
  <c r="R282" i="4"/>
  <c r="S282" i="4"/>
  <c r="T282" i="4"/>
  <c r="C283" i="4"/>
  <c r="D283" i="4"/>
  <c r="E283" i="4"/>
  <c r="F283" i="4"/>
  <c r="G283" i="4"/>
  <c r="H283" i="4"/>
  <c r="J283" i="4"/>
  <c r="K283" i="4"/>
  <c r="L283" i="4"/>
  <c r="M283" i="4"/>
  <c r="N283" i="4"/>
  <c r="O283" i="4"/>
  <c r="Q283" i="4"/>
  <c r="R283" i="4"/>
  <c r="S283" i="4"/>
  <c r="T283" i="4"/>
  <c r="C284" i="4"/>
  <c r="D284" i="4"/>
  <c r="F284" i="4"/>
  <c r="G284" i="4"/>
  <c r="H284" i="4"/>
  <c r="J284" i="4"/>
  <c r="K284" i="4"/>
  <c r="L284" i="4"/>
  <c r="M284" i="4"/>
  <c r="N284" i="4"/>
  <c r="O284" i="4"/>
  <c r="Q284" i="4"/>
  <c r="R284" i="4"/>
  <c r="S284" i="4"/>
  <c r="T284" i="4"/>
  <c r="C285" i="4"/>
  <c r="D285" i="4"/>
  <c r="E285" i="4"/>
  <c r="F285" i="4"/>
  <c r="G285" i="4"/>
  <c r="H285" i="4"/>
  <c r="J285" i="4"/>
  <c r="K285" i="4"/>
  <c r="L285" i="4"/>
  <c r="M285" i="4"/>
  <c r="N285" i="4"/>
  <c r="O285" i="4"/>
  <c r="Q285" i="4"/>
  <c r="R285" i="4"/>
  <c r="S285" i="4"/>
  <c r="T285" i="4"/>
  <c r="C286" i="4"/>
  <c r="D286" i="4"/>
  <c r="E286" i="4"/>
  <c r="F286" i="4"/>
  <c r="G286" i="4"/>
  <c r="H286" i="4"/>
  <c r="J286" i="4"/>
  <c r="K286" i="4"/>
  <c r="L286" i="4"/>
  <c r="M286" i="4"/>
  <c r="N286" i="4"/>
  <c r="O286" i="4"/>
  <c r="Q286" i="4"/>
  <c r="R286" i="4"/>
  <c r="S286" i="4"/>
  <c r="T286" i="4"/>
  <c r="C287" i="4"/>
  <c r="D287" i="4"/>
  <c r="E287" i="4"/>
  <c r="F287" i="4"/>
  <c r="G287" i="4"/>
  <c r="H287" i="4"/>
  <c r="J287" i="4"/>
  <c r="K287" i="4"/>
  <c r="L287" i="4"/>
  <c r="M287" i="4"/>
  <c r="N287" i="4"/>
  <c r="O287" i="4"/>
  <c r="Q287" i="4"/>
  <c r="R287" i="4"/>
  <c r="S287" i="4"/>
  <c r="T287" i="4"/>
  <c r="C288" i="4"/>
  <c r="E288" i="4"/>
  <c r="F288" i="4"/>
  <c r="G288" i="4"/>
  <c r="H288" i="4"/>
  <c r="J288" i="4"/>
  <c r="K288" i="4"/>
  <c r="L288" i="4"/>
  <c r="M288" i="4"/>
  <c r="N288" i="4"/>
  <c r="O288" i="4"/>
  <c r="Q288" i="4"/>
  <c r="R288" i="4"/>
  <c r="S288" i="4"/>
  <c r="T288" i="4"/>
  <c r="C289" i="4"/>
  <c r="D289" i="4"/>
  <c r="E289" i="4"/>
  <c r="F289" i="4"/>
  <c r="G289" i="4"/>
  <c r="H289" i="4"/>
  <c r="J289" i="4"/>
  <c r="K289" i="4"/>
  <c r="L289" i="4"/>
  <c r="M289" i="4"/>
  <c r="N289" i="4"/>
  <c r="O289" i="4"/>
  <c r="Q289" i="4"/>
  <c r="R289" i="4"/>
  <c r="S289" i="4"/>
  <c r="T289" i="4"/>
  <c r="C290" i="4"/>
  <c r="D290" i="4"/>
  <c r="E290" i="4"/>
  <c r="F290" i="4"/>
  <c r="G290" i="4"/>
  <c r="H290" i="4"/>
  <c r="J290" i="4"/>
  <c r="K290" i="4"/>
  <c r="L290" i="4"/>
  <c r="M290" i="4"/>
  <c r="N290" i="4"/>
  <c r="O290" i="4"/>
  <c r="Q290" i="4"/>
  <c r="R290" i="4"/>
  <c r="S290" i="4"/>
  <c r="T290" i="4"/>
  <c r="C291" i="4"/>
  <c r="D291" i="4"/>
  <c r="E291" i="4"/>
  <c r="F291" i="4"/>
  <c r="G291" i="4"/>
  <c r="H291" i="4"/>
  <c r="J291" i="4"/>
  <c r="K291" i="4"/>
  <c r="L291" i="4"/>
  <c r="M291" i="4"/>
  <c r="N291" i="4"/>
  <c r="O291" i="4"/>
  <c r="Q291" i="4"/>
  <c r="R291" i="4"/>
  <c r="S291" i="4"/>
  <c r="T291" i="4"/>
  <c r="C292" i="4"/>
  <c r="D292" i="4"/>
  <c r="E292" i="4"/>
  <c r="F292" i="4"/>
  <c r="G292" i="4"/>
  <c r="H292" i="4"/>
  <c r="J292" i="4"/>
  <c r="K292" i="4"/>
  <c r="L292" i="4"/>
  <c r="M292" i="4"/>
  <c r="N292" i="4"/>
  <c r="O292" i="4"/>
  <c r="Q292" i="4"/>
  <c r="R292" i="4"/>
  <c r="S292" i="4"/>
  <c r="T292" i="4"/>
  <c r="C293" i="4"/>
  <c r="D293" i="4"/>
  <c r="E293" i="4"/>
  <c r="F293" i="4"/>
  <c r="G293" i="4"/>
  <c r="H293" i="4"/>
  <c r="J293" i="4"/>
  <c r="K293" i="4"/>
  <c r="L293" i="4"/>
  <c r="M293" i="4"/>
  <c r="N293" i="4"/>
  <c r="O293" i="4"/>
  <c r="Q293" i="4"/>
  <c r="R293" i="4"/>
  <c r="S293" i="4"/>
  <c r="T293" i="4"/>
  <c r="C294" i="4"/>
  <c r="D294" i="4"/>
  <c r="E294" i="4"/>
  <c r="F294" i="4"/>
  <c r="G294" i="4"/>
  <c r="H294" i="4"/>
  <c r="J294" i="4"/>
  <c r="K294" i="4"/>
  <c r="L294" i="4"/>
  <c r="M294" i="4"/>
  <c r="N294" i="4"/>
  <c r="O294" i="4"/>
  <c r="Q294" i="4"/>
  <c r="R294" i="4"/>
  <c r="S294" i="4"/>
  <c r="T294" i="4"/>
  <c r="C295" i="4"/>
  <c r="D295" i="4"/>
  <c r="E295" i="4"/>
  <c r="F295" i="4"/>
  <c r="G295" i="4"/>
  <c r="H295" i="4"/>
  <c r="J295" i="4"/>
  <c r="K295" i="4"/>
  <c r="L295" i="4"/>
  <c r="M295" i="4"/>
  <c r="N295" i="4"/>
  <c r="O295" i="4"/>
  <c r="Q295" i="4"/>
  <c r="R295" i="4"/>
  <c r="S295" i="4"/>
  <c r="T295" i="4"/>
  <c r="C296" i="4"/>
  <c r="D296" i="4"/>
  <c r="E296" i="4"/>
  <c r="F296" i="4"/>
  <c r="G296" i="4"/>
  <c r="H296" i="4"/>
  <c r="J296" i="4"/>
  <c r="K296" i="4"/>
  <c r="L296" i="4"/>
  <c r="M296" i="4"/>
  <c r="N296" i="4"/>
  <c r="O296" i="4"/>
  <c r="Q296" i="4"/>
  <c r="R296" i="4"/>
  <c r="S296" i="4"/>
  <c r="T296" i="4"/>
  <c r="C297" i="4"/>
  <c r="D297" i="4"/>
  <c r="E297" i="4"/>
  <c r="F297" i="4"/>
  <c r="G297" i="4"/>
  <c r="H297" i="4"/>
  <c r="J297" i="4"/>
  <c r="K297" i="4"/>
  <c r="L297" i="4"/>
  <c r="M297" i="4"/>
  <c r="N297" i="4"/>
  <c r="O297" i="4"/>
  <c r="Q297" i="4"/>
  <c r="R297" i="4"/>
  <c r="S297" i="4"/>
  <c r="T297" i="4"/>
  <c r="C298" i="4"/>
  <c r="D298" i="4"/>
  <c r="E298" i="4"/>
  <c r="F298" i="4"/>
  <c r="G298" i="4"/>
  <c r="H298" i="4"/>
  <c r="J298" i="4"/>
  <c r="K298" i="4"/>
  <c r="L298" i="4"/>
  <c r="M298" i="4"/>
  <c r="N298" i="4"/>
  <c r="O298" i="4"/>
  <c r="Q298" i="4"/>
  <c r="R298" i="4"/>
  <c r="S298" i="4"/>
  <c r="T298" i="4"/>
  <c r="C299" i="4"/>
  <c r="D299" i="4"/>
  <c r="E299" i="4"/>
  <c r="F299" i="4"/>
  <c r="G299" i="4"/>
  <c r="H299" i="4"/>
  <c r="J299" i="4"/>
  <c r="K299" i="4"/>
  <c r="L299" i="4"/>
  <c r="M299" i="4"/>
  <c r="N299" i="4"/>
  <c r="O299" i="4"/>
  <c r="Q299" i="4"/>
  <c r="R299" i="4"/>
  <c r="S299" i="4"/>
  <c r="T299" i="4"/>
  <c r="C300" i="4"/>
  <c r="D300" i="4"/>
  <c r="E300" i="4"/>
  <c r="F300" i="4"/>
  <c r="G300" i="4"/>
  <c r="H300" i="4"/>
  <c r="J300" i="4"/>
  <c r="K300" i="4"/>
  <c r="L300" i="4"/>
  <c r="M300" i="4"/>
  <c r="N300" i="4"/>
  <c r="O300" i="4"/>
  <c r="Q300" i="4"/>
  <c r="R300" i="4"/>
  <c r="S300" i="4"/>
  <c r="T300" i="4"/>
  <c r="C301" i="4"/>
  <c r="D301" i="4"/>
  <c r="E301" i="4"/>
  <c r="F301" i="4"/>
  <c r="G301" i="4"/>
  <c r="H301" i="4"/>
  <c r="J301" i="4"/>
  <c r="K301" i="4"/>
  <c r="L301" i="4"/>
  <c r="M301" i="4"/>
  <c r="N301" i="4"/>
  <c r="O301" i="4"/>
  <c r="Q301" i="4"/>
  <c r="R301" i="4"/>
  <c r="S301" i="4"/>
  <c r="T301" i="4"/>
  <c r="C302" i="4"/>
  <c r="D302" i="4"/>
  <c r="E302" i="4"/>
  <c r="F302" i="4"/>
  <c r="G302" i="4"/>
  <c r="H302" i="4"/>
  <c r="J302" i="4"/>
  <c r="K302" i="4"/>
  <c r="L302" i="4"/>
  <c r="M302" i="4"/>
  <c r="N302" i="4"/>
  <c r="O302" i="4"/>
  <c r="Q302" i="4"/>
  <c r="R302" i="4"/>
  <c r="S302" i="4"/>
  <c r="T302" i="4"/>
  <c r="C303" i="4"/>
  <c r="D303" i="4"/>
  <c r="E303" i="4"/>
  <c r="F303" i="4"/>
  <c r="G303" i="4"/>
  <c r="H303" i="4"/>
  <c r="J303" i="4"/>
  <c r="K303" i="4"/>
  <c r="L303" i="4"/>
  <c r="M303" i="4"/>
  <c r="N303" i="4"/>
  <c r="O303" i="4"/>
  <c r="Q303" i="4"/>
  <c r="R303" i="4"/>
  <c r="S303" i="4"/>
  <c r="T303" i="4"/>
  <c r="C304" i="4"/>
  <c r="D304" i="4"/>
  <c r="F304" i="4"/>
  <c r="G304" i="4"/>
  <c r="H304" i="4"/>
  <c r="J304" i="4"/>
  <c r="K304" i="4"/>
  <c r="L304" i="4"/>
  <c r="M304" i="4"/>
  <c r="N304" i="4"/>
  <c r="O304" i="4"/>
  <c r="Q304" i="4"/>
  <c r="R304" i="4"/>
  <c r="S304" i="4"/>
  <c r="T304" i="4"/>
  <c r="C305" i="4"/>
  <c r="D305" i="4"/>
  <c r="E305" i="4"/>
  <c r="F305" i="4"/>
  <c r="G305" i="4"/>
  <c r="H305" i="4"/>
  <c r="J305" i="4"/>
  <c r="K305" i="4"/>
  <c r="L305" i="4"/>
  <c r="M305" i="4"/>
  <c r="N305" i="4"/>
  <c r="O305" i="4"/>
  <c r="Q305" i="4"/>
  <c r="R305" i="4"/>
  <c r="S305" i="4"/>
  <c r="T305" i="4"/>
  <c r="C306" i="4"/>
  <c r="D306" i="4"/>
  <c r="E306" i="4"/>
  <c r="F306" i="4"/>
  <c r="G306" i="4"/>
  <c r="H306" i="4"/>
  <c r="J306" i="4"/>
  <c r="K306" i="4"/>
  <c r="L306" i="4"/>
  <c r="M306" i="4"/>
  <c r="N306" i="4"/>
  <c r="O306" i="4"/>
  <c r="Q306" i="4"/>
  <c r="R306" i="4"/>
  <c r="S306" i="4"/>
  <c r="T306" i="4"/>
  <c r="C307" i="4"/>
  <c r="D307" i="4"/>
  <c r="E307" i="4"/>
  <c r="F307" i="4"/>
  <c r="G307" i="4"/>
  <c r="H307" i="4"/>
  <c r="J307" i="4"/>
  <c r="K307" i="4"/>
  <c r="L307" i="4"/>
  <c r="M307" i="4"/>
  <c r="N307" i="4"/>
  <c r="O307" i="4"/>
  <c r="Q307" i="4"/>
  <c r="R307" i="4"/>
  <c r="S307" i="4"/>
  <c r="T307" i="4"/>
  <c r="C308" i="4"/>
  <c r="D308" i="4"/>
  <c r="E308" i="4"/>
  <c r="F308" i="4"/>
  <c r="G308" i="4"/>
  <c r="H308" i="4"/>
  <c r="J308" i="4"/>
  <c r="K308" i="4"/>
  <c r="L308" i="4"/>
  <c r="M308" i="4"/>
  <c r="N308" i="4"/>
  <c r="O308" i="4"/>
  <c r="Q308" i="4"/>
  <c r="R308" i="4"/>
  <c r="S308" i="4"/>
  <c r="T308" i="4"/>
  <c r="C309" i="4"/>
  <c r="D309" i="4"/>
  <c r="E309" i="4"/>
  <c r="F309" i="4"/>
  <c r="G309" i="4"/>
  <c r="H309" i="4"/>
  <c r="J309" i="4"/>
  <c r="K309" i="4"/>
  <c r="L309" i="4"/>
  <c r="M309" i="4"/>
  <c r="N309" i="4"/>
  <c r="O309" i="4"/>
  <c r="Q309" i="4"/>
  <c r="R309" i="4"/>
  <c r="S309" i="4"/>
  <c r="T309" i="4"/>
  <c r="C310" i="4"/>
  <c r="D310" i="4"/>
  <c r="E310" i="4"/>
  <c r="F310" i="4"/>
  <c r="G310" i="4"/>
  <c r="H310" i="4"/>
  <c r="J310" i="4"/>
  <c r="K310" i="4"/>
  <c r="L310" i="4"/>
  <c r="M310" i="4"/>
  <c r="N310" i="4"/>
  <c r="O310" i="4"/>
  <c r="Q310" i="4"/>
  <c r="R310" i="4"/>
  <c r="S310" i="4"/>
  <c r="T310" i="4"/>
  <c r="C311" i="4"/>
  <c r="D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C312" i="4"/>
  <c r="D312" i="4"/>
  <c r="F312" i="4"/>
  <c r="G312" i="4"/>
  <c r="H312" i="4"/>
  <c r="J312" i="4"/>
  <c r="K312" i="4"/>
  <c r="L312" i="4"/>
  <c r="M312" i="4"/>
  <c r="N312" i="4"/>
  <c r="O312" i="4"/>
  <c r="Q312" i="4"/>
  <c r="R312" i="4"/>
  <c r="S312" i="4"/>
  <c r="T312" i="4"/>
  <c r="C313" i="4"/>
  <c r="D313" i="4"/>
  <c r="F313" i="4"/>
  <c r="G313" i="4"/>
  <c r="H313" i="4"/>
  <c r="I313" i="4"/>
  <c r="J313" i="4"/>
  <c r="K313" i="4"/>
  <c r="L313" i="4"/>
  <c r="M313" i="4"/>
  <c r="N313" i="4"/>
  <c r="O313" i="4"/>
  <c r="Q313" i="4"/>
  <c r="R313" i="4"/>
  <c r="S313" i="4"/>
  <c r="T313" i="4"/>
  <c r="C314" i="4"/>
  <c r="D314" i="4"/>
  <c r="F314" i="4"/>
  <c r="G314" i="4"/>
  <c r="H314" i="4"/>
  <c r="I314" i="4"/>
  <c r="J314" i="4"/>
  <c r="K314" i="4"/>
  <c r="L314" i="4"/>
  <c r="M314" i="4"/>
  <c r="N314" i="4"/>
  <c r="O314" i="4"/>
  <c r="Q314" i="4"/>
  <c r="R314" i="4"/>
  <c r="S314" i="4"/>
  <c r="T314" i="4"/>
  <c r="C315" i="4"/>
  <c r="D315" i="4"/>
  <c r="E315" i="4"/>
  <c r="F315" i="4"/>
  <c r="G315" i="4"/>
  <c r="H315" i="4"/>
  <c r="J315" i="4"/>
  <c r="K315" i="4"/>
  <c r="L315" i="4"/>
  <c r="M315" i="4"/>
  <c r="N315" i="4"/>
  <c r="O315" i="4"/>
  <c r="Q315" i="4"/>
  <c r="R315" i="4"/>
  <c r="S315" i="4"/>
  <c r="T315" i="4"/>
  <c r="C316" i="4"/>
  <c r="D316" i="4"/>
  <c r="F316" i="4"/>
  <c r="G316" i="4"/>
  <c r="H316" i="4"/>
  <c r="I316" i="4"/>
  <c r="J316" i="4"/>
  <c r="K316" i="4"/>
  <c r="L316" i="4"/>
  <c r="M316" i="4"/>
  <c r="N316" i="4"/>
  <c r="O316" i="4"/>
  <c r="Q316" i="4"/>
  <c r="R316" i="4"/>
  <c r="S316" i="4"/>
  <c r="T316" i="4"/>
  <c r="C317" i="4"/>
  <c r="D317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C318" i="4"/>
  <c r="D318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C319" i="4"/>
  <c r="D319" i="4"/>
  <c r="E319" i="4"/>
  <c r="F319" i="4"/>
  <c r="G319" i="4"/>
  <c r="H319" i="4"/>
  <c r="J319" i="4"/>
  <c r="K319" i="4"/>
  <c r="L319" i="4"/>
  <c r="M319" i="4"/>
  <c r="N319" i="4"/>
  <c r="O319" i="4"/>
  <c r="Q319" i="4"/>
  <c r="R319" i="4"/>
  <c r="S319" i="4"/>
  <c r="T319" i="4"/>
  <c r="C320" i="4"/>
  <c r="D320" i="4"/>
  <c r="E320" i="4"/>
  <c r="F320" i="4"/>
  <c r="G320" i="4"/>
  <c r="H320" i="4"/>
  <c r="J320" i="4"/>
  <c r="K320" i="4"/>
  <c r="L320" i="4"/>
  <c r="M320" i="4"/>
  <c r="N320" i="4"/>
  <c r="O320" i="4"/>
  <c r="Q320" i="4"/>
  <c r="R320" i="4"/>
  <c r="S320" i="4"/>
  <c r="T320" i="4"/>
  <c r="C321" i="4"/>
  <c r="D321" i="4"/>
  <c r="E321" i="4"/>
  <c r="F321" i="4"/>
  <c r="G321" i="4"/>
  <c r="H321" i="4"/>
  <c r="J321" i="4"/>
  <c r="K321" i="4"/>
  <c r="L321" i="4"/>
  <c r="M321" i="4"/>
  <c r="N321" i="4"/>
  <c r="O321" i="4"/>
  <c r="Q321" i="4"/>
  <c r="R321" i="4"/>
  <c r="S321" i="4"/>
  <c r="T321" i="4"/>
  <c r="C322" i="4"/>
  <c r="D322" i="4"/>
  <c r="E322" i="4"/>
  <c r="F322" i="4"/>
  <c r="G322" i="4"/>
  <c r="H322" i="4"/>
  <c r="J322" i="4"/>
  <c r="K322" i="4"/>
  <c r="L322" i="4"/>
  <c r="M322" i="4"/>
  <c r="N322" i="4"/>
  <c r="O322" i="4"/>
  <c r="Q322" i="4"/>
  <c r="R322" i="4"/>
  <c r="S322" i="4"/>
  <c r="T322" i="4"/>
  <c r="C323" i="4"/>
  <c r="D323" i="4"/>
  <c r="E323" i="4"/>
  <c r="F323" i="4"/>
  <c r="G323" i="4"/>
  <c r="H323" i="4"/>
  <c r="J323" i="4"/>
  <c r="K323" i="4"/>
  <c r="L323" i="4"/>
  <c r="M323" i="4"/>
  <c r="N323" i="4"/>
  <c r="O323" i="4"/>
  <c r="Q323" i="4"/>
  <c r="R323" i="4"/>
  <c r="S323" i="4"/>
  <c r="T323" i="4"/>
  <c r="C324" i="4"/>
  <c r="D324" i="4"/>
  <c r="E324" i="4"/>
  <c r="F324" i="4"/>
  <c r="G324" i="4"/>
  <c r="H324" i="4"/>
  <c r="J324" i="4"/>
  <c r="K324" i="4"/>
  <c r="L324" i="4"/>
  <c r="M324" i="4"/>
  <c r="N324" i="4"/>
  <c r="O324" i="4"/>
  <c r="Q324" i="4"/>
  <c r="R324" i="4"/>
  <c r="S324" i="4"/>
  <c r="T324" i="4"/>
  <c r="C325" i="4"/>
  <c r="D325" i="4"/>
  <c r="E325" i="4"/>
  <c r="F325" i="4"/>
  <c r="G325" i="4"/>
  <c r="H325" i="4"/>
  <c r="J325" i="4"/>
  <c r="K325" i="4"/>
  <c r="L325" i="4"/>
  <c r="M325" i="4"/>
  <c r="N325" i="4"/>
  <c r="O325" i="4"/>
  <c r="Q325" i="4"/>
  <c r="R325" i="4"/>
  <c r="S325" i="4"/>
  <c r="T325" i="4"/>
  <c r="C326" i="4"/>
  <c r="D326" i="4"/>
  <c r="E326" i="4"/>
  <c r="F326" i="4"/>
  <c r="G326" i="4"/>
  <c r="H326" i="4"/>
  <c r="J326" i="4"/>
  <c r="K326" i="4"/>
  <c r="L326" i="4"/>
  <c r="M326" i="4"/>
  <c r="N326" i="4"/>
  <c r="O326" i="4"/>
  <c r="Q326" i="4"/>
  <c r="R326" i="4"/>
  <c r="S326" i="4"/>
  <c r="T326" i="4"/>
  <c r="C327" i="4"/>
  <c r="D327" i="4"/>
  <c r="E327" i="4"/>
  <c r="F327" i="4"/>
  <c r="G327" i="4"/>
  <c r="H327" i="4"/>
  <c r="J327" i="4"/>
  <c r="K327" i="4"/>
  <c r="L327" i="4"/>
  <c r="M327" i="4"/>
  <c r="N327" i="4"/>
  <c r="O327" i="4"/>
  <c r="Q327" i="4"/>
  <c r="R327" i="4"/>
  <c r="S327" i="4"/>
  <c r="T327" i="4"/>
  <c r="C328" i="4"/>
  <c r="D328" i="4"/>
  <c r="E328" i="4"/>
  <c r="F328" i="4"/>
  <c r="G328" i="4"/>
  <c r="H328" i="4"/>
  <c r="J328" i="4"/>
  <c r="K328" i="4"/>
  <c r="L328" i="4"/>
  <c r="M328" i="4"/>
  <c r="N328" i="4"/>
  <c r="O328" i="4"/>
  <c r="Q328" i="4"/>
  <c r="R328" i="4"/>
  <c r="S328" i="4"/>
  <c r="T328" i="4"/>
  <c r="C329" i="4"/>
  <c r="D329" i="4"/>
  <c r="E329" i="4"/>
  <c r="F329" i="4"/>
  <c r="G329" i="4"/>
  <c r="H329" i="4"/>
  <c r="J329" i="4"/>
  <c r="K329" i="4"/>
  <c r="L329" i="4"/>
  <c r="M329" i="4"/>
  <c r="N329" i="4"/>
  <c r="O329" i="4"/>
  <c r="Q329" i="4"/>
  <c r="R329" i="4"/>
  <c r="S329" i="4"/>
  <c r="T329" i="4"/>
  <c r="C330" i="4"/>
  <c r="D330" i="4"/>
  <c r="E330" i="4"/>
  <c r="F330" i="4"/>
  <c r="G330" i="4"/>
  <c r="H330" i="4"/>
  <c r="J330" i="4"/>
  <c r="K330" i="4"/>
  <c r="L330" i="4"/>
  <c r="M330" i="4"/>
  <c r="N330" i="4"/>
  <c r="O330" i="4"/>
  <c r="Q330" i="4"/>
  <c r="R330" i="4"/>
  <c r="S330" i="4"/>
  <c r="T330" i="4"/>
  <c r="C331" i="4"/>
  <c r="D331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T331" i="4"/>
  <c r="C332" i="4"/>
  <c r="D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C333" i="4"/>
  <c r="D333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C334" i="4"/>
  <c r="D334" i="4"/>
  <c r="F334" i="4"/>
  <c r="G334" i="4"/>
  <c r="H334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C335" i="4"/>
  <c r="D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C336" i="4"/>
  <c r="D336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R336" i="4"/>
  <c r="S336" i="4"/>
  <c r="T336" i="4"/>
  <c r="C337" i="4"/>
  <c r="D337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T337" i="4"/>
  <c r="C338" i="4"/>
  <c r="D338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R338" i="4"/>
  <c r="S338" i="4"/>
  <c r="T338" i="4"/>
  <c r="C339" i="4"/>
  <c r="D339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R339" i="4"/>
  <c r="S339" i="4"/>
  <c r="T339" i="4"/>
  <c r="C340" i="4"/>
  <c r="D340" i="4"/>
  <c r="F340" i="4"/>
  <c r="G340" i="4"/>
  <c r="H340" i="4"/>
  <c r="I340" i="4"/>
  <c r="J340" i="4"/>
  <c r="K340" i="4"/>
  <c r="L340" i="4"/>
  <c r="M340" i="4"/>
  <c r="N340" i="4"/>
  <c r="O340" i="4"/>
  <c r="P340" i="4"/>
  <c r="Q340" i="4"/>
  <c r="R340" i="4"/>
  <c r="S340" i="4"/>
  <c r="T340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P341" i="4"/>
  <c r="Q341" i="4"/>
  <c r="R341" i="4"/>
  <c r="S341" i="4"/>
  <c r="T341" i="4"/>
  <c r="C342" i="4"/>
  <c r="D342" i="4"/>
  <c r="E342" i="4"/>
  <c r="F342" i="4"/>
  <c r="G342" i="4"/>
  <c r="H342" i="4"/>
  <c r="J342" i="4"/>
  <c r="K342" i="4"/>
  <c r="L342" i="4"/>
  <c r="M342" i="4"/>
  <c r="N342" i="4"/>
  <c r="O342" i="4"/>
  <c r="Q342" i="4"/>
  <c r="R342" i="4"/>
  <c r="S342" i="4"/>
  <c r="T342" i="4"/>
  <c r="C343" i="4"/>
  <c r="D343" i="4"/>
  <c r="F343" i="4"/>
  <c r="G343" i="4"/>
  <c r="H343" i="4"/>
  <c r="J343" i="4"/>
  <c r="K343" i="4"/>
  <c r="L343" i="4"/>
  <c r="M343" i="4"/>
  <c r="N343" i="4"/>
  <c r="O343" i="4"/>
  <c r="Q343" i="4"/>
  <c r="R343" i="4"/>
  <c r="S343" i="4"/>
  <c r="T343" i="4"/>
  <c r="C344" i="4"/>
  <c r="D344" i="4"/>
  <c r="E344" i="4"/>
  <c r="F344" i="4"/>
  <c r="G344" i="4"/>
  <c r="H344" i="4"/>
  <c r="J344" i="4"/>
  <c r="K344" i="4"/>
  <c r="L344" i="4"/>
  <c r="M344" i="4"/>
  <c r="N344" i="4"/>
  <c r="O344" i="4"/>
  <c r="Q344" i="4"/>
  <c r="R344" i="4"/>
  <c r="S344" i="4"/>
  <c r="T344" i="4"/>
  <c r="C345" i="4"/>
  <c r="D345" i="4"/>
  <c r="F345" i="4"/>
  <c r="G345" i="4"/>
  <c r="H345" i="4"/>
  <c r="J345" i="4"/>
  <c r="K345" i="4"/>
  <c r="L345" i="4"/>
  <c r="M345" i="4"/>
  <c r="N345" i="4"/>
  <c r="O345" i="4"/>
  <c r="Q345" i="4"/>
  <c r="R345" i="4"/>
  <c r="S345" i="4"/>
  <c r="T345" i="4"/>
  <c r="C346" i="4"/>
  <c r="D346" i="4"/>
  <c r="E346" i="4"/>
  <c r="F346" i="4"/>
  <c r="G346" i="4"/>
  <c r="H346" i="4"/>
  <c r="J346" i="4"/>
  <c r="K346" i="4"/>
  <c r="L346" i="4"/>
  <c r="M346" i="4"/>
  <c r="N346" i="4"/>
  <c r="O346" i="4"/>
  <c r="Q346" i="4"/>
  <c r="R346" i="4"/>
  <c r="S346" i="4"/>
  <c r="T346" i="4"/>
  <c r="C347" i="4"/>
  <c r="D347" i="4"/>
  <c r="E347" i="4"/>
  <c r="F347" i="4"/>
  <c r="G347" i="4"/>
  <c r="H347" i="4"/>
  <c r="J347" i="4"/>
  <c r="K347" i="4"/>
  <c r="L347" i="4"/>
  <c r="M347" i="4"/>
  <c r="N347" i="4"/>
  <c r="O347" i="4"/>
  <c r="Q347" i="4"/>
  <c r="R347" i="4"/>
  <c r="S347" i="4"/>
  <c r="T347" i="4"/>
  <c r="C348" i="4"/>
  <c r="D348" i="4"/>
  <c r="E348" i="4"/>
  <c r="F348" i="4"/>
  <c r="G348" i="4"/>
  <c r="H348" i="4"/>
  <c r="J348" i="4"/>
  <c r="K348" i="4"/>
  <c r="L348" i="4"/>
  <c r="M348" i="4"/>
  <c r="N348" i="4"/>
  <c r="O348" i="4"/>
  <c r="Q348" i="4"/>
  <c r="R348" i="4"/>
  <c r="S348" i="4"/>
  <c r="T348" i="4"/>
  <c r="C349" i="4"/>
  <c r="D349" i="4"/>
  <c r="E349" i="4"/>
  <c r="F349" i="4"/>
  <c r="G349" i="4"/>
  <c r="H349" i="4"/>
  <c r="J349" i="4"/>
  <c r="K349" i="4"/>
  <c r="L349" i="4"/>
  <c r="M349" i="4"/>
  <c r="N349" i="4"/>
  <c r="O349" i="4"/>
  <c r="Q349" i="4"/>
  <c r="R349" i="4"/>
  <c r="S349" i="4"/>
  <c r="T349" i="4"/>
  <c r="C350" i="4"/>
  <c r="D350" i="4"/>
  <c r="E350" i="4"/>
  <c r="F350" i="4"/>
  <c r="G350" i="4"/>
  <c r="H350" i="4"/>
  <c r="J350" i="4"/>
  <c r="K350" i="4"/>
  <c r="L350" i="4"/>
  <c r="M350" i="4"/>
  <c r="N350" i="4"/>
  <c r="O350" i="4"/>
  <c r="Q350" i="4"/>
  <c r="R350" i="4"/>
  <c r="S350" i="4"/>
  <c r="T350" i="4"/>
  <c r="C351" i="4"/>
  <c r="D351" i="4"/>
  <c r="E351" i="4"/>
  <c r="F351" i="4"/>
  <c r="G351" i="4"/>
  <c r="H351" i="4"/>
  <c r="J351" i="4"/>
  <c r="K351" i="4"/>
  <c r="L351" i="4"/>
  <c r="M351" i="4"/>
  <c r="N351" i="4"/>
  <c r="O351" i="4"/>
  <c r="Q351" i="4"/>
  <c r="R351" i="4"/>
  <c r="S351" i="4"/>
  <c r="T351" i="4"/>
  <c r="C352" i="4"/>
  <c r="D352" i="4"/>
  <c r="E352" i="4"/>
  <c r="F352" i="4"/>
  <c r="G352" i="4"/>
  <c r="H352" i="4"/>
  <c r="J352" i="4"/>
  <c r="K352" i="4"/>
  <c r="L352" i="4"/>
  <c r="M352" i="4"/>
  <c r="N352" i="4"/>
  <c r="O352" i="4"/>
  <c r="Q352" i="4"/>
  <c r="R352" i="4"/>
  <c r="S352" i="4"/>
  <c r="T352" i="4"/>
  <c r="C353" i="4"/>
  <c r="D353" i="4"/>
  <c r="E353" i="4"/>
  <c r="F353" i="4"/>
  <c r="G353" i="4"/>
  <c r="H353" i="4"/>
  <c r="J353" i="4"/>
  <c r="K353" i="4"/>
  <c r="L353" i="4"/>
  <c r="M353" i="4"/>
  <c r="N353" i="4"/>
  <c r="O353" i="4"/>
  <c r="Q353" i="4"/>
  <c r="R353" i="4"/>
  <c r="S353" i="4"/>
  <c r="T353" i="4"/>
  <c r="C354" i="4"/>
  <c r="D354" i="4"/>
  <c r="E354" i="4"/>
  <c r="F354" i="4"/>
  <c r="G354" i="4"/>
  <c r="H354" i="4"/>
  <c r="J354" i="4"/>
  <c r="K354" i="4"/>
  <c r="L354" i="4"/>
  <c r="M354" i="4"/>
  <c r="N354" i="4"/>
  <c r="O354" i="4"/>
  <c r="Q354" i="4"/>
  <c r="R354" i="4"/>
  <c r="S354" i="4"/>
  <c r="T354" i="4"/>
  <c r="C355" i="4"/>
  <c r="D355" i="4"/>
  <c r="E355" i="4"/>
  <c r="F355" i="4"/>
  <c r="G355" i="4"/>
  <c r="H355" i="4"/>
  <c r="J355" i="4"/>
  <c r="K355" i="4"/>
  <c r="L355" i="4"/>
  <c r="M355" i="4"/>
  <c r="N355" i="4"/>
  <c r="O355" i="4"/>
  <c r="Q355" i="4"/>
  <c r="R355" i="4"/>
  <c r="S355" i="4"/>
  <c r="T355" i="4"/>
  <c r="C356" i="4"/>
  <c r="D356" i="4"/>
  <c r="E356" i="4"/>
  <c r="F356" i="4"/>
  <c r="G356" i="4"/>
  <c r="H356" i="4"/>
  <c r="J356" i="4"/>
  <c r="K356" i="4"/>
  <c r="L356" i="4"/>
  <c r="M356" i="4"/>
  <c r="N356" i="4"/>
  <c r="O356" i="4"/>
  <c r="Q356" i="4"/>
  <c r="R356" i="4"/>
  <c r="S356" i="4"/>
  <c r="T356" i="4"/>
  <c r="C357" i="4"/>
  <c r="D357" i="4"/>
  <c r="E357" i="4"/>
  <c r="F357" i="4"/>
  <c r="G357" i="4"/>
  <c r="H357" i="4"/>
  <c r="J357" i="4"/>
  <c r="K357" i="4"/>
  <c r="L357" i="4"/>
  <c r="M357" i="4"/>
  <c r="N357" i="4"/>
  <c r="O357" i="4"/>
  <c r="Q357" i="4"/>
  <c r="R357" i="4"/>
  <c r="S357" i="4"/>
  <c r="T357" i="4"/>
  <c r="C358" i="4"/>
  <c r="D358" i="4"/>
  <c r="E358" i="4"/>
  <c r="F358" i="4"/>
  <c r="G358" i="4"/>
  <c r="H358" i="4"/>
  <c r="J358" i="4"/>
  <c r="K358" i="4"/>
  <c r="L358" i="4"/>
  <c r="M358" i="4"/>
  <c r="N358" i="4"/>
  <c r="O358" i="4"/>
  <c r="Q358" i="4"/>
  <c r="R358" i="4"/>
  <c r="S358" i="4"/>
  <c r="T358" i="4"/>
  <c r="C359" i="4"/>
  <c r="D359" i="4"/>
  <c r="E359" i="4"/>
  <c r="F359" i="4"/>
  <c r="G359" i="4"/>
  <c r="H359" i="4"/>
  <c r="J359" i="4"/>
  <c r="K359" i="4"/>
  <c r="L359" i="4"/>
  <c r="M359" i="4"/>
  <c r="N359" i="4"/>
  <c r="O359" i="4"/>
  <c r="Q359" i="4"/>
  <c r="R359" i="4"/>
  <c r="S359" i="4"/>
  <c r="T359" i="4"/>
  <c r="C360" i="4"/>
  <c r="D360" i="4"/>
  <c r="E360" i="4"/>
  <c r="F360" i="4"/>
  <c r="G360" i="4"/>
  <c r="H360" i="4"/>
  <c r="J360" i="4"/>
  <c r="K360" i="4"/>
  <c r="L360" i="4"/>
  <c r="M360" i="4"/>
  <c r="N360" i="4"/>
  <c r="O360" i="4"/>
  <c r="Q360" i="4"/>
  <c r="R360" i="4"/>
  <c r="S360" i="4"/>
  <c r="T360" i="4"/>
  <c r="C361" i="4"/>
  <c r="D361" i="4"/>
  <c r="E361" i="4"/>
  <c r="F361" i="4"/>
  <c r="G361" i="4"/>
  <c r="H361" i="4"/>
  <c r="J361" i="4"/>
  <c r="K361" i="4"/>
  <c r="L361" i="4"/>
  <c r="M361" i="4"/>
  <c r="N361" i="4"/>
  <c r="O361" i="4"/>
  <c r="Q361" i="4"/>
  <c r="R361" i="4"/>
  <c r="S361" i="4"/>
  <c r="T361" i="4"/>
  <c r="C362" i="4"/>
  <c r="D362" i="4"/>
  <c r="E362" i="4"/>
  <c r="F362" i="4"/>
  <c r="G362" i="4"/>
  <c r="H362" i="4"/>
  <c r="J362" i="4"/>
  <c r="K362" i="4"/>
  <c r="L362" i="4"/>
  <c r="M362" i="4"/>
  <c r="N362" i="4"/>
  <c r="O362" i="4"/>
  <c r="Q362" i="4"/>
  <c r="R362" i="4"/>
  <c r="S362" i="4"/>
  <c r="T362" i="4"/>
  <c r="C363" i="4"/>
  <c r="D363" i="4"/>
  <c r="E363" i="4"/>
  <c r="F363" i="4"/>
  <c r="G363" i="4"/>
  <c r="H363" i="4"/>
  <c r="J363" i="4"/>
  <c r="K363" i="4"/>
  <c r="L363" i="4"/>
  <c r="M363" i="4"/>
  <c r="N363" i="4"/>
  <c r="O363" i="4"/>
  <c r="Q363" i="4"/>
  <c r="R363" i="4"/>
  <c r="S363" i="4"/>
  <c r="T363" i="4"/>
  <c r="C364" i="4"/>
  <c r="D364" i="4"/>
  <c r="E364" i="4"/>
  <c r="F364" i="4"/>
  <c r="G364" i="4"/>
  <c r="H364" i="4"/>
  <c r="J364" i="4"/>
  <c r="K364" i="4"/>
  <c r="L364" i="4"/>
  <c r="M364" i="4"/>
  <c r="N364" i="4"/>
  <c r="O364" i="4"/>
  <c r="Q364" i="4"/>
  <c r="R364" i="4"/>
  <c r="S364" i="4"/>
  <c r="T364" i="4"/>
  <c r="C365" i="4"/>
  <c r="D365" i="4"/>
  <c r="E365" i="4"/>
  <c r="F365" i="4"/>
  <c r="G365" i="4"/>
  <c r="H365" i="4"/>
  <c r="J365" i="4"/>
  <c r="K365" i="4"/>
  <c r="L365" i="4"/>
  <c r="M365" i="4"/>
  <c r="N365" i="4"/>
  <c r="O365" i="4"/>
  <c r="Q365" i="4"/>
  <c r="R365" i="4"/>
  <c r="S365" i="4"/>
  <c r="T365" i="4"/>
  <c r="C366" i="4"/>
  <c r="D366" i="4"/>
  <c r="E366" i="4"/>
  <c r="F366" i="4"/>
  <c r="G366" i="4"/>
  <c r="H366" i="4"/>
  <c r="J366" i="4"/>
  <c r="K366" i="4"/>
  <c r="L366" i="4"/>
  <c r="M366" i="4"/>
  <c r="N366" i="4"/>
  <c r="O366" i="4"/>
  <c r="Q366" i="4"/>
  <c r="R366" i="4"/>
  <c r="S366" i="4"/>
  <c r="T366" i="4"/>
  <c r="C367" i="4"/>
  <c r="D367" i="4"/>
  <c r="E367" i="4"/>
  <c r="F367" i="4"/>
  <c r="G367" i="4"/>
  <c r="H367" i="4"/>
  <c r="J367" i="4"/>
  <c r="K367" i="4"/>
  <c r="L367" i="4"/>
  <c r="M367" i="4"/>
  <c r="N367" i="4"/>
  <c r="O367" i="4"/>
  <c r="Q367" i="4"/>
  <c r="R367" i="4"/>
  <c r="S367" i="4"/>
  <c r="T367" i="4"/>
  <c r="C368" i="4"/>
  <c r="D368" i="4"/>
  <c r="E368" i="4"/>
  <c r="F368" i="4"/>
  <c r="G368" i="4"/>
  <c r="H368" i="4"/>
  <c r="J368" i="4"/>
  <c r="K368" i="4"/>
  <c r="L368" i="4"/>
  <c r="M368" i="4"/>
  <c r="N368" i="4"/>
  <c r="O368" i="4"/>
  <c r="Q368" i="4"/>
  <c r="R368" i="4"/>
  <c r="S368" i="4"/>
  <c r="T368" i="4"/>
  <c r="C369" i="4"/>
  <c r="D369" i="4"/>
  <c r="E369" i="4"/>
  <c r="F369" i="4"/>
  <c r="G369" i="4"/>
  <c r="H369" i="4"/>
  <c r="J369" i="4"/>
  <c r="K369" i="4"/>
  <c r="L369" i="4"/>
  <c r="M369" i="4"/>
  <c r="N369" i="4"/>
  <c r="O369" i="4"/>
  <c r="Q369" i="4"/>
  <c r="R369" i="4"/>
  <c r="S369" i="4"/>
  <c r="T369" i="4"/>
  <c r="C370" i="4"/>
  <c r="D370" i="4"/>
  <c r="E370" i="4"/>
  <c r="F370" i="4"/>
  <c r="G370" i="4"/>
  <c r="H370" i="4"/>
  <c r="J370" i="4"/>
  <c r="K370" i="4"/>
  <c r="L370" i="4"/>
  <c r="M370" i="4"/>
  <c r="N370" i="4"/>
  <c r="O370" i="4"/>
  <c r="Q370" i="4"/>
  <c r="R370" i="4"/>
  <c r="S370" i="4"/>
  <c r="T370" i="4"/>
  <c r="C371" i="4"/>
  <c r="D371" i="4"/>
  <c r="E371" i="4"/>
  <c r="F371" i="4"/>
  <c r="G371" i="4"/>
  <c r="H371" i="4"/>
  <c r="J371" i="4"/>
  <c r="K371" i="4"/>
  <c r="L371" i="4"/>
  <c r="M371" i="4"/>
  <c r="N371" i="4"/>
  <c r="O371" i="4"/>
  <c r="Q371" i="4"/>
  <c r="R371" i="4"/>
  <c r="S371" i="4"/>
  <c r="T371" i="4"/>
  <c r="T3" i="4"/>
  <c r="S3" i="4"/>
  <c r="R3" i="4"/>
  <c r="Q3" i="4"/>
  <c r="O3" i="4"/>
  <c r="N3" i="4"/>
  <c r="M3" i="4"/>
  <c r="L3" i="4"/>
  <c r="K3" i="4"/>
  <c r="J3" i="4"/>
  <c r="H3" i="4"/>
  <c r="F3" i="4"/>
  <c r="G3" i="4"/>
  <c r="D3" i="4"/>
  <c r="C4" i="8"/>
  <c r="D4" i="8"/>
  <c r="F4" i="8"/>
  <c r="G4" i="8"/>
  <c r="H4" i="8"/>
  <c r="J4" i="8"/>
  <c r="K4" i="8"/>
  <c r="L4" i="8"/>
  <c r="V4" i="8" s="1"/>
  <c r="M4" i="8"/>
  <c r="N4" i="8"/>
  <c r="O4" i="8"/>
  <c r="Q4" i="8"/>
  <c r="R4" i="8"/>
  <c r="S4" i="8"/>
  <c r="T4" i="8"/>
  <c r="C5" i="8"/>
  <c r="D5" i="8"/>
  <c r="E5" i="8"/>
  <c r="F5" i="8"/>
  <c r="G5" i="8"/>
  <c r="H5" i="8"/>
  <c r="J5" i="8"/>
  <c r="K5" i="8"/>
  <c r="L5" i="8"/>
  <c r="V5" i="8" s="1"/>
  <c r="M5" i="8"/>
  <c r="N5" i="8"/>
  <c r="O5" i="8"/>
  <c r="Q5" i="8"/>
  <c r="R5" i="8"/>
  <c r="S5" i="8"/>
  <c r="T5" i="8"/>
  <c r="C6" i="8"/>
  <c r="D6" i="8"/>
  <c r="E6" i="8"/>
  <c r="F6" i="8"/>
  <c r="G6" i="8"/>
  <c r="H6" i="8"/>
  <c r="J6" i="8"/>
  <c r="K6" i="8"/>
  <c r="L6" i="8"/>
  <c r="V6" i="8" s="1"/>
  <c r="M6" i="8"/>
  <c r="N6" i="8"/>
  <c r="O6" i="8"/>
  <c r="Q6" i="8"/>
  <c r="R6" i="8"/>
  <c r="S6" i="8"/>
  <c r="T6" i="8"/>
  <c r="C7" i="8"/>
  <c r="D7" i="8"/>
  <c r="E7" i="8"/>
  <c r="F7" i="8"/>
  <c r="G7" i="8"/>
  <c r="H7" i="8"/>
  <c r="J7" i="8"/>
  <c r="K7" i="8"/>
  <c r="L7" i="8"/>
  <c r="V7" i="8" s="1"/>
  <c r="M7" i="8"/>
  <c r="N7" i="8"/>
  <c r="O7" i="8"/>
  <c r="Q7" i="8"/>
  <c r="R7" i="8"/>
  <c r="S7" i="8"/>
  <c r="T7" i="8"/>
  <c r="C8" i="8"/>
  <c r="D8" i="8"/>
  <c r="E8" i="8"/>
  <c r="F8" i="8"/>
  <c r="G8" i="8"/>
  <c r="H8" i="8"/>
  <c r="J8" i="8"/>
  <c r="K8" i="8"/>
  <c r="L8" i="8"/>
  <c r="V8" i="8" s="1"/>
  <c r="M8" i="8"/>
  <c r="N8" i="8"/>
  <c r="O8" i="8"/>
  <c r="Q8" i="8"/>
  <c r="R8" i="8"/>
  <c r="S8" i="8"/>
  <c r="T8" i="8"/>
  <c r="C9" i="8"/>
  <c r="D9" i="8"/>
  <c r="E9" i="8"/>
  <c r="F9" i="8"/>
  <c r="G9" i="8"/>
  <c r="H9" i="8"/>
  <c r="J9" i="8"/>
  <c r="K9" i="8"/>
  <c r="L9" i="8"/>
  <c r="M9" i="8"/>
  <c r="N9" i="8"/>
  <c r="O9" i="8"/>
  <c r="Q9" i="8"/>
  <c r="R9" i="8"/>
  <c r="S9" i="8"/>
  <c r="T9" i="8"/>
  <c r="C10" i="8"/>
  <c r="D10" i="8"/>
  <c r="E10" i="8"/>
  <c r="F10" i="8"/>
  <c r="G10" i="8"/>
  <c r="H10" i="8"/>
  <c r="J10" i="8"/>
  <c r="K10" i="8"/>
  <c r="L10" i="8"/>
  <c r="M10" i="8"/>
  <c r="N10" i="8"/>
  <c r="O10" i="8"/>
  <c r="Q10" i="8"/>
  <c r="R10" i="8"/>
  <c r="S10" i="8"/>
  <c r="T10" i="8"/>
  <c r="C11" i="8"/>
  <c r="D11" i="8"/>
  <c r="F11" i="8"/>
  <c r="G11" i="8"/>
  <c r="H11" i="8"/>
  <c r="J11" i="8"/>
  <c r="K11" i="8"/>
  <c r="L11" i="8"/>
  <c r="V11" i="8" s="1"/>
  <c r="M11" i="8"/>
  <c r="N11" i="8"/>
  <c r="O11" i="8"/>
  <c r="Q11" i="8"/>
  <c r="R11" i="8"/>
  <c r="S11" i="8"/>
  <c r="T11" i="8"/>
  <c r="C12" i="8"/>
  <c r="D12" i="8"/>
  <c r="F12" i="8"/>
  <c r="G12" i="8"/>
  <c r="H12" i="8"/>
  <c r="J12" i="8"/>
  <c r="K12" i="8"/>
  <c r="L12" i="8"/>
  <c r="V12" i="8" s="1"/>
  <c r="M12" i="8"/>
  <c r="N12" i="8"/>
  <c r="O12" i="8"/>
  <c r="Q12" i="8"/>
  <c r="R12" i="8"/>
  <c r="S12" i="8"/>
  <c r="T12" i="8"/>
  <c r="C13" i="8"/>
  <c r="D13" i="8"/>
  <c r="E13" i="8"/>
  <c r="F13" i="8"/>
  <c r="G13" i="8"/>
  <c r="H13" i="8"/>
  <c r="J13" i="8"/>
  <c r="K13" i="8"/>
  <c r="L13" i="8"/>
  <c r="V13" i="8" s="1"/>
  <c r="M13" i="8"/>
  <c r="N13" i="8"/>
  <c r="O13" i="8"/>
  <c r="Q13" i="8"/>
  <c r="R13" i="8"/>
  <c r="S13" i="8"/>
  <c r="T13" i="8"/>
  <c r="C14" i="8"/>
  <c r="D14" i="8"/>
  <c r="E14" i="8"/>
  <c r="F14" i="8"/>
  <c r="G14" i="8"/>
  <c r="H14" i="8"/>
  <c r="J14" i="8"/>
  <c r="K14" i="8"/>
  <c r="L14" i="8"/>
  <c r="V14" i="8" s="1"/>
  <c r="M14" i="8"/>
  <c r="N14" i="8"/>
  <c r="O14" i="8"/>
  <c r="Q14" i="8"/>
  <c r="R14" i="8"/>
  <c r="S14" i="8"/>
  <c r="T14" i="8"/>
  <c r="C15" i="8"/>
  <c r="D15" i="8"/>
  <c r="E15" i="8"/>
  <c r="F15" i="8"/>
  <c r="G15" i="8"/>
  <c r="H15" i="8"/>
  <c r="J15" i="8"/>
  <c r="K15" i="8"/>
  <c r="L15" i="8"/>
  <c r="V15" i="8" s="1"/>
  <c r="M15" i="8"/>
  <c r="N15" i="8"/>
  <c r="O15" i="8"/>
  <c r="Q15" i="8"/>
  <c r="R15" i="8"/>
  <c r="S15" i="8"/>
  <c r="T15" i="8"/>
  <c r="C16" i="8"/>
  <c r="D16" i="8"/>
  <c r="E16" i="8"/>
  <c r="F16" i="8"/>
  <c r="G16" i="8"/>
  <c r="H16" i="8"/>
  <c r="J16" i="8"/>
  <c r="K16" i="8"/>
  <c r="L16" i="8"/>
  <c r="V16" i="8" s="1"/>
  <c r="M16" i="8"/>
  <c r="N16" i="8"/>
  <c r="O16" i="8"/>
  <c r="Q16" i="8"/>
  <c r="R16" i="8"/>
  <c r="S16" i="8"/>
  <c r="T16" i="8"/>
  <c r="C17" i="8"/>
  <c r="D17" i="8"/>
  <c r="E17" i="8"/>
  <c r="F17" i="8"/>
  <c r="G17" i="8"/>
  <c r="H17" i="8"/>
  <c r="J17" i="8"/>
  <c r="K17" i="8"/>
  <c r="L17" i="8"/>
  <c r="V17" i="8" s="1"/>
  <c r="M17" i="8"/>
  <c r="N17" i="8"/>
  <c r="O17" i="8"/>
  <c r="Q17" i="8"/>
  <c r="R17" i="8"/>
  <c r="S17" i="8"/>
  <c r="T17" i="8"/>
  <c r="C18" i="8"/>
  <c r="D18" i="8"/>
  <c r="E18" i="8"/>
  <c r="F18" i="8"/>
  <c r="G18" i="8"/>
  <c r="H18" i="8"/>
  <c r="J18" i="8"/>
  <c r="K18" i="8"/>
  <c r="L18" i="8"/>
  <c r="V18" i="8" s="1"/>
  <c r="M18" i="8"/>
  <c r="N18" i="8"/>
  <c r="O18" i="8"/>
  <c r="Q18" i="8"/>
  <c r="R18" i="8"/>
  <c r="S18" i="8"/>
  <c r="T18" i="8"/>
  <c r="C19" i="8"/>
  <c r="D19" i="8"/>
  <c r="E19" i="8"/>
  <c r="F19" i="8"/>
  <c r="G19" i="8"/>
  <c r="H19" i="8"/>
  <c r="J19" i="8"/>
  <c r="K19" i="8"/>
  <c r="L19" i="8"/>
  <c r="V19" i="8" s="1"/>
  <c r="M19" i="8"/>
  <c r="N19" i="8"/>
  <c r="O19" i="8"/>
  <c r="Q19" i="8"/>
  <c r="R19" i="8"/>
  <c r="S19" i="8"/>
  <c r="T19" i="8"/>
  <c r="C20" i="8"/>
  <c r="D20" i="8"/>
  <c r="F20" i="8"/>
  <c r="G20" i="8"/>
  <c r="H20" i="8"/>
  <c r="J20" i="8"/>
  <c r="K20" i="8"/>
  <c r="L20" i="8"/>
  <c r="V20" i="8" s="1"/>
  <c r="M20" i="8"/>
  <c r="N20" i="8"/>
  <c r="O20" i="8"/>
  <c r="Q20" i="8"/>
  <c r="R20" i="8"/>
  <c r="S20" i="8"/>
  <c r="T20" i="8"/>
  <c r="C21" i="8"/>
  <c r="D21" i="8"/>
  <c r="E21" i="8"/>
  <c r="F21" i="8"/>
  <c r="G21" i="8"/>
  <c r="H21" i="8"/>
  <c r="J21" i="8"/>
  <c r="K21" i="8"/>
  <c r="L21" i="8"/>
  <c r="V21" i="8" s="1"/>
  <c r="M21" i="8"/>
  <c r="N21" i="8"/>
  <c r="O21" i="8"/>
  <c r="Q21" i="8"/>
  <c r="R21" i="8"/>
  <c r="S21" i="8"/>
  <c r="T21" i="8"/>
  <c r="C22" i="8"/>
  <c r="D22" i="8"/>
  <c r="E22" i="8"/>
  <c r="F22" i="8"/>
  <c r="G22" i="8"/>
  <c r="H22" i="8"/>
  <c r="J22" i="8"/>
  <c r="K22" i="8"/>
  <c r="L22" i="8"/>
  <c r="M22" i="8"/>
  <c r="N22" i="8"/>
  <c r="O22" i="8"/>
  <c r="Q22" i="8"/>
  <c r="R22" i="8"/>
  <c r="S22" i="8"/>
  <c r="T22" i="8"/>
  <c r="C23" i="8"/>
  <c r="D23" i="8"/>
  <c r="E23" i="8"/>
  <c r="F23" i="8"/>
  <c r="G23" i="8"/>
  <c r="H23" i="8"/>
  <c r="J23" i="8"/>
  <c r="K23" i="8"/>
  <c r="L23" i="8"/>
  <c r="M23" i="8"/>
  <c r="N23" i="8"/>
  <c r="O23" i="8"/>
  <c r="Q23" i="8"/>
  <c r="R23" i="8"/>
  <c r="S23" i="8"/>
  <c r="T23" i="8"/>
  <c r="C24" i="8"/>
  <c r="D24" i="8"/>
  <c r="E24" i="8"/>
  <c r="F24" i="8"/>
  <c r="G24" i="8"/>
  <c r="H24" i="8"/>
  <c r="J24" i="8"/>
  <c r="K24" i="8"/>
  <c r="L24" i="8"/>
  <c r="M24" i="8"/>
  <c r="N24" i="8"/>
  <c r="O24" i="8"/>
  <c r="Q24" i="8"/>
  <c r="R24" i="8"/>
  <c r="S24" i="8"/>
  <c r="T24" i="8"/>
  <c r="C25" i="8"/>
  <c r="D25" i="8"/>
  <c r="E25" i="8"/>
  <c r="F25" i="8"/>
  <c r="G25" i="8"/>
  <c r="H25" i="8"/>
  <c r="J25" i="8"/>
  <c r="K25" i="8"/>
  <c r="L25" i="8"/>
  <c r="V25" i="8" s="1"/>
  <c r="M25" i="8"/>
  <c r="N25" i="8"/>
  <c r="O25" i="8"/>
  <c r="Q25" i="8"/>
  <c r="R25" i="8"/>
  <c r="S25" i="8"/>
  <c r="T25" i="8"/>
  <c r="C26" i="8"/>
  <c r="D26" i="8"/>
  <c r="E26" i="8"/>
  <c r="F26" i="8"/>
  <c r="G26" i="8"/>
  <c r="H26" i="8"/>
  <c r="J26" i="8"/>
  <c r="K26" i="8"/>
  <c r="L26" i="8"/>
  <c r="V26" i="8" s="1"/>
  <c r="M26" i="8"/>
  <c r="N26" i="8"/>
  <c r="O26" i="8"/>
  <c r="Q26" i="8"/>
  <c r="R26" i="8"/>
  <c r="S26" i="8"/>
  <c r="T26" i="8"/>
  <c r="C27" i="8"/>
  <c r="D27" i="8"/>
  <c r="E27" i="8"/>
  <c r="F27" i="8"/>
  <c r="G27" i="8"/>
  <c r="H27" i="8"/>
  <c r="J27" i="8"/>
  <c r="K27" i="8"/>
  <c r="L27" i="8"/>
  <c r="V27" i="8" s="1"/>
  <c r="M27" i="8"/>
  <c r="N27" i="8"/>
  <c r="O27" i="8"/>
  <c r="Q27" i="8"/>
  <c r="R27" i="8"/>
  <c r="S27" i="8"/>
  <c r="T27" i="8"/>
  <c r="C28" i="8"/>
  <c r="D28" i="8"/>
  <c r="F28" i="8"/>
  <c r="G28" i="8"/>
  <c r="H28" i="8"/>
  <c r="J28" i="8"/>
  <c r="K28" i="8"/>
  <c r="L28" i="8"/>
  <c r="V28" i="8" s="1"/>
  <c r="M28" i="8"/>
  <c r="N28" i="8"/>
  <c r="O28" i="8"/>
  <c r="Q28" i="8"/>
  <c r="R28" i="8"/>
  <c r="S28" i="8"/>
  <c r="T28" i="8"/>
  <c r="C29" i="8"/>
  <c r="D29" i="8"/>
  <c r="E29" i="8"/>
  <c r="F29" i="8"/>
  <c r="G29" i="8"/>
  <c r="H29" i="8"/>
  <c r="J29" i="8"/>
  <c r="K29" i="8"/>
  <c r="L29" i="8"/>
  <c r="V29" i="8" s="1"/>
  <c r="M29" i="8"/>
  <c r="N29" i="8"/>
  <c r="O29" i="8"/>
  <c r="Q29" i="8"/>
  <c r="R29" i="8"/>
  <c r="S29" i="8"/>
  <c r="T29" i="8"/>
  <c r="C30" i="8"/>
  <c r="D30" i="8"/>
  <c r="E30" i="8"/>
  <c r="F30" i="8"/>
  <c r="G30" i="8"/>
  <c r="H30" i="8"/>
  <c r="J30" i="8"/>
  <c r="K30" i="8"/>
  <c r="L30" i="8"/>
  <c r="V30" i="8" s="1"/>
  <c r="M30" i="8"/>
  <c r="N30" i="8"/>
  <c r="O30" i="8"/>
  <c r="Q30" i="8"/>
  <c r="R30" i="8"/>
  <c r="S30" i="8"/>
  <c r="T30" i="8"/>
  <c r="C31" i="8"/>
  <c r="D31" i="8"/>
  <c r="E31" i="8"/>
  <c r="F31" i="8"/>
  <c r="G31" i="8"/>
  <c r="H31" i="8"/>
  <c r="J31" i="8"/>
  <c r="K31" i="8"/>
  <c r="L31" i="8"/>
  <c r="V31" i="8" s="1"/>
  <c r="M31" i="8"/>
  <c r="N31" i="8"/>
  <c r="O31" i="8"/>
  <c r="Q31" i="8"/>
  <c r="R31" i="8"/>
  <c r="S31" i="8"/>
  <c r="T31" i="8"/>
  <c r="C32" i="8"/>
  <c r="D32" i="8"/>
  <c r="E32" i="8"/>
  <c r="F32" i="8"/>
  <c r="G32" i="8"/>
  <c r="H32" i="8"/>
  <c r="J32" i="8"/>
  <c r="K32" i="8"/>
  <c r="L32" i="8"/>
  <c r="V32" i="8" s="1"/>
  <c r="M32" i="8"/>
  <c r="N32" i="8"/>
  <c r="O32" i="8"/>
  <c r="Q32" i="8"/>
  <c r="R32" i="8"/>
  <c r="S32" i="8"/>
  <c r="T32" i="8"/>
  <c r="C33" i="8"/>
  <c r="D33" i="8"/>
  <c r="E33" i="8"/>
  <c r="F33" i="8"/>
  <c r="G33" i="8"/>
  <c r="H33" i="8"/>
  <c r="J33" i="8"/>
  <c r="K33" i="8"/>
  <c r="L33" i="8"/>
  <c r="V33" i="8" s="1"/>
  <c r="M33" i="8"/>
  <c r="N33" i="8"/>
  <c r="O33" i="8"/>
  <c r="Q33" i="8"/>
  <c r="R33" i="8"/>
  <c r="S33" i="8"/>
  <c r="T33" i="8"/>
  <c r="C34" i="8"/>
  <c r="D34" i="8"/>
  <c r="E34" i="8"/>
  <c r="F34" i="8"/>
  <c r="G34" i="8"/>
  <c r="H34" i="8"/>
  <c r="J34" i="8"/>
  <c r="K34" i="8"/>
  <c r="L34" i="8"/>
  <c r="V34" i="8" s="1"/>
  <c r="M34" i="8"/>
  <c r="N34" i="8"/>
  <c r="O34" i="8"/>
  <c r="Q34" i="8"/>
  <c r="R34" i="8"/>
  <c r="S34" i="8"/>
  <c r="T34" i="8"/>
  <c r="C35" i="8"/>
  <c r="D35" i="8"/>
  <c r="E35" i="8"/>
  <c r="F35" i="8"/>
  <c r="G35" i="8"/>
  <c r="H35" i="8"/>
  <c r="J35" i="8"/>
  <c r="K35" i="8"/>
  <c r="L35" i="8"/>
  <c r="V35" i="8" s="1"/>
  <c r="M35" i="8"/>
  <c r="N35" i="8"/>
  <c r="O35" i="8"/>
  <c r="Q35" i="8"/>
  <c r="R35" i="8"/>
  <c r="S35" i="8"/>
  <c r="T35" i="8"/>
  <c r="C36" i="8"/>
  <c r="D36" i="8"/>
  <c r="E36" i="8"/>
  <c r="F36" i="8"/>
  <c r="G36" i="8"/>
  <c r="H36" i="8"/>
  <c r="J36" i="8"/>
  <c r="K36" i="8"/>
  <c r="L36" i="8"/>
  <c r="V36" i="8" s="1"/>
  <c r="M36" i="8"/>
  <c r="N36" i="8"/>
  <c r="O36" i="8"/>
  <c r="Q36" i="8"/>
  <c r="R36" i="8"/>
  <c r="S36" i="8"/>
  <c r="T36" i="8"/>
  <c r="C37" i="8"/>
  <c r="D37" i="8"/>
  <c r="E37" i="8"/>
  <c r="F37" i="8"/>
  <c r="G37" i="8"/>
  <c r="H37" i="8"/>
  <c r="J37" i="8"/>
  <c r="K37" i="8"/>
  <c r="L37" i="8"/>
  <c r="V37" i="8" s="1"/>
  <c r="M37" i="8"/>
  <c r="N37" i="8"/>
  <c r="O37" i="8"/>
  <c r="Q37" i="8"/>
  <c r="R37" i="8"/>
  <c r="S37" i="8"/>
  <c r="T37" i="8"/>
  <c r="C38" i="8"/>
  <c r="D38" i="8"/>
  <c r="E38" i="8"/>
  <c r="F38" i="8"/>
  <c r="G38" i="8"/>
  <c r="H38" i="8"/>
  <c r="J38" i="8"/>
  <c r="K38" i="8"/>
  <c r="L38" i="8"/>
  <c r="V38" i="8" s="1"/>
  <c r="M38" i="8"/>
  <c r="N38" i="8"/>
  <c r="O38" i="8"/>
  <c r="Q38" i="8"/>
  <c r="R38" i="8"/>
  <c r="S38" i="8"/>
  <c r="T38" i="8"/>
  <c r="C39" i="8"/>
  <c r="D39" i="8"/>
  <c r="E39" i="8"/>
  <c r="F39" i="8"/>
  <c r="G39" i="8"/>
  <c r="H39" i="8"/>
  <c r="J39" i="8"/>
  <c r="K39" i="8"/>
  <c r="L39" i="8"/>
  <c r="V39" i="8" s="1"/>
  <c r="M39" i="8"/>
  <c r="N39" i="8"/>
  <c r="O39" i="8"/>
  <c r="Q39" i="8"/>
  <c r="R39" i="8"/>
  <c r="S39" i="8"/>
  <c r="T39" i="8"/>
  <c r="C40" i="8"/>
  <c r="D40" i="8"/>
  <c r="E40" i="8"/>
  <c r="F40" i="8"/>
  <c r="G40" i="8"/>
  <c r="H40" i="8"/>
  <c r="J40" i="8"/>
  <c r="K40" i="8"/>
  <c r="L40" i="8"/>
  <c r="V40" i="8" s="1"/>
  <c r="M40" i="8"/>
  <c r="N40" i="8"/>
  <c r="O40" i="8"/>
  <c r="Q40" i="8"/>
  <c r="R40" i="8"/>
  <c r="S40" i="8"/>
  <c r="T40" i="8"/>
  <c r="C41" i="8"/>
  <c r="D41" i="8"/>
  <c r="E41" i="8"/>
  <c r="F41" i="8"/>
  <c r="G41" i="8"/>
  <c r="H41" i="8"/>
  <c r="J41" i="8"/>
  <c r="K41" i="8"/>
  <c r="L41" i="8"/>
  <c r="V41" i="8" s="1"/>
  <c r="M41" i="8"/>
  <c r="N41" i="8"/>
  <c r="O41" i="8"/>
  <c r="Q41" i="8"/>
  <c r="R41" i="8"/>
  <c r="S41" i="8"/>
  <c r="T41" i="8"/>
  <c r="C42" i="8"/>
  <c r="D42" i="8"/>
  <c r="E42" i="8"/>
  <c r="F42" i="8"/>
  <c r="G42" i="8"/>
  <c r="H42" i="8"/>
  <c r="J42" i="8"/>
  <c r="K42" i="8"/>
  <c r="L42" i="8"/>
  <c r="V42" i="8" s="1"/>
  <c r="M42" i="8"/>
  <c r="N42" i="8"/>
  <c r="O42" i="8"/>
  <c r="Q42" i="8"/>
  <c r="R42" i="8"/>
  <c r="S42" i="8"/>
  <c r="T42" i="8"/>
  <c r="C43" i="8"/>
  <c r="D43" i="8"/>
  <c r="E43" i="8"/>
  <c r="F43" i="8"/>
  <c r="G43" i="8"/>
  <c r="H43" i="8"/>
  <c r="J43" i="8"/>
  <c r="K43" i="8"/>
  <c r="L43" i="8"/>
  <c r="V43" i="8" s="1"/>
  <c r="M43" i="8"/>
  <c r="N43" i="8"/>
  <c r="O43" i="8"/>
  <c r="Q43" i="8"/>
  <c r="R43" i="8"/>
  <c r="S43" i="8"/>
  <c r="T43" i="8"/>
  <c r="C44" i="8"/>
  <c r="D44" i="8"/>
  <c r="E44" i="8"/>
  <c r="F44" i="8"/>
  <c r="G44" i="8"/>
  <c r="H44" i="8"/>
  <c r="J44" i="8"/>
  <c r="K44" i="8"/>
  <c r="L44" i="8"/>
  <c r="V44" i="8" s="1"/>
  <c r="M44" i="8"/>
  <c r="N44" i="8"/>
  <c r="O44" i="8"/>
  <c r="Q44" i="8"/>
  <c r="R44" i="8"/>
  <c r="S44" i="8"/>
  <c r="T44" i="8"/>
  <c r="C45" i="8"/>
  <c r="D45" i="8"/>
  <c r="E45" i="8"/>
  <c r="F45" i="8"/>
  <c r="G45" i="8"/>
  <c r="H45" i="8"/>
  <c r="J45" i="8"/>
  <c r="K45" i="8"/>
  <c r="L45" i="8"/>
  <c r="V45" i="8" s="1"/>
  <c r="M45" i="8"/>
  <c r="N45" i="8"/>
  <c r="O45" i="8"/>
  <c r="Q45" i="8"/>
  <c r="R45" i="8"/>
  <c r="S45" i="8"/>
  <c r="T45" i="8"/>
  <c r="C46" i="8"/>
  <c r="D46" i="8"/>
  <c r="E46" i="8"/>
  <c r="F46" i="8"/>
  <c r="G46" i="8"/>
  <c r="H46" i="8"/>
  <c r="J46" i="8"/>
  <c r="K46" i="8"/>
  <c r="L46" i="8"/>
  <c r="V46" i="8" s="1"/>
  <c r="M46" i="8"/>
  <c r="N46" i="8"/>
  <c r="O46" i="8"/>
  <c r="Q46" i="8"/>
  <c r="R46" i="8"/>
  <c r="S46" i="8"/>
  <c r="T46" i="8"/>
  <c r="C47" i="8"/>
  <c r="D47" i="8"/>
  <c r="E47" i="8"/>
  <c r="F47" i="8"/>
  <c r="G47" i="8"/>
  <c r="H47" i="8"/>
  <c r="J47" i="8"/>
  <c r="K47" i="8"/>
  <c r="L47" i="8"/>
  <c r="V47" i="8" s="1"/>
  <c r="M47" i="8"/>
  <c r="N47" i="8"/>
  <c r="O47" i="8"/>
  <c r="Q47" i="8"/>
  <c r="R47" i="8"/>
  <c r="S47" i="8"/>
  <c r="T47" i="8"/>
  <c r="C48" i="8"/>
  <c r="D48" i="8"/>
  <c r="E48" i="8"/>
  <c r="F48" i="8"/>
  <c r="G48" i="8"/>
  <c r="H48" i="8"/>
  <c r="J48" i="8"/>
  <c r="K48" i="8"/>
  <c r="L48" i="8"/>
  <c r="V48" i="8" s="1"/>
  <c r="M48" i="8"/>
  <c r="N48" i="8"/>
  <c r="O48" i="8"/>
  <c r="Q48" i="8"/>
  <c r="R48" i="8"/>
  <c r="S48" i="8"/>
  <c r="T48" i="8"/>
  <c r="C49" i="8"/>
  <c r="D49" i="8"/>
  <c r="E49" i="8"/>
  <c r="F49" i="8"/>
  <c r="G49" i="8"/>
  <c r="H49" i="8"/>
  <c r="J49" i="8"/>
  <c r="K49" i="8"/>
  <c r="L49" i="8"/>
  <c r="V49" i="8" s="1"/>
  <c r="M49" i="8"/>
  <c r="N49" i="8"/>
  <c r="O49" i="8"/>
  <c r="Q49" i="8"/>
  <c r="R49" i="8"/>
  <c r="S49" i="8"/>
  <c r="T49" i="8"/>
  <c r="C50" i="8"/>
  <c r="D50" i="8"/>
  <c r="E50" i="8"/>
  <c r="F50" i="8"/>
  <c r="G50" i="8"/>
  <c r="H50" i="8"/>
  <c r="J50" i="8"/>
  <c r="K50" i="8"/>
  <c r="L50" i="8"/>
  <c r="M50" i="8"/>
  <c r="N50" i="8"/>
  <c r="O50" i="8"/>
  <c r="Q50" i="8"/>
  <c r="R50" i="8"/>
  <c r="S50" i="8"/>
  <c r="T50" i="8"/>
  <c r="C51" i="8"/>
  <c r="D51" i="8"/>
  <c r="F51" i="8"/>
  <c r="G51" i="8"/>
  <c r="H51" i="8"/>
  <c r="J51" i="8"/>
  <c r="K51" i="8"/>
  <c r="L51" i="8"/>
  <c r="V51" i="8" s="1"/>
  <c r="M51" i="8"/>
  <c r="N51" i="8"/>
  <c r="O51" i="8"/>
  <c r="Q51" i="8"/>
  <c r="R51" i="8"/>
  <c r="S51" i="8"/>
  <c r="T51" i="8"/>
  <c r="C52" i="8"/>
  <c r="D52" i="8"/>
  <c r="E52" i="8"/>
  <c r="F52" i="8"/>
  <c r="G52" i="8"/>
  <c r="H52" i="8"/>
  <c r="J52" i="8"/>
  <c r="K52" i="8"/>
  <c r="L52" i="8"/>
  <c r="V52" i="8" s="1"/>
  <c r="M52" i="8"/>
  <c r="N52" i="8"/>
  <c r="O52" i="8"/>
  <c r="Q52" i="8"/>
  <c r="R52" i="8"/>
  <c r="S52" i="8"/>
  <c r="T52" i="8"/>
  <c r="C53" i="8"/>
  <c r="D53" i="8"/>
  <c r="E53" i="8"/>
  <c r="F53" i="8"/>
  <c r="G53" i="8"/>
  <c r="H53" i="8"/>
  <c r="J53" i="8"/>
  <c r="K53" i="8"/>
  <c r="L53" i="8"/>
  <c r="V53" i="8" s="1"/>
  <c r="M53" i="8"/>
  <c r="N53" i="8"/>
  <c r="O53" i="8"/>
  <c r="Q53" i="8"/>
  <c r="R53" i="8"/>
  <c r="S53" i="8"/>
  <c r="T53" i="8"/>
  <c r="C54" i="8"/>
  <c r="D54" i="8"/>
  <c r="E54" i="8"/>
  <c r="F54" i="8"/>
  <c r="G54" i="8"/>
  <c r="H54" i="8"/>
  <c r="J54" i="8"/>
  <c r="K54" i="8"/>
  <c r="L54" i="8"/>
  <c r="V54" i="8" s="1"/>
  <c r="M54" i="8"/>
  <c r="N54" i="8"/>
  <c r="O54" i="8"/>
  <c r="Q54" i="8"/>
  <c r="R54" i="8"/>
  <c r="S54" i="8"/>
  <c r="T54" i="8"/>
  <c r="C55" i="8"/>
  <c r="D55" i="8"/>
  <c r="E55" i="8"/>
  <c r="F55" i="8"/>
  <c r="G55" i="8"/>
  <c r="H55" i="8"/>
  <c r="J55" i="8"/>
  <c r="K55" i="8"/>
  <c r="L55" i="8"/>
  <c r="V55" i="8" s="1"/>
  <c r="M55" i="8"/>
  <c r="N55" i="8"/>
  <c r="O55" i="8"/>
  <c r="Q55" i="8"/>
  <c r="R55" i="8"/>
  <c r="S55" i="8"/>
  <c r="T55" i="8"/>
  <c r="C56" i="8"/>
  <c r="D56" i="8"/>
  <c r="E56" i="8"/>
  <c r="F56" i="8"/>
  <c r="G56" i="8"/>
  <c r="H56" i="8"/>
  <c r="J56" i="8"/>
  <c r="K56" i="8"/>
  <c r="L56" i="8"/>
  <c r="V56" i="8" s="1"/>
  <c r="M56" i="8"/>
  <c r="N56" i="8"/>
  <c r="O56" i="8"/>
  <c r="Q56" i="8"/>
  <c r="R56" i="8"/>
  <c r="S56" i="8"/>
  <c r="T56" i="8"/>
  <c r="C57" i="8"/>
  <c r="D57" i="8"/>
  <c r="E57" i="8"/>
  <c r="F57" i="8"/>
  <c r="G57" i="8"/>
  <c r="H57" i="8"/>
  <c r="J57" i="8"/>
  <c r="K57" i="8"/>
  <c r="L57" i="8"/>
  <c r="V57" i="8" s="1"/>
  <c r="M57" i="8"/>
  <c r="N57" i="8"/>
  <c r="O57" i="8"/>
  <c r="Q57" i="8"/>
  <c r="R57" i="8"/>
  <c r="S57" i="8"/>
  <c r="T57" i="8"/>
  <c r="C58" i="8"/>
  <c r="D58" i="8"/>
  <c r="E58" i="8"/>
  <c r="F58" i="8"/>
  <c r="G58" i="8"/>
  <c r="H58" i="8"/>
  <c r="J58" i="8"/>
  <c r="K58" i="8"/>
  <c r="L58" i="8"/>
  <c r="V58" i="8" s="1"/>
  <c r="M58" i="8"/>
  <c r="N58" i="8"/>
  <c r="O58" i="8"/>
  <c r="Q58" i="8"/>
  <c r="R58" i="8"/>
  <c r="S58" i="8"/>
  <c r="T58" i="8"/>
  <c r="C59" i="8"/>
  <c r="D59" i="8"/>
  <c r="E59" i="8"/>
  <c r="F59" i="8"/>
  <c r="G59" i="8"/>
  <c r="H59" i="8"/>
  <c r="J59" i="8"/>
  <c r="K59" i="8"/>
  <c r="L59" i="8"/>
  <c r="V59" i="8" s="1"/>
  <c r="M59" i="8"/>
  <c r="N59" i="8"/>
  <c r="O59" i="8"/>
  <c r="Q59" i="8"/>
  <c r="R59" i="8"/>
  <c r="S59" i="8"/>
  <c r="T59" i="8"/>
  <c r="C60" i="8"/>
  <c r="D60" i="8"/>
  <c r="E60" i="8"/>
  <c r="F60" i="8"/>
  <c r="G60" i="8"/>
  <c r="H60" i="8"/>
  <c r="J60" i="8"/>
  <c r="K60" i="8"/>
  <c r="L60" i="8"/>
  <c r="V60" i="8" s="1"/>
  <c r="M60" i="8"/>
  <c r="N60" i="8"/>
  <c r="O60" i="8"/>
  <c r="Q60" i="8"/>
  <c r="R60" i="8"/>
  <c r="S60" i="8"/>
  <c r="T60" i="8"/>
  <c r="C61" i="8"/>
  <c r="D61" i="8"/>
  <c r="E61" i="8"/>
  <c r="F61" i="8"/>
  <c r="G61" i="8"/>
  <c r="H61" i="8"/>
  <c r="J61" i="8"/>
  <c r="K61" i="8"/>
  <c r="L61" i="8"/>
  <c r="V61" i="8" s="1"/>
  <c r="M61" i="8"/>
  <c r="N61" i="8"/>
  <c r="O61" i="8"/>
  <c r="Q61" i="8"/>
  <c r="R61" i="8"/>
  <c r="S61" i="8"/>
  <c r="T61" i="8"/>
  <c r="C62" i="8"/>
  <c r="D62" i="8"/>
  <c r="F62" i="8"/>
  <c r="G62" i="8"/>
  <c r="H62" i="8"/>
  <c r="J62" i="8"/>
  <c r="K62" i="8"/>
  <c r="L62" i="8"/>
  <c r="V62" i="8" s="1"/>
  <c r="M62" i="8"/>
  <c r="N62" i="8"/>
  <c r="O62" i="8"/>
  <c r="Q62" i="8"/>
  <c r="R62" i="8"/>
  <c r="S62" i="8"/>
  <c r="T62" i="8"/>
  <c r="C63" i="8"/>
  <c r="D63" i="8"/>
  <c r="E63" i="8"/>
  <c r="F63" i="8"/>
  <c r="G63" i="8"/>
  <c r="H63" i="8"/>
  <c r="J63" i="8"/>
  <c r="K63" i="8"/>
  <c r="L63" i="8"/>
  <c r="M63" i="8"/>
  <c r="N63" i="8"/>
  <c r="O63" i="8"/>
  <c r="Q63" i="8"/>
  <c r="R63" i="8"/>
  <c r="S63" i="8"/>
  <c r="T63" i="8"/>
  <c r="C64" i="8"/>
  <c r="D64" i="8"/>
  <c r="E64" i="8"/>
  <c r="F64" i="8"/>
  <c r="G64" i="8"/>
  <c r="H64" i="8"/>
  <c r="J64" i="8"/>
  <c r="K64" i="8"/>
  <c r="L64" i="8"/>
  <c r="V64" i="8" s="1"/>
  <c r="M64" i="8"/>
  <c r="N64" i="8"/>
  <c r="O64" i="8"/>
  <c r="Q64" i="8"/>
  <c r="R64" i="8"/>
  <c r="S64" i="8"/>
  <c r="T64" i="8"/>
  <c r="C65" i="8"/>
  <c r="D65" i="8"/>
  <c r="E65" i="8"/>
  <c r="F65" i="8"/>
  <c r="G65" i="8"/>
  <c r="H65" i="8"/>
  <c r="J65" i="8"/>
  <c r="K65" i="8"/>
  <c r="L65" i="8"/>
  <c r="V65" i="8" s="1"/>
  <c r="M65" i="8"/>
  <c r="N65" i="8"/>
  <c r="O65" i="8"/>
  <c r="Q65" i="8"/>
  <c r="R65" i="8"/>
  <c r="S65" i="8"/>
  <c r="T65" i="8"/>
  <c r="C66" i="8"/>
  <c r="D66" i="8"/>
  <c r="E66" i="8"/>
  <c r="F66" i="8"/>
  <c r="G66" i="8"/>
  <c r="H66" i="8"/>
  <c r="J66" i="8"/>
  <c r="K66" i="8"/>
  <c r="L66" i="8"/>
  <c r="M66" i="8"/>
  <c r="N66" i="8"/>
  <c r="O66" i="8"/>
  <c r="Q66" i="8"/>
  <c r="R66" i="8"/>
  <c r="S66" i="8"/>
  <c r="T66" i="8"/>
  <c r="C67" i="8"/>
  <c r="D67" i="8"/>
  <c r="E67" i="8"/>
  <c r="F67" i="8"/>
  <c r="G67" i="8"/>
  <c r="H67" i="8"/>
  <c r="J67" i="8"/>
  <c r="K67" i="8"/>
  <c r="L67" i="8"/>
  <c r="V67" i="8" s="1"/>
  <c r="M67" i="8"/>
  <c r="N67" i="8"/>
  <c r="O67" i="8"/>
  <c r="Q67" i="8"/>
  <c r="R67" i="8"/>
  <c r="S67" i="8"/>
  <c r="T67" i="8"/>
  <c r="C68" i="8"/>
  <c r="D68" i="8"/>
  <c r="E68" i="8"/>
  <c r="F68" i="8"/>
  <c r="G68" i="8"/>
  <c r="H68" i="8"/>
  <c r="J68" i="8"/>
  <c r="K68" i="8"/>
  <c r="L68" i="8"/>
  <c r="V68" i="8" s="1"/>
  <c r="M68" i="8"/>
  <c r="N68" i="8"/>
  <c r="O68" i="8"/>
  <c r="Q68" i="8"/>
  <c r="R68" i="8"/>
  <c r="S68" i="8"/>
  <c r="T68" i="8"/>
  <c r="C69" i="8"/>
  <c r="D69" i="8"/>
  <c r="F69" i="8"/>
  <c r="G69" i="8"/>
  <c r="H69" i="8"/>
  <c r="J69" i="8"/>
  <c r="K69" i="8"/>
  <c r="L69" i="8"/>
  <c r="V69" i="8" s="1"/>
  <c r="M69" i="8"/>
  <c r="N69" i="8"/>
  <c r="O69" i="8"/>
  <c r="Q69" i="8"/>
  <c r="R69" i="8"/>
  <c r="S69" i="8"/>
  <c r="T69" i="8"/>
  <c r="C70" i="8"/>
  <c r="D70" i="8"/>
  <c r="E70" i="8"/>
  <c r="F70" i="8"/>
  <c r="G70" i="8"/>
  <c r="H70" i="8"/>
  <c r="J70" i="8"/>
  <c r="K70" i="8"/>
  <c r="L70" i="8"/>
  <c r="V70" i="8" s="1"/>
  <c r="M70" i="8"/>
  <c r="N70" i="8"/>
  <c r="O70" i="8"/>
  <c r="Q70" i="8"/>
  <c r="R70" i="8"/>
  <c r="S70" i="8"/>
  <c r="T70" i="8"/>
  <c r="C71" i="8"/>
  <c r="D71" i="8"/>
  <c r="E71" i="8"/>
  <c r="F71" i="8"/>
  <c r="G71" i="8"/>
  <c r="H71" i="8"/>
  <c r="J71" i="8"/>
  <c r="K71" i="8"/>
  <c r="L71" i="8"/>
  <c r="V71" i="8" s="1"/>
  <c r="M71" i="8"/>
  <c r="N71" i="8"/>
  <c r="O71" i="8"/>
  <c r="Q71" i="8"/>
  <c r="R71" i="8"/>
  <c r="S71" i="8"/>
  <c r="T71" i="8"/>
  <c r="C72" i="8"/>
  <c r="D72" i="8"/>
  <c r="E72" i="8"/>
  <c r="F72" i="8"/>
  <c r="G72" i="8"/>
  <c r="H72" i="8"/>
  <c r="J72" i="8"/>
  <c r="K72" i="8"/>
  <c r="L72" i="8"/>
  <c r="V72" i="8" s="1"/>
  <c r="M72" i="8"/>
  <c r="N72" i="8"/>
  <c r="O72" i="8"/>
  <c r="Q72" i="8"/>
  <c r="R72" i="8"/>
  <c r="S72" i="8"/>
  <c r="T72" i="8"/>
  <c r="C73" i="8"/>
  <c r="D73" i="8"/>
  <c r="E73" i="8"/>
  <c r="F73" i="8"/>
  <c r="G73" i="8"/>
  <c r="H73" i="8"/>
  <c r="J73" i="8"/>
  <c r="K73" i="8"/>
  <c r="L73" i="8"/>
  <c r="V73" i="8" s="1"/>
  <c r="M73" i="8"/>
  <c r="N73" i="8"/>
  <c r="O73" i="8"/>
  <c r="Q73" i="8"/>
  <c r="R73" i="8"/>
  <c r="S73" i="8"/>
  <c r="T73" i="8"/>
  <c r="C74" i="8"/>
  <c r="D74" i="8"/>
  <c r="E74" i="8"/>
  <c r="F74" i="8"/>
  <c r="G74" i="8"/>
  <c r="H74" i="8"/>
  <c r="J74" i="8"/>
  <c r="K74" i="8"/>
  <c r="L74" i="8"/>
  <c r="V74" i="8" s="1"/>
  <c r="M74" i="8"/>
  <c r="N74" i="8"/>
  <c r="O74" i="8"/>
  <c r="Q74" i="8"/>
  <c r="R74" i="8"/>
  <c r="S74" i="8"/>
  <c r="T74" i="8"/>
  <c r="C75" i="8"/>
  <c r="D75" i="8"/>
  <c r="E75" i="8"/>
  <c r="F75" i="8"/>
  <c r="G75" i="8"/>
  <c r="H75" i="8"/>
  <c r="J75" i="8"/>
  <c r="K75" i="8"/>
  <c r="L75" i="8"/>
  <c r="V75" i="8" s="1"/>
  <c r="M75" i="8"/>
  <c r="N75" i="8"/>
  <c r="O75" i="8"/>
  <c r="Q75" i="8"/>
  <c r="R75" i="8"/>
  <c r="S75" i="8"/>
  <c r="T75" i="8"/>
  <c r="C76" i="8"/>
  <c r="D76" i="8"/>
  <c r="E76" i="8"/>
  <c r="F76" i="8"/>
  <c r="G76" i="8"/>
  <c r="H76" i="8"/>
  <c r="J76" i="8"/>
  <c r="K76" i="8"/>
  <c r="L76" i="8"/>
  <c r="V76" i="8" s="1"/>
  <c r="M76" i="8"/>
  <c r="N76" i="8"/>
  <c r="O76" i="8"/>
  <c r="Q76" i="8"/>
  <c r="R76" i="8"/>
  <c r="S76" i="8"/>
  <c r="T76" i="8"/>
  <c r="C77" i="8"/>
  <c r="D77" i="8"/>
  <c r="E77" i="8"/>
  <c r="F77" i="8"/>
  <c r="G77" i="8"/>
  <c r="H77" i="8"/>
  <c r="J77" i="8"/>
  <c r="K77" i="8"/>
  <c r="L77" i="8"/>
  <c r="V77" i="8" s="1"/>
  <c r="M77" i="8"/>
  <c r="N77" i="8"/>
  <c r="O77" i="8"/>
  <c r="Q77" i="8"/>
  <c r="R77" i="8"/>
  <c r="S77" i="8"/>
  <c r="T77" i="8"/>
  <c r="C78" i="8"/>
  <c r="D78" i="8"/>
  <c r="E78" i="8"/>
  <c r="F78" i="8"/>
  <c r="G78" i="8"/>
  <c r="H78" i="8"/>
  <c r="J78" i="8"/>
  <c r="K78" i="8"/>
  <c r="L78" i="8"/>
  <c r="V78" i="8" s="1"/>
  <c r="M78" i="8"/>
  <c r="N78" i="8"/>
  <c r="O78" i="8"/>
  <c r="Q78" i="8"/>
  <c r="R78" i="8"/>
  <c r="S78" i="8"/>
  <c r="T78" i="8"/>
  <c r="C79" i="8"/>
  <c r="D79" i="8"/>
  <c r="E79" i="8"/>
  <c r="F79" i="8"/>
  <c r="G79" i="8"/>
  <c r="H79" i="8"/>
  <c r="J79" i="8"/>
  <c r="K79" i="8"/>
  <c r="L79" i="8"/>
  <c r="V79" i="8" s="1"/>
  <c r="M79" i="8"/>
  <c r="N79" i="8"/>
  <c r="O79" i="8"/>
  <c r="Q79" i="8"/>
  <c r="R79" i="8"/>
  <c r="S79" i="8"/>
  <c r="T79" i="8"/>
  <c r="C80" i="8"/>
  <c r="D80" i="8"/>
  <c r="E80" i="8"/>
  <c r="F80" i="8"/>
  <c r="G80" i="8"/>
  <c r="H80" i="8"/>
  <c r="J80" i="8"/>
  <c r="K80" i="8"/>
  <c r="L80" i="8"/>
  <c r="V80" i="8" s="1"/>
  <c r="M80" i="8"/>
  <c r="N80" i="8"/>
  <c r="O80" i="8"/>
  <c r="Q80" i="8"/>
  <c r="R80" i="8"/>
  <c r="S80" i="8"/>
  <c r="T80" i="8"/>
  <c r="C81" i="8"/>
  <c r="D81" i="8"/>
  <c r="E81" i="8"/>
  <c r="F81" i="8"/>
  <c r="G81" i="8"/>
  <c r="H81" i="8"/>
  <c r="J81" i="8"/>
  <c r="K81" i="8"/>
  <c r="L81" i="8"/>
  <c r="V81" i="8" s="1"/>
  <c r="M81" i="8"/>
  <c r="N81" i="8"/>
  <c r="O81" i="8"/>
  <c r="Q81" i="8"/>
  <c r="R81" i="8"/>
  <c r="S81" i="8"/>
  <c r="T81" i="8"/>
  <c r="C82" i="8"/>
  <c r="D82" i="8"/>
  <c r="E82" i="8"/>
  <c r="F82" i="8"/>
  <c r="G82" i="8"/>
  <c r="H82" i="8"/>
  <c r="J82" i="8"/>
  <c r="K82" i="8"/>
  <c r="L82" i="8"/>
  <c r="V82" i="8" s="1"/>
  <c r="M82" i="8"/>
  <c r="N82" i="8"/>
  <c r="O82" i="8"/>
  <c r="Q82" i="8"/>
  <c r="R82" i="8"/>
  <c r="S82" i="8"/>
  <c r="T82" i="8"/>
  <c r="C83" i="8"/>
  <c r="D83" i="8"/>
  <c r="E83" i="8"/>
  <c r="F83" i="8"/>
  <c r="G83" i="8"/>
  <c r="H83" i="8"/>
  <c r="J83" i="8"/>
  <c r="K83" i="8"/>
  <c r="L83" i="8"/>
  <c r="V83" i="8" s="1"/>
  <c r="M83" i="8"/>
  <c r="N83" i="8"/>
  <c r="O83" i="8"/>
  <c r="Q83" i="8"/>
  <c r="R83" i="8"/>
  <c r="S83" i="8"/>
  <c r="T83" i="8"/>
  <c r="C84" i="8"/>
  <c r="D84" i="8"/>
  <c r="E84" i="8"/>
  <c r="F84" i="8"/>
  <c r="G84" i="8"/>
  <c r="H84" i="8"/>
  <c r="J84" i="8"/>
  <c r="K84" i="8"/>
  <c r="L84" i="8"/>
  <c r="V84" i="8" s="1"/>
  <c r="M84" i="8"/>
  <c r="N84" i="8"/>
  <c r="O84" i="8"/>
  <c r="Q84" i="8"/>
  <c r="R84" i="8"/>
  <c r="S84" i="8"/>
  <c r="T84" i="8"/>
  <c r="C85" i="8"/>
  <c r="D85" i="8"/>
  <c r="E85" i="8"/>
  <c r="F85" i="8"/>
  <c r="G85" i="8"/>
  <c r="H85" i="8"/>
  <c r="J85" i="8"/>
  <c r="K85" i="8"/>
  <c r="L85" i="8"/>
  <c r="V85" i="8" s="1"/>
  <c r="M85" i="8"/>
  <c r="N85" i="8"/>
  <c r="O85" i="8"/>
  <c r="Q85" i="8"/>
  <c r="R85" i="8"/>
  <c r="S85" i="8"/>
  <c r="T85" i="8"/>
  <c r="C86" i="8"/>
  <c r="D86" i="8"/>
  <c r="E86" i="8"/>
  <c r="F86" i="8"/>
  <c r="G86" i="8"/>
  <c r="H86" i="8"/>
  <c r="J86" i="8"/>
  <c r="K86" i="8"/>
  <c r="L86" i="8"/>
  <c r="V86" i="8" s="1"/>
  <c r="M86" i="8"/>
  <c r="N86" i="8"/>
  <c r="O86" i="8"/>
  <c r="Q86" i="8"/>
  <c r="R86" i="8"/>
  <c r="S86" i="8"/>
  <c r="T86" i="8"/>
  <c r="C87" i="8"/>
  <c r="D87" i="8"/>
  <c r="E87" i="8"/>
  <c r="F87" i="8"/>
  <c r="G87" i="8"/>
  <c r="H87" i="8"/>
  <c r="J87" i="8"/>
  <c r="K87" i="8"/>
  <c r="L87" i="8"/>
  <c r="V87" i="8" s="1"/>
  <c r="M87" i="8"/>
  <c r="N87" i="8"/>
  <c r="O87" i="8"/>
  <c r="Q87" i="8"/>
  <c r="R87" i="8"/>
  <c r="S87" i="8"/>
  <c r="T87" i="8"/>
  <c r="C88" i="8"/>
  <c r="D88" i="8"/>
  <c r="E88" i="8"/>
  <c r="F88" i="8"/>
  <c r="G88" i="8"/>
  <c r="H88" i="8"/>
  <c r="J88" i="8"/>
  <c r="K88" i="8"/>
  <c r="L88" i="8"/>
  <c r="V88" i="8" s="1"/>
  <c r="M88" i="8"/>
  <c r="N88" i="8"/>
  <c r="O88" i="8"/>
  <c r="Q88" i="8"/>
  <c r="R88" i="8"/>
  <c r="S88" i="8"/>
  <c r="T88" i="8"/>
  <c r="C89" i="8"/>
  <c r="D89" i="8"/>
  <c r="F89" i="8"/>
  <c r="G89" i="8"/>
  <c r="H89" i="8"/>
  <c r="J89" i="8"/>
  <c r="K89" i="8"/>
  <c r="L89" i="8"/>
  <c r="V89" i="8" s="1"/>
  <c r="M89" i="8"/>
  <c r="N89" i="8"/>
  <c r="O89" i="8"/>
  <c r="Q89" i="8"/>
  <c r="R89" i="8"/>
  <c r="S89" i="8"/>
  <c r="T89" i="8"/>
  <c r="C90" i="8"/>
  <c r="D90" i="8"/>
  <c r="E90" i="8"/>
  <c r="F90" i="8"/>
  <c r="G90" i="8"/>
  <c r="H90" i="8"/>
  <c r="J90" i="8"/>
  <c r="K90" i="8"/>
  <c r="L90" i="8"/>
  <c r="V90" i="8" s="1"/>
  <c r="M90" i="8"/>
  <c r="N90" i="8"/>
  <c r="O90" i="8"/>
  <c r="Q90" i="8"/>
  <c r="R90" i="8"/>
  <c r="S90" i="8"/>
  <c r="T90" i="8"/>
  <c r="C91" i="8"/>
  <c r="D91" i="8"/>
  <c r="E91" i="8"/>
  <c r="F91" i="8"/>
  <c r="G91" i="8"/>
  <c r="H91" i="8"/>
  <c r="J91" i="8"/>
  <c r="K91" i="8"/>
  <c r="L91" i="8"/>
  <c r="V91" i="8" s="1"/>
  <c r="M91" i="8"/>
  <c r="N91" i="8"/>
  <c r="O91" i="8"/>
  <c r="Q91" i="8"/>
  <c r="R91" i="8"/>
  <c r="S91" i="8"/>
  <c r="T91" i="8"/>
  <c r="C92" i="8"/>
  <c r="D92" i="8"/>
  <c r="E92" i="8"/>
  <c r="F92" i="8"/>
  <c r="G92" i="8"/>
  <c r="H92" i="8"/>
  <c r="J92" i="8"/>
  <c r="K92" i="8"/>
  <c r="L92" i="8"/>
  <c r="V92" i="8" s="1"/>
  <c r="M92" i="8"/>
  <c r="N92" i="8"/>
  <c r="O92" i="8"/>
  <c r="Q92" i="8"/>
  <c r="R92" i="8"/>
  <c r="S92" i="8"/>
  <c r="T92" i="8"/>
  <c r="C93" i="8"/>
  <c r="D93" i="8"/>
  <c r="E93" i="8"/>
  <c r="F93" i="8"/>
  <c r="G93" i="8"/>
  <c r="H93" i="8"/>
  <c r="J93" i="8"/>
  <c r="K93" i="8"/>
  <c r="L93" i="8"/>
  <c r="V93" i="8" s="1"/>
  <c r="M93" i="8"/>
  <c r="N93" i="8"/>
  <c r="O93" i="8"/>
  <c r="Q93" i="8"/>
  <c r="R93" i="8"/>
  <c r="S93" i="8"/>
  <c r="T93" i="8"/>
  <c r="C94" i="8"/>
  <c r="D94" i="8"/>
  <c r="E94" i="8"/>
  <c r="F94" i="8"/>
  <c r="G94" i="8"/>
  <c r="H94" i="8"/>
  <c r="J94" i="8"/>
  <c r="K94" i="8"/>
  <c r="L94" i="8"/>
  <c r="V94" i="8" s="1"/>
  <c r="M94" i="8"/>
  <c r="N94" i="8"/>
  <c r="O94" i="8"/>
  <c r="Q94" i="8"/>
  <c r="R94" i="8"/>
  <c r="S94" i="8"/>
  <c r="T94" i="8"/>
  <c r="C95" i="8"/>
  <c r="D95" i="8"/>
  <c r="E95" i="8"/>
  <c r="F95" i="8"/>
  <c r="G95" i="8"/>
  <c r="H95" i="8"/>
  <c r="J95" i="8"/>
  <c r="K95" i="8"/>
  <c r="L95" i="8"/>
  <c r="V95" i="8" s="1"/>
  <c r="M95" i="8"/>
  <c r="N95" i="8"/>
  <c r="O95" i="8"/>
  <c r="Q95" i="8"/>
  <c r="R95" i="8"/>
  <c r="S95" i="8"/>
  <c r="T95" i="8"/>
  <c r="C96" i="8"/>
  <c r="D96" i="8"/>
  <c r="E96" i="8"/>
  <c r="F96" i="8"/>
  <c r="G96" i="8"/>
  <c r="H96" i="8"/>
  <c r="J96" i="8"/>
  <c r="K96" i="8"/>
  <c r="L96" i="8"/>
  <c r="V96" i="8" s="1"/>
  <c r="M96" i="8"/>
  <c r="N96" i="8"/>
  <c r="O96" i="8"/>
  <c r="Q96" i="8"/>
  <c r="R96" i="8"/>
  <c r="S96" i="8"/>
  <c r="T96" i="8"/>
  <c r="C97" i="8"/>
  <c r="D97" i="8"/>
  <c r="E97" i="8"/>
  <c r="F97" i="8"/>
  <c r="G97" i="8"/>
  <c r="H97" i="8"/>
  <c r="J97" i="8"/>
  <c r="K97" i="8"/>
  <c r="L97" i="8"/>
  <c r="V97" i="8" s="1"/>
  <c r="M97" i="8"/>
  <c r="N97" i="8"/>
  <c r="O97" i="8"/>
  <c r="Q97" i="8"/>
  <c r="R97" i="8"/>
  <c r="S97" i="8"/>
  <c r="T97" i="8"/>
  <c r="C98" i="8"/>
  <c r="D98" i="8"/>
  <c r="E98" i="8"/>
  <c r="F98" i="8"/>
  <c r="G98" i="8"/>
  <c r="H98" i="8"/>
  <c r="J98" i="8"/>
  <c r="K98" i="8"/>
  <c r="L98" i="8"/>
  <c r="V98" i="8" s="1"/>
  <c r="M98" i="8"/>
  <c r="N98" i="8"/>
  <c r="O98" i="8"/>
  <c r="Q98" i="8"/>
  <c r="R98" i="8"/>
  <c r="S98" i="8"/>
  <c r="T98" i="8"/>
  <c r="C99" i="8"/>
  <c r="D99" i="8"/>
  <c r="E99" i="8"/>
  <c r="F99" i="8"/>
  <c r="G99" i="8"/>
  <c r="H99" i="8"/>
  <c r="J99" i="8"/>
  <c r="K99" i="8"/>
  <c r="L99" i="8"/>
  <c r="V99" i="8" s="1"/>
  <c r="M99" i="8"/>
  <c r="N99" i="8"/>
  <c r="O99" i="8"/>
  <c r="Q99" i="8"/>
  <c r="R99" i="8"/>
  <c r="S99" i="8"/>
  <c r="T99" i="8"/>
  <c r="C100" i="8"/>
  <c r="D100" i="8"/>
  <c r="E100" i="8"/>
  <c r="F100" i="8"/>
  <c r="G100" i="8"/>
  <c r="H100" i="8"/>
  <c r="J100" i="8"/>
  <c r="K100" i="8"/>
  <c r="L100" i="8"/>
  <c r="V100" i="8" s="1"/>
  <c r="M100" i="8"/>
  <c r="N100" i="8"/>
  <c r="O100" i="8"/>
  <c r="Q100" i="8"/>
  <c r="R100" i="8"/>
  <c r="S100" i="8"/>
  <c r="T100" i="8"/>
  <c r="C101" i="8"/>
  <c r="D101" i="8"/>
  <c r="E101" i="8"/>
  <c r="F101" i="8"/>
  <c r="G101" i="8"/>
  <c r="H101" i="8"/>
  <c r="J101" i="8"/>
  <c r="K101" i="8"/>
  <c r="L101" i="8"/>
  <c r="V101" i="8" s="1"/>
  <c r="M101" i="8"/>
  <c r="N101" i="8"/>
  <c r="O101" i="8"/>
  <c r="Q101" i="8"/>
  <c r="R101" i="8"/>
  <c r="S101" i="8"/>
  <c r="T101" i="8"/>
  <c r="C102" i="8"/>
  <c r="D102" i="8"/>
  <c r="E102" i="8"/>
  <c r="F102" i="8"/>
  <c r="G102" i="8"/>
  <c r="H102" i="8"/>
  <c r="J102" i="8"/>
  <c r="K102" i="8"/>
  <c r="L102" i="8"/>
  <c r="V102" i="8" s="1"/>
  <c r="M102" i="8"/>
  <c r="N102" i="8"/>
  <c r="O102" i="8"/>
  <c r="Q102" i="8"/>
  <c r="R102" i="8"/>
  <c r="S102" i="8"/>
  <c r="T102" i="8"/>
  <c r="C103" i="8"/>
  <c r="D103" i="8"/>
  <c r="E103" i="8"/>
  <c r="F103" i="8"/>
  <c r="G103" i="8"/>
  <c r="H103" i="8"/>
  <c r="J103" i="8"/>
  <c r="K103" i="8"/>
  <c r="L103" i="8"/>
  <c r="V103" i="8" s="1"/>
  <c r="M103" i="8"/>
  <c r="N103" i="8"/>
  <c r="O103" i="8"/>
  <c r="Q103" i="8"/>
  <c r="R103" i="8"/>
  <c r="S103" i="8"/>
  <c r="T103" i="8"/>
  <c r="C104" i="8"/>
  <c r="D104" i="8"/>
  <c r="E104" i="8"/>
  <c r="F104" i="8"/>
  <c r="G104" i="8"/>
  <c r="H104" i="8"/>
  <c r="J104" i="8"/>
  <c r="K104" i="8"/>
  <c r="L104" i="8"/>
  <c r="V104" i="8" s="1"/>
  <c r="M104" i="8"/>
  <c r="N104" i="8"/>
  <c r="O104" i="8"/>
  <c r="Q104" i="8"/>
  <c r="R104" i="8"/>
  <c r="S104" i="8"/>
  <c r="T104" i="8"/>
  <c r="C105" i="8"/>
  <c r="D105" i="8"/>
  <c r="E105" i="8"/>
  <c r="F105" i="8"/>
  <c r="G105" i="8"/>
  <c r="H105" i="8"/>
  <c r="J105" i="8"/>
  <c r="K105" i="8"/>
  <c r="L105" i="8"/>
  <c r="V105" i="8" s="1"/>
  <c r="M105" i="8"/>
  <c r="N105" i="8"/>
  <c r="O105" i="8"/>
  <c r="Q105" i="8"/>
  <c r="R105" i="8"/>
  <c r="S105" i="8"/>
  <c r="T105" i="8"/>
  <c r="C106" i="8"/>
  <c r="D106" i="8"/>
  <c r="E106" i="8"/>
  <c r="F106" i="8"/>
  <c r="G106" i="8"/>
  <c r="H106" i="8"/>
  <c r="J106" i="8"/>
  <c r="K106" i="8"/>
  <c r="L106" i="8"/>
  <c r="V106" i="8" s="1"/>
  <c r="M106" i="8"/>
  <c r="N106" i="8"/>
  <c r="O106" i="8"/>
  <c r="Q106" i="8"/>
  <c r="R106" i="8"/>
  <c r="S106" i="8"/>
  <c r="T106" i="8"/>
  <c r="C107" i="8"/>
  <c r="D107" i="8"/>
  <c r="E107" i="8"/>
  <c r="F107" i="8"/>
  <c r="G107" i="8"/>
  <c r="H107" i="8"/>
  <c r="J107" i="8"/>
  <c r="K107" i="8"/>
  <c r="L107" i="8"/>
  <c r="V107" i="8" s="1"/>
  <c r="M107" i="8"/>
  <c r="N107" i="8"/>
  <c r="O107" i="8"/>
  <c r="Q107" i="8"/>
  <c r="R107" i="8"/>
  <c r="S107" i="8"/>
  <c r="T107" i="8"/>
  <c r="C108" i="8"/>
  <c r="D108" i="8"/>
  <c r="E108" i="8"/>
  <c r="F108" i="8"/>
  <c r="G108" i="8"/>
  <c r="H108" i="8"/>
  <c r="J108" i="8"/>
  <c r="K108" i="8"/>
  <c r="L108" i="8"/>
  <c r="V108" i="8" s="1"/>
  <c r="M108" i="8"/>
  <c r="N108" i="8"/>
  <c r="O108" i="8"/>
  <c r="Q108" i="8"/>
  <c r="R108" i="8"/>
  <c r="S108" i="8"/>
  <c r="T108" i="8"/>
  <c r="C109" i="8"/>
  <c r="D109" i="8"/>
  <c r="E109" i="8"/>
  <c r="F109" i="8"/>
  <c r="G109" i="8"/>
  <c r="H109" i="8"/>
  <c r="J109" i="8"/>
  <c r="K109" i="8"/>
  <c r="L109" i="8"/>
  <c r="V109" i="8" s="1"/>
  <c r="M109" i="8"/>
  <c r="N109" i="8"/>
  <c r="O109" i="8"/>
  <c r="Q109" i="8"/>
  <c r="R109" i="8"/>
  <c r="S109" i="8"/>
  <c r="T109" i="8"/>
  <c r="C110" i="8"/>
  <c r="D110" i="8"/>
  <c r="E110" i="8"/>
  <c r="F110" i="8"/>
  <c r="G110" i="8"/>
  <c r="H110" i="8"/>
  <c r="J110" i="8"/>
  <c r="K110" i="8"/>
  <c r="L110" i="8"/>
  <c r="V110" i="8" s="1"/>
  <c r="M110" i="8"/>
  <c r="N110" i="8"/>
  <c r="O110" i="8"/>
  <c r="Q110" i="8"/>
  <c r="R110" i="8"/>
  <c r="S110" i="8"/>
  <c r="T110" i="8"/>
  <c r="C111" i="8"/>
  <c r="D111" i="8"/>
  <c r="E111" i="8"/>
  <c r="F111" i="8"/>
  <c r="G111" i="8"/>
  <c r="H111" i="8"/>
  <c r="J111" i="8"/>
  <c r="K111" i="8"/>
  <c r="L111" i="8"/>
  <c r="V111" i="8" s="1"/>
  <c r="M111" i="8"/>
  <c r="N111" i="8"/>
  <c r="O111" i="8"/>
  <c r="Q111" i="8"/>
  <c r="R111" i="8"/>
  <c r="S111" i="8"/>
  <c r="T111" i="8"/>
  <c r="C112" i="8"/>
  <c r="D112" i="8"/>
  <c r="F112" i="8"/>
  <c r="G112" i="8"/>
  <c r="H112" i="8"/>
  <c r="J112" i="8"/>
  <c r="K112" i="8"/>
  <c r="L112" i="8"/>
  <c r="V112" i="8" s="1"/>
  <c r="M112" i="8"/>
  <c r="N112" i="8"/>
  <c r="O112" i="8"/>
  <c r="Q112" i="8"/>
  <c r="R112" i="8"/>
  <c r="S112" i="8"/>
  <c r="T112" i="8"/>
  <c r="C113" i="8"/>
  <c r="D113" i="8"/>
  <c r="F113" i="8"/>
  <c r="G113" i="8"/>
  <c r="H113" i="8"/>
  <c r="J113" i="8"/>
  <c r="K113" i="8"/>
  <c r="L113" i="8"/>
  <c r="V113" i="8" s="1"/>
  <c r="M113" i="8"/>
  <c r="N113" i="8"/>
  <c r="O113" i="8"/>
  <c r="Q113" i="8"/>
  <c r="R113" i="8"/>
  <c r="S113" i="8"/>
  <c r="T113" i="8"/>
  <c r="C114" i="8"/>
  <c r="D114" i="8"/>
  <c r="E114" i="8"/>
  <c r="F114" i="8"/>
  <c r="G114" i="8"/>
  <c r="H114" i="8"/>
  <c r="J114" i="8"/>
  <c r="K114" i="8"/>
  <c r="L114" i="8"/>
  <c r="V114" i="8" s="1"/>
  <c r="M114" i="8"/>
  <c r="N114" i="8"/>
  <c r="O114" i="8"/>
  <c r="Q114" i="8"/>
  <c r="R114" i="8"/>
  <c r="S114" i="8"/>
  <c r="T114" i="8"/>
  <c r="C115" i="8"/>
  <c r="D115" i="8"/>
  <c r="E115" i="8"/>
  <c r="F115" i="8"/>
  <c r="G115" i="8"/>
  <c r="H115" i="8"/>
  <c r="J115" i="8"/>
  <c r="K115" i="8"/>
  <c r="L115" i="8"/>
  <c r="V115" i="8" s="1"/>
  <c r="M115" i="8"/>
  <c r="N115" i="8"/>
  <c r="O115" i="8"/>
  <c r="Q115" i="8"/>
  <c r="R115" i="8"/>
  <c r="S115" i="8"/>
  <c r="T115" i="8"/>
  <c r="C116" i="8"/>
  <c r="D116" i="8"/>
  <c r="E116" i="8"/>
  <c r="F116" i="8"/>
  <c r="G116" i="8"/>
  <c r="H116" i="8"/>
  <c r="J116" i="8"/>
  <c r="K116" i="8"/>
  <c r="L116" i="8"/>
  <c r="V116" i="8" s="1"/>
  <c r="M116" i="8"/>
  <c r="N116" i="8"/>
  <c r="O116" i="8"/>
  <c r="Q116" i="8"/>
  <c r="R116" i="8"/>
  <c r="S116" i="8"/>
  <c r="T116" i="8"/>
  <c r="C117" i="8"/>
  <c r="D117" i="8"/>
  <c r="E117" i="8"/>
  <c r="F117" i="8"/>
  <c r="G117" i="8"/>
  <c r="H117" i="8"/>
  <c r="J117" i="8"/>
  <c r="K117" i="8"/>
  <c r="L117" i="8"/>
  <c r="V117" i="8" s="1"/>
  <c r="M117" i="8"/>
  <c r="N117" i="8"/>
  <c r="O117" i="8"/>
  <c r="Q117" i="8"/>
  <c r="R117" i="8"/>
  <c r="S117" i="8"/>
  <c r="T117" i="8"/>
  <c r="C118" i="8"/>
  <c r="D118" i="8"/>
  <c r="E118" i="8"/>
  <c r="F118" i="8"/>
  <c r="G118" i="8"/>
  <c r="H118" i="8"/>
  <c r="J118" i="8"/>
  <c r="K118" i="8"/>
  <c r="L118" i="8"/>
  <c r="V118" i="8" s="1"/>
  <c r="M118" i="8"/>
  <c r="N118" i="8"/>
  <c r="O118" i="8"/>
  <c r="Q118" i="8"/>
  <c r="R118" i="8"/>
  <c r="S118" i="8"/>
  <c r="T118" i="8"/>
  <c r="C119" i="8"/>
  <c r="D119" i="8"/>
  <c r="E119" i="8"/>
  <c r="F119" i="8"/>
  <c r="G119" i="8"/>
  <c r="H119" i="8"/>
  <c r="J119" i="8"/>
  <c r="K119" i="8"/>
  <c r="L119" i="8"/>
  <c r="V119" i="8" s="1"/>
  <c r="M119" i="8"/>
  <c r="N119" i="8"/>
  <c r="O119" i="8"/>
  <c r="Q119" i="8"/>
  <c r="R119" i="8"/>
  <c r="S119" i="8"/>
  <c r="T119" i="8"/>
  <c r="C120" i="8"/>
  <c r="D120" i="8"/>
  <c r="E120" i="8"/>
  <c r="F120" i="8"/>
  <c r="G120" i="8"/>
  <c r="H120" i="8"/>
  <c r="J120" i="8"/>
  <c r="K120" i="8"/>
  <c r="L120" i="8"/>
  <c r="V120" i="8" s="1"/>
  <c r="M120" i="8"/>
  <c r="N120" i="8"/>
  <c r="O120" i="8"/>
  <c r="Q120" i="8"/>
  <c r="R120" i="8"/>
  <c r="S120" i="8"/>
  <c r="T120" i="8"/>
  <c r="C121" i="8"/>
  <c r="D121" i="8"/>
  <c r="E121" i="8"/>
  <c r="F121" i="8"/>
  <c r="G121" i="8"/>
  <c r="H121" i="8"/>
  <c r="J121" i="8"/>
  <c r="K121" i="8"/>
  <c r="L121" i="8"/>
  <c r="V121" i="8" s="1"/>
  <c r="M121" i="8"/>
  <c r="N121" i="8"/>
  <c r="O121" i="8"/>
  <c r="Q121" i="8"/>
  <c r="R121" i="8"/>
  <c r="S121" i="8"/>
  <c r="T121" i="8"/>
  <c r="C122" i="8"/>
  <c r="D122" i="8"/>
  <c r="E122" i="8"/>
  <c r="F122" i="8"/>
  <c r="G122" i="8"/>
  <c r="H122" i="8"/>
  <c r="J122" i="8"/>
  <c r="K122" i="8"/>
  <c r="L122" i="8"/>
  <c r="V122" i="8" s="1"/>
  <c r="M122" i="8"/>
  <c r="N122" i="8"/>
  <c r="O122" i="8"/>
  <c r="Q122" i="8"/>
  <c r="R122" i="8"/>
  <c r="S122" i="8"/>
  <c r="T122" i="8"/>
  <c r="C123" i="8"/>
  <c r="D123" i="8"/>
  <c r="E123" i="8"/>
  <c r="F123" i="8"/>
  <c r="G123" i="8"/>
  <c r="H123" i="8"/>
  <c r="J123" i="8"/>
  <c r="K123" i="8"/>
  <c r="L123" i="8"/>
  <c r="V123" i="8" s="1"/>
  <c r="M123" i="8"/>
  <c r="N123" i="8"/>
  <c r="O123" i="8"/>
  <c r="Q123" i="8"/>
  <c r="R123" i="8"/>
  <c r="S123" i="8"/>
  <c r="T123" i="8"/>
  <c r="C124" i="8"/>
  <c r="D124" i="8"/>
  <c r="E124" i="8"/>
  <c r="F124" i="8"/>
  <c r="G124" i="8"/>
  <c r="H124" i="8"/>
  <c r="J124" i="8"/>
  <c r="K124" i="8"/>
  <c r="L124" i="8"/>
  <c r="V124" i="8" s="1"/>
  <c r="M124" i="8"/>
  <c r="N124" i="8"/>
  <c r="O124" i="8"/>
  <c r="Q124" i="8"/>
  <c r="R124" i="8"/>
  <c r="S124" i="8"/>
  <c r="T124" i="8"/>
  <c r="C125" i="8"/>
  <c r="D125" i="8"/>
  <c r="E125" i="8"/>
  <c r="F125" i="8"/>
  <c r="G125" i="8"/>
  <c r="H125" i="8"/>
  <c r="J125" i="8"/>
  <c r="K125" i="8"/>
  <c r="L125" i="8"/>
  <c r="V125" i="8" s="1"/>
  <c r="M125" i="8"/>
  <c r="N125" i="8"/>
  <c r="O125" i="8"/>
  <c r="Q125" i="8"/>
  <c r="R125" i="8"/>
  <c r="S125" i="8"/>
  <c r="T125" i="8"/>
  <c r="C126" i="8"/>
  <c r="D126" i="8"/>
  <c r="E126" i="8"/>
  <c r="F126" i="8"/>
  <c r="G126" i="8"/>
  <c r="H126" i="8"/>
  <c r="J126" i="8"/>
  <c r="K126" i="8"/>
  <c r="L126" i="8"/>
  <c r="V126" i="8" s="1"/>
  <c r="M126" i="8"/>
  <c r="N126" i="8"/>
  <c r="O126" i="8"/>
  <c r="Q126" i="8"/>
  <c r="R126" i="8"/>
  <c r="S126" i="8"/>
  <c r="T126" i="8"/>
  <c r="C127" i="8"/>
  <c r="D127" i="8"/>
  <c r="E127" i="8"/>
  <c r="F127" i="8"/>
  <c r="G127" i="8"/>
  <c r="H127" i="8"/>
  <c r="J127" i="8"/>
  <c r="K127" i="8"/>
  <c r="L127" i="8"/>
  <c r="V127" i="8" s="1"/>
  <c r="M127" i="8"/>
  <c r="N127" i="8"/>
  <c r="O127" i="8"/>
  <c r="Q127" i="8"/>
  <c r="R127" i="8"/>
  <c r="S127" i="8"/>
  <c r="T127" i="8"/>
  <c r="C128" i="8"/>
  <c r="D128" i="8"/>
  <c r="E128" i="8"/>
  <c r="F128" i="8"/>
  <c r="G128" i="8"/>
  <c r="H128" i="8"/>
  <c r="J128" i="8"/>
  <c r="K128" i="8"/>
  <c r="L128" i="8"/>
  <c r="V128" i="8" s="1"/>
  <c r="M128" i="8"/>
  <c r="N128" i="8"/>
  <c r="O128" i="8"/>
  <c r="Q128" i="8"/>
  <c r="R128" i="8"/>
  <c r="S128" i="8"/>
  <c r="T128" i="8"/>
  <c r="C129" i="8"/>
  <c r="D129" i="8"/>
  <c r="E129" i="8"/>
  <c r="F129" i="8"/>
  <c r="G129" i="8"/>
  <c r="H129" i="8"/>
  <c r="J129" i="8"/>
  <c r="K129" i="8"/>
  <c r="L129" i="8"/>
  <c r="V129" i="8" s="1"/>
  <c r="M129" i="8"/>
  <c r="N129" i="8"/>
  <c r="O129" i="8"/>
  <c r="Q129" i="8"/>
  <c r="R129" i="8"/>
  <c r="S129" i="8"/>
  <c r="T129" i="8"/>
  <c r="C130" i="8"/>
  <c r="D130" i="8"/>
  <c r="E130" i="8"/>
  <c r="F130" i="8"/>
  <c r="G130" i="8"/>
  <c r="H130" i="8"/>
  <c r="J130" i="8"/>
  <c r="K130" i="8"/>
  <c r="L130" i="8"/>
  <c r="V130" i="8" s="1"/>
  <c r="M130" i="8"/>
  <c r="N130" i="8"/>
  <c r="O130" i="8"/>
  <c r="Q130" i="8"/>
  <c r="R130" i="8"/>
  <c r="S130" i="8"/>
  <c r="T130" i="8"/>
  <c r="C131" i="8"/>
  <c r="D131" i="8"/>
  <c r="E131" i="8"/>
  <c r="F131" i="8"/>
  <c r="G131" i="8"/>
  <c r="H131" i="8"/>
  <c r="J131" i="8"/>
  <c r="K131" i="8"/>
  <c r="L131" i="8"/>
  <c r="V131" i="8" s="1"/>
  <c r="M131" i="8"/>
  <c r="N131" i="8"/>
  <c r="O131" i="8"/>
  <c r="Q131" i="8"/>
  <c r="R131" i="8"/>
  <c r="S131" i="8"/>
  <c r="T131" i="8"/>
  <c r="C132" i="8"/>
  <c r="D132" i="8"/>
  <c r="E132" i="8"/>
  <c r="F132" i="8"/>
  <c r="G132" i="8"/>
  <c r="H132" i="8"/>
  <c r="J132" i="8"/>
  <c r="K132" i="8"/>
  <c r="L132" i="8"/>
  <c r="V132" i="8" s="1"/>
  <c r="M132" i="8"/>
  <c r="N132" i="8"/>
  <c r="O132" i="8"/>
  <c r="Q132" i="8"/>
  <c r="R132" i="8"/>
  <c r="S132" i="8"/>
  <c r="T132" i="8"/>
  <c r="C133" i="8"/>
  <c r="D133" i="8"/>
  <c r="E133" i="8"/>
  <c r="F133" i="8"/>
  <c r="G133" i="8"/>
  <c r="H133" i="8"/>
  <c r="J133" i="8"/>
  <c r="K133" i="8"/>
  <c r="L133" i="8"/>
  <c r="V133" i="8" s="1"/>
  <c r="M133" i="8"/>
  <c r="N133" i="8"/>
  <c r="O133" i="8"/>
  <c r="Q133" i="8"/>
  <c r="R133" i="8"/>
  <c r="S133" i="8"/>
  <c r="T133" i="8"/>
  <c r="C134" i="8"/>
  <c r="D134" i="8"/>
  <c r="E134" i="8"/>
  <c r="F134" i="8"/>
  <c r="G134" i="8"/>
  <c r="H134" i="8"/>
  <c r="J134" i="8"/>
  <c r="K134" i="8"/>
  <c r="L134" i="8"/>
  <c r="V134" i="8" s="1"/>
  <c r="M134" i="8"/>
  <c r="N134" i="8"/>
  <c r="O134" i="8"/>
  <c r="Q134" i="8"/>
  <c r="R134" i="8"/>
  <c r="S134" i="8"/>
  <c r="T134" i="8"/>
  <c r="C135" i="8"/>
  <c r="D135" i="8"/>
  <c r="E135" i="8"/>
  <c r="F135" i="8"/>
  <c r="G135" i="8"/>
  <c r="H135" i="8"/>
  <c r="J135" i="8"/>
  <c r="K135" i="8"/>
  <c r="L135" i="8"/>
  <c r="V135" i="8" s="1"/>
  <c r="M135" i="8"/>
  <c r="N135" i="8"/>
  <c r="O135" i="8"/>
  <c r="Q135" i="8"/>
  <c r="R135" i="8"/>
  <c r="S135" i="8"/>
  <c r="T135" i="8"/>
  <c r="C136" i="8"/>
  <c r="D136" i="8"/>
  <c r="E136" i="8"/>
  <c r="F136" i="8"/>
  <c r="G136" i="8"/>
  <c r="H136" i="8"/>
  <c r="J136" i="8"/>
  <c r="K136" i="8"/>
  <c r="L136" i="8"/>
  <c r="V136" i="8" s="1"/>
  <c r="M136" i="8"/>
  <c r="N136" i="8"/>
  <c r="O136" i="8"/>
  <c r="Q136" i="8"/>
  <c r="R136" i="8"/>
  <c r="S136" i="8"/>
  <c r="T136" i="8"/>
  <c r="C137" i="8"/>
  <c r="D137" i="8"/>
  <c r="E137" i="8"/>
  <c r="F137" i="8"/>
  <c r="G137" i="8"/>
  <c r="H137" i="8"/>
  <c r="J137" i="8"/>
  <c r="K137" i="8"/>
  <c r="L137" i="8"/>
  <c r="V137" i="8" s="1"/>
  <c r="M137" i="8"/>
  <c r="N137" i="8"/>
  <c r="O137" i="8"/>
  <c r="Q137" i="8"/>
  <c r="R137" i="8"/>
  <c r="S137" i="8"/>
  <c r="T137" i="8"/>
  <c r="C138" i="8"/>
  <c r="D138" i="8"/>
  <c r="E138" i="8"/>
  <c r="F138" i="8"/>
  <c r="G138" i="8"/>
  <c r="H138" i="8"/>
  <c r="J138" i="8"/>
  <c r="K138" i="8"/>
  <c r="L138" i="8"/>
  <c r="V138" i="8" s="1"/>
  <c r="M138" i="8"/>
  <c r="N138" i="8"/>
  <c r="O138" i="8"/>
  <c r="Q138" i="8"/>
  <c r="R138" i="8"/>
  <c r="S138" i="8"/>
  <c r="T138" i="8"/>
  <c r="C139" i="8"/>
  <c r="D139" i="8"/>
  <c r="E139" i="8"/>
  <c r="F139" i="8"/>
  <c r="G139" i="8"/>
  <c r="H139" i="8"/>
  <c r="J139" i="8"/>
  <c r="K139" i="8"/>
  <c r="L139" i="8"/>
  <c r="V139" i="8" s="1"/>
  <c r="M139" i="8"/>
  <c r="N139" i="8"/>
  <c r="O139" i="8"/>
  <c r="Q139" i="8"/>
  <c r="R139" i="8"/>
  <c r="S139" i="8"/>
  <c r="T139" i="8"/>
  <c r="C140" i="8"/>
  <c r="D140" i="8"/>
  <c r="E140" i="8"/>
  <c r="F140" i="8"/>
  <c r="G140" i="8"/>
  <c r="H140" i="8"/>
  <c r="J140" i="8"/>
  <c r="K140" i="8"/>
  <c r="L140" i="8"/>
  <c r="V140" i="8" s="1"/>
  <c r="M140" i="8"/>
  <c r="N140" i="8"/>
  <c r="O140" i="8"/>
  <c r="Q140" i="8"/>
  <c r="R140" i="8"/>
  <c r="S140" i="8"/>
  <c r="T140" i="8"/>
  <c r="C141" i="8"/>
  <c r="D141" i="8"/>
  <c r="E141" i="8"/>
  <c r="F141" i="8"/>
  <c r="G141" i="8"/>
  <c r="H141" i="8"/>
  <c r="J141" i="8"/>
  <c r="K141" i="8"/>
  <c r="L141" i="8"/>
  <c r="V141" i="8" s="1"/>
  <c r="M141" i="8"/>
  <c r="N141" i="8"/>
  <c r="O141" i="8"/>
  <c r="Q141" i="8"/>
  <c r="R141" i="8"/>
  <c r="S141" i="8"/>
  <c r="T141" i="8"/>
  <c r="C142" i="8"/>
  <c r="D142" i="8"/>
  <c r="E142" i="8"/>
  <c r="F142" i="8"/>
  <c r="G142" i="8"/>
  <c r="H142" i="8"/>
  <c r="J142" i="8"/>
  <c r="K142" i="8"/>
  <c r="L142" i="8"/>
  <c r="V142" i="8" s="1"/>
  <c r="M142" i="8"/>
  <c r="N142" i="8"/>
  <c r="O142" i="8"/>
  <c r="Q142" i="8"/>
  <c r="R142" i="8"/>
  <c r="S142" i="8"/>
  <c r="T142" i="8"/>
  <c r="C143" i="8"/>
  <c r="D143" i="8"/>
  <c r="E143" i="8"/>
  <c r="F143" i="8"/>
  <c r="G143" i="8"/>
  <c r="H143" i="8"/>
  <c r="J143" i="8"/>
  <c r="K143" i="8"/>
  <c r="L143" i="8"/>
  <c r="V143" i="8" s="1"/>
  <c r="M143" i="8"/>
  <c r="N143" i="8"/>
  <c r="O143" i="8"/>
  <c r="Q143" i="8"/>
  <c r="R143" i="8"/>
  <c r="S143" i="8"/>
  <c r="T143" i="8"/>
  <c r="C144" i="8"/>
  <c r="D144" i="8"/>
  <c r="E144" i="8"/>
  <c r="F144" i="8"/>
  <c r="G144" i="8"/>
  <c r="H144" i="8"/>
  <c r="J144" i="8"/>
  <c r="K144" i="8"/>
  <c r="L144" i="8"/>
  <c r="V144" i="8" s="1"/>
  <c r="M144" i="8"/>
  <c r="N144" i="8"/>
  <c r="O144" i="8"/>
  <c r="Q144" i="8"/>
  <c r="R144" i="8"/>
  <c r="S144" i="8"/>
  <c r="T144" i="8"/>
  <c r="C145" i="8"/>
  <c r="D145" i="8"/>
  <c r="E145" i="8"/>
  <c r="F145" i="8"/>
  <c r="G145" i="8"/>
  <c r="H145" i="8"/>
  <c r="J145" i="8"/>
  <c r="K145" i="8"/>
  <c r="L145" i="8"/>
  <c r="V145" i="8" s="1"/>
  <c r="M145" i="8"/>
  <c r="N145" i="8"/>
  <c r="O145" i="8"/>
  <c r="Q145" i="8"/>
  <c r="R145" i="8"/>
  <c r="S145" i="8"/>
  <c r="T145" i="8"/>
  <c r="C146" i="8"/>
  <c r="D146" i="8"/>
  <c r="E146" i="8"/>
  <c r="F146" i="8"/>
  <c r="G146" i="8"/>
  <c r="H146" i="8"/>
  <c r="J146" i="8"/>
  <c r="K146" i="8"/>
  <c r="L146" i="8"/>
  <c r="V146" i="8" s="1"/>
  <c r="M146" i="8"/>
  <c r="N146" i="8"/>
  <c r="O146" i="8"/>
  <c r="Q146" i="8"/>
  <c r="R146" i="8"/>
  <c r="S146" i="8"/>
  <c r="T146" i="8"/>
  <c r="C147" i="8"/>
  <c r="D147" i="8"/>
  <c r="E147" i="8"/>
  <c r="F147" i="8"/>
  <c r="G147" i="8"/>
  <c r="H147" i="8"/>
  <c r="J147" i="8"/>
  <c r="K147" i="8"/>
  <c r="L147" i="8"/>
  <c r="V147" i="8" s="1"/>
  <c r="M147" i="8"/>
  <c r="N147" i="8"/>
  <c r="O147" i="8"/>
  <c r="Q147" i="8"/>
  <c r="R147" i="8"/>
  <c r="S147" i="8"/>
  <c r="T147" i="8"/>
  <c r="C148" i="8"/>
  <c r="D148" i="8"/>
  <c r="E148" i="8"/>
  <c r="F148" i="8"/>
  <c r="G148" i="8"/>
  <c r="H148" i="8"/>
  <c r="J148" i="8"/>
  <c r="K148" i="8"/>
  <c r="L148" i="8"/>
  <c r="V148" i="8" s="1"/>
  <c r="M148" i="8"/>
  <c r="N148" i="8"/>
  <c r="O148" i="8"/>
  <c r="Q148" i="8"/>
  <c r="R148" i="8"/>
  <c r="S148" i="8"/>
  <c r="T148" i="8"/>
  <c r="C149" i="8"/>
  <c r="D149" i="8"/>
  <c r="E149" i="8"/>
  <c r="F149" i="8"/>
  <c r="G149" i="8"/>
  <c r="H149" i="8"/>
  <c r="J149" i="8"/>
  <c r="K149" i="8"/>
  <c r="L149" i="8"/>
  <c r="V149" i="8" s="1"/>
  <c r="M149" i="8"/>
  <c r="N149" i="8"/>
  <c r="O149" i="8"/>
  <c r="Q149" i="8"/>
  <c r="R149" i="8"/>
  <c r="S149" i="8"/>
  <c r="T149" i="8"/>
  <c r="C150" i="8"/>
  <c r="D150" i="8"/>
  <c r="E150" i="8"/>
  <c r="F150" i="8"/>
  <c r="G150" i="8"/>
  <c r="H150" i="8"/>
  <c r="J150" i="8"/>
  <c r="K150" i="8"/>
  <c r="L150" i="8"/>
  <c r="V150" i="8" s="1"/>
  <c r="M150" i="8"/>
  <c r="N150" i="8"/>
  <c r="O150" i="8"/>
  <c r="Q150" i="8"/>
  <c r="R150" i="8"/>
  <c r="S150" i="8"/>
  <c r="T150" i="8"/>
  <c r="C151" i="8"/>
  <c r="D151" i="8"/>
  <c r="E151" i="8"/>
  <c r="F151" i="8"/>
  <c r="G151" i="8"/>
  <c r="H151" i="8"/>
  <c r="J151" i="8"/>
  <c r="K151" i="8"/>
  <c r="L151" i="8"/>
  <c r="V151" i="8" s="1"/>
  <c r="M151" i="8"/>
  <c r="N151" i="8"/>
  <c r="O151" i="8"/>
  <c r="Q151" i="8"/>
  <c r="R151" i="8"/>
  <c r="S151" i="8"/>
  <c r="T151" i="8"/>
  <c r="C152" i="8"/>
  <c r="D152" i="8"/>
  <c r="E152" i="8"/>
  <c r="F152" i="8"/>
  <c r="G152" i="8"/>
  <c r="H152" i="8"/>
  <c r="J152" i="8"/>
  <c r="K152" i="8"/>
  <c r="L152" i="8"/>
  <c r="M152" i="8"/>
  <c r="N152" i="8"/>
  <c r="O152" i="8"/>
  <c r="Q152" i="8"/>
  <c r="R152" i="8"/>
  <c r="S152" i="8"/>
  <c r="T152" i="8"/>
  <c r="C153" i="8"/>
  <c r="D153" i="8"/>
  <c r="E153" i="8"/>
  <c r="F153" i="8"/>
  <c r="G153" i="8"/>
  <c r="H153" i="8"/>
  <c r="J153" i="8"/>
  <c r="K153" i="8"/>
  <c r="L153" i="8"/>
  <c r="M153" i="8"/>
  <c r="N153" i="8"/>
  <c r="O153" i="8"/>
  <c r="Q153" i="8"/>
  <c r="R153" i="8"/>
  <c r="S153" i="8"/>
  <c r="T153" i="8"/>
  <c r="C154" i="8"/>
  <c r="D154" i="8"/>
  <c r="E154" i="8"/>
  <c r="F154" i="8"/>
  <c r="G154" i="8"/>
  <c r="H154" i="8"/>
  <c r="J154" i="8"/>
  <c r="K154" i="8"/>
  <c r="L154" i="8"/>
  <c r="V154" i="8" s="1"/>
  <c r="M154" i="8"/>
  <c r="N154" i="8"/>
  <c r="O154" i="8"/>
  <c r="Q154" i="8"/>
  <c r="R154" i="8"/>
  <c r="S154" i="8"/>
  <c r="T154" i="8"/>
  <c r="C155" i="8"/>
  <c r="D155" i="8"/>
  <c r="E155" i="8"/>
  <c r="F155" i="8"/>
  <c r="G155" i="8"/>
  <c r="H155" i="8"/>
  <c r="J155" i="8"/>
  <c r="K155" i="8"/>
  <c r="L155" i="8"/>
  <c r="V155" i="8" s="1"/>
  <c r="M155" i="8"/>
  <c r="N155" i="8"/>
  <c r="O155" i="8"/>
  <c r="Q155" i="8"/>
  <c r="R155" i="8"/>
  <c r="S155" i="8"/>
  <c r="T155" i="8"/>
  <c r="C156" i="8"/>
  <c r="D156" i="8"/>
  <c r="E156" i="8"/>
  <c r="F156" i="8"/>
  <c r="G156" i="8"/>
  <c r="H156" i="8"/>
  <c r="J156" i="8"/>
  <c r="K156" i="8"/>
  <c r="L156" i="8"/>
  <c r="V156" i="8" s="1"/>
  <c r="M156" i="8"/>
  <c r="N156" i="8"/>
  <c r="O156" i="8"/>
  <c r="Q156" i="8"/>
  <c r="R156" i="8"/>
  <c r="S156" i="8"/>
  <c r="T156" i="8"/>
  <c r="C157" i="8"/>
  <c r="D157" i="8"/>
  <c r="E157" i="8"/>
  <c r="F157" i="8"/>
  <c r="G157" i="8"/>
  <c r="H157" i="8"/>
  <c r="J157" i="8"/>
  <c r="K157" i="8"/>
  <c r="L157" i="8"/>
  <c r="V157" i="8" s="1"/>
  <c r="M157" i="8"/>
  <c r="N157" i="8"/>
  <c r="O157" i="8"/>
  <c r="Q157" i="8"/>
  <c r="R157" i="8"/>
  <c r="S157" i="8"/>
  <c r="T157" i="8"/>
  <c r="C158" i="8"/>
  <c r="D158" i="8"/>
  <c r="E158" i="8"/>
  <c r="F158" i="8"/>
  <c r="G158" i="8"/>
  <c r="H158" i="8"/>
  <c r="J158" i="8"/>
  <c r="K158" i="8"/>
  <c r="L158" i="8"/>
  <c r="V158" i="8" s="1"/>
  <c r="M158" i="8"/>
  <c r="N158" i="8"/>
  <c r="O158" i="8"/>
  <c r="Q158" i="8"/>
  <c r="R158" i="8"/>
  <c r="S158" i="8"/>
  <c r="T158" i="8"/>
  <c r="C159" i="8"/>
  <c r="D159" i="8"/>
  <c r="E159" i="8"/>
  <c r="F159" i="8"/>
  <c r="G159" i="8"/>
  <c r="H159" i="8"/>
  <c r="J159" i="8"/>
  <c r="K159" i="8"/>
  <c r="L159" i="8"/>
  <c r="V159" i="8" s="1"/>
  <c r="M159" i="8"/>
  <c r="N159" i="8"/>
  <c r="O159" i="8"/>
  <c r="Q159" i="8"/>
  <c r="R159" i="8"/>
  <c r="S159" i="8"/>
  <c r="T159" i="8"/>
  <c r="C160" i="8"/>
  <c r="D160" i="8"/>
  <c r="E160" i="8"/>
  <c r="F160" i="8"/>
  <c r="G160" i="8"/>
  <c r="H160" i="8"/>
  <c r="J160" i="8"/>
  <c r="K160" i="8"/>
  <c r="L160" i="8"/>
  <c r="V160" i="8" s="1"/>
  <c r="M160" i="8"/>
  <c r="N160" i="8"/>
  <c r="O160" i="8"/>
  <c r="Q160" i="8"/>
  <c r="R160" i="8"/>
  <c r="S160" i="8"/>
  <c r="T160" i="8"/>
  <c r="C161" i="8"/>
  <c r="D161" i="8"/>
  <c r="E161" i="8"/>
  <c r="F161" i="8"/>
  <c r="G161" i="8"/>
  <c r="H161" i="8"/>
  <c r="J161" i="8"/>
  <c r="K161" i="8"/>
  <c r="L161" i="8"/>
  <c r="V161" i="8" s="1"/>
  <c r="M161" i="8"/>
  <c r="N161" i="8"/>
  <c r="O161" i="8"/>
  <c r="Q161" i="8"/>
  <c r="R161" i="8"/>
  <c r="S161" i="8"/>
  <c r="T161" i="8"/>
  <c r="C162" i="8"/>
  <c r="D162" i="8"/>
  <c r="E162" i="8"/>
  <c r="F162" i="8"/>
  <c r="G162" i="8"/>
  <c r="H162" i="8"/>
  <c r="J162" i="8"/>
  <c r="K162" i="8"/>
  <c r="L162" i="8"/>
  <c r="V162" i="8" s="1"/>
  <c r="M162" i="8"/>
  <c r="N162" i="8"/>
  <c r="O162" i="8"/>
  <c r="Q162" i="8"/>
  <c r="R162" i="8"/>
  <c r="S162" i="8"/>
  <c r="T162" i="8"/>
  <c r="C163" i="8"/>
  <c r="D163" i="8"/>
  <c r="E163" i="8"/>
  <c r="F163" i="8"/>
  <c r="G163" i="8"/>
  <c r="H163" i="8"/>
  <c r="J163" i="8"/>
  <c r="K163" i="8"/>
  <c r="L163" i="8"/>
  <c r="V163" i="8" s="1"/>
  <c r="M163" i="8"/>
  <c r="N163" i="8"/>
  <c r="O163" i="8"/>
  <c r="Q163" i="8"/>
  <c r="R163" i="8"/>
  <c r="S163" i="8"/>
  <c r="T163" i="8"/>
  <c r="C164" i="8"/>
  <c r="D164" i="8"/>
  <c r="E164" i="8"/>
  <c r="F164" i="8"/>
  <c r="G164" i="8"/>
  <c r="H164" i="8"/>
  <c r="J164" i="8"/>
  <c r="K164" i="8"/>
  <c r="L164" i="8"/>
  <c r="V164" i="8" s="1"/>
  <c r="M164" i="8"/>
  <c r="N164" i="8"/>
  <c r="O164" i="8"/>
  <c r="Q164" i="8"/>
  <c r="R164" i="8"/>
  <c r="S164" i="8"/>
  <c r="T164" i="8"/>
  <c r="C165" i="8"/>
  <c r="D165" i="8"/>
  <c r="E165" i="8"/>
  <c r="F165" i="8"/>
  <c r="G165" i="8"/>
  <c r="H165" i="8"/>
  <c r="J165" i="8"/>
  <c r="K165" i="8"/>
  <c r="L165" i="8"/>
  <c r="V165" i="8" s="1"/>
  <c r="M165" i="8"/>
  <c r="N165" i="8"/>
  <c r="O165" i="8"/>
  <c r="Q165" i="8"/>
  <c r="R165" i="8"/>
  <c r="S165" i="8"/>
  <c r="T165" i="8"/>
  <c r="C166" i="8"/>
  <c r="D166" i="8"/>
  <c r="E166" i="8"/>
  <c r="F166" i="8"/>
  <c r="G166" i="8"/>
  <c r="H166" i="8"/>
  <c r="J166" i="8"/>
  <c r="K166" i="8"/>
  <c r="L166" i="8"/>
  <c r="V166" i="8" s="1"/>
  <c r="M166" i="8"/>
  <c r="N166" i="8"/>
  <c r="O166" i="8"/>
  <c r="Q166" i="8"/>
  <c r="R166" i="8"/>
  <c r="S166" i="8"/>
  <c r="T166" i="8"/>
  <c r="C167" i="8"/>
  <c r="D167" i="8"/>
  <c r="E167" i="8"/>
  <c r="F167" i="8"/>
  <c r="G167" i="8"/>
  <c r="H167" i="8"/>
  <c r="J167" i="8"/>
  <c r="K167" i="8"/>
  <c r="L167" i="8"/>
  <c r="V167" i="8" s="1"/>
  <c r="M167" i="8"/>
  <c r="N167" i="8"/>
  <c r="O167" i="8"/>
  <c r="Q167" i="8"/>
  <c r="R167" i="8"/>
  <c r="S167" i="8"/>
  <c r="T167" i="8"/>
  <c r="C168" i="8"/>
  <c r="D168" i="8"/>
  <c r="E168" i="8"/>
  <c r="F168" i="8"/>
  <c r="G168" i="8"/>
  <c r="H168" i="8"/>
  <c r="J168" i="8"/>
  <c r="K168" i="8"/>
  <c r="L168" i="8"/>
  <c r="V168" i="8" s="1"/>
  <c r="M168" i="8"/>
  <c r="N168" i="8"/>
  <c r="O168" i="8"/>
  <c r="Q168" i="8"/>
  <c r="R168" i="8"/>
  <c r="S168" i="8"/>
  <c r="T168" i="8"/>
  <c r="C169" i="8"/>
  <c r="D169" i="8"/>
  <c r="E169" i="8"/>
  <c r="F169" i="8"/>
  <c r="G169" i="8"/>
  <c r="H169" i="8"/>
  <c r="J169" i="8"/>
  <c r="K169" i="8"/>
  <c r="L169" i="8"/>
  <c r="V169" i="8" s="1"/>
  <c r="M169" i="8"/>
  <c r="N169" i="8"/>
  <c r="O169" i="8"/>
  <c r="Q169" i="8"/>
  <c r="R169" i="8"/>
  <c r="S169" i="8"/>
  <c r="T169" i="8"/>
  <c r="C170" i="8"/>
  <c r="D170" i="8"/>
  <c r="E170" i="8"/>
  <c r="F170" i="8"/>
  <c r="G170" i="8"/>
  <c r="H170" i="8"/>
  <c r="J170" i="8"/>
  <c r="K170" i="8"/>
  <c r="L170" i="8"/>
  <c r="V170" i="8" s="1"/>
  <c r="M170" i="8"/>
  <c r="N170" i="8"/>
  <c r="O170" i="8"/>
  <c r="Q170" i="8"/>
  <c r="R170" i="8"/>
  <c r="S170" i="8"/>
  <c r="T170" i="8"/>
  <c r="C171" i="8"/>
  <c r="D171" i="8"/>
  <c r="F171" i="8"/>
  <c r="G171" i="8"/>
  <c r="H171" i="8"/>
  <c r="J171" i="8"/>
  <c r="K171" i="8"/>
  <c r="L171" i="8"/>
  <c r="V171" i="8" s="1"/>
  <c r="M171" i="8"/>
  <c r="N171" i="8"/>
  <c r="O171" i="8"/>
  <c r="Q171" i="8"/>
  <c r="R171" i="8"/>
  <c r="S171" i="8"/>
  <c r="T171" i="8"/>
  <c r="C172" i="8"/>
  <c r="D172" i="8"/>
  <c r="F172" i="8"/>
  <c r="G172" i="8"/>
  <c r="H172" i="8"/>
  <c r="J172" i="8"/>
  <c r="K172" i="8"/>
  <c r="L172" i="8"/>
  <c r="V172" i="8" s="1"/>
  <c r="M172" i="8"/>
  <c r="N172" i="8"/>
  <c r="O172" i="8"/>
  <c r="Q172" i="8"/>
  <c r="R172" i="8"/>
  <c r="S172" i="8"/>
  <c r="T172" i="8"/>
  <c r="C173" i="8"/>
  <c r="D173" i="8"/>
  <c r="E173" i="8"/>
  <c r="F173" i="8"/>
  <c r="G173" i="8"/>
  <c r="H173" i="8"/>
  <c r="J173" i="8"/>
  <c r="K173" i="8"/>
  <c r="L173" i="8"/>
  <c r="V173" i="8" s="1"/>
  <c r="M173" i="8"/>
  <c r="N173" i="8"/>
  <c r="O173" i="8"/>
  <c r="Q173" i="8"/>
  <c r="R173" i="8"/>
  <c r="S173" i="8"/>
  <c r="T173" i="8"/>
  <c r="C174" i="8"/>
  <c r="D174" i="8"/>
  <c r="E174" i="8"/>
  <c r="F174" i="8"/>
  <c r="G174" i="8"/>
  <c r="H174" i="8"/>
  <c r="J174" i="8"/>
  <c r="K174" i="8"/>
  <c r="L174" i="8"/>
  <c r="V174" i="8" s="1"/>
  <c r="M174" i="8"/>
  <c r="N174" i="8"/>
  <c r="O174" i="8"/>
  <c r="Q174" i="8"/>
  <c r="R174" i="8"/>
  <c r="S174" i="8"/>
  <c r="T174" i="8"/>
  <c r="C175" i="8"/>
  <c r="D175" i="8"/>
  <c r="E175" i="8"/>
  <c r="F175" i="8"/>
  <c r="G175" i="8"/>
  <c r="H175" i="8"/>
  <c r="J175" i="8"/>
  <c r="K175" i="8"/>
  <c r="L175" i="8"/>
  <c r="V175" i="8" s="1"/>
  <c r="M175" i="8"/>
  <c r="N175" i="8"/>
  <c r="O175" i="8"/>
  <c r="Q175" i="8"/>
  <c r="R175" i="8"/>
  <c r="S175" i="8"/>
  <c r="T175" i="8"/>
  <c r="C176" i="8"/>
  <c r="D176" i="8"/>
  <c r="E176" i="8"/>
  <c r="F176" i="8"/>
  <c r="G176" i="8"/>
  <c r="H176" i="8"/>
  <c r="J176" i="8"/>
  <c r="K176" i="8"/>
  <c r="L176" i="8"/>
  <c r="V176" i="8" s="1"/>
  <c r="M176" i="8"/>
  <c r="N176" i="8"/>
  <c r="O176" i="8"/>
  <c r="Q176" i="8"/>
  <c r="R176" i="8"/>
  <c r="S176" i="8"/>
  <c r="T176" i="8"/>
  <c r="C177" i="8"/>
  <c r="D177" i="8"/>
  <c r="E177" i="8"/>
  <c r="F177" i="8"/>
  <c r="G177" i="8"/>
  <c r="H177" i="8"/>
  <c r="J177" i="8"/>
  <c r="K177" i="8"/>
  <c r="L177" i="8"/>
  <c r="V177" i="8" s="1"/>
  <c r="M177" i="8"/>
  <c r="N177" i="8"/>
  <c r="O177" i="8"/>
  <c r="Q177" i="8"/>
  <c r="R177" i="8"/>
  <c r="S177" i="8"/>
  <c r="T177" i="8"/>
  <c r="C178" i="8"/>
  <c r="D178" i="8"/>
  <c r="E178" i="8"/>
  <c r="F178" i="8"/>
  <c r="G178" i="8"/>
  <c r="H178" i="8"/>
  <c r="J178" i="8"/>
  <c r="K178" i="8"/>
  <c r="L178" i="8"/>
  <c r="V178" i="8" s="1"/>
  <c r="M178" i="8"/>
  <c r="N178" i="8"/>
  <c r="O178" i="8"/>
  <c r="Q178" i="8"/>
  <c r="R178" i="8"/>
  <c r="S178" i="8"/>
  <c r="T178" i="8"/>
  <c r="C179" i="8"/>
  <c r="D179" i="8"/>
  <c r="F179" i="8"/>
  <c r="G179" i="8"/>
  <c r="H179" i="8"/>
  <c r="J179" i="8"/>
  <c r="K179" i="8"/>
  <c r="L179" i="8"/>
  <c r="V179" i="8" s="1"/>
  <c r="M179" i="8"/>
  <c r="N179" i="8"/>
  <c r="O179" i="8"/>
  <c r="Q179" i="8"/>
  <c r="R179" i="8"/>
  <c r="S179" i="8"/>
  <c r="T179" i="8"/>
  <c r="C180" i="8"/>
  <c r="D180" i="8"/>
  <c r="E180" i="8"/>
  <c r="F180" i="8"/>
  <c r="G180" i="8"/>
  <c r="H180" i="8"/>
  <c r="J180" i="8"/>
  <c r="K180" i="8"/>
  <c r="L180" i="8"/>
  <c r="V180" i="8" s="1"/>
  <c r="M180" i="8"/>
  <c r="N180" i="8"/>
  <c r="O180" i="8"/>
  <c r="Q180" i="8"/>
  <c r="R180" i="8"/>
  <c r="S180" i="8"/>
  <c r="T180" i="8"/>
  <c r="C181" i="8"/>
  <c r="D181" i="8"/>
  <c r="E181" i="8"/>
  <c r="F181" i="8"/>
  <c r="G181" i="8"/>
  <c r="H181" i="8"/>
  <c r="J181" i="8"/>
  <c r="K181" i="8"/>
  <c r="L181" i="8"/>
  <c r="V181" i="8" s="1"/>
  <c r="M181" i="8"/>
  <c r="N181" i="8"/>
  <c r="O181" i="8"/>
  <c r="Q181" i="8"/>
  <c r="R181" i="8"/>
  <c r="S181" i="8"/>
  <c r="T181" i="8"/>
  <c r="C182" i="8"/>
  <c r="D182" i="8"/>
  <c r="E182" i="8"/>
  <c r="F182" i="8"/>
  <c r="G182" i="8"/>
  <c r="H182" i="8"/>
  <c r="J182" i="8"/>
  <c r="K182" i="8"/>
  <c r="L182" i="8"/>
  <c r="V182" i="8" s="1"/>
  <c r="M182" i="8"/>
  <c r="N182" i="8"/>
  <c r="O182" i="8"/>
  <c r="Q182" i="8"/>
  <c r="R182" i="8"/>
  <c r="S182" i="8"/>
  <c r="T182" i="8"/>
  <c r="C183" i="8"/>
  <c r="D183" i="8"/>
  <c r="E183" i="8"/>
  <c r="F183" i="8"/>
  <c r="G183" i="8"/>
  <c r="H183" i="8"/>
  <c r="J183" i="8"/>
  <c r="K183" i="8"/>
  <c r="L183" i="8"/>
  <c r="V183" i="8" s="1"/>
  <c r="M183" i="8"/>
  <c r="N183" i="8"/>
  <c r="O183" i="8"/>
  <c r="Q183" i="8"/>
  <c r="R183" i="8"/>
  <c r="S183" i="8"/>
  <c r="T183" i="8"/>
  <c r="C184" i="8"/>
  <c r="D184" i="8"/>
  <c r="F184" i="8"/>
  <c r="G184" i="8"/>
  <c r="H184" i="8"/>
  <c r="J184" i="8"/>
  <c r="K184" i="8"/>
  <c r="L184" i="8"/>
  <c r="V184" i="8" s="1"/>
  <c r="M184" i="8"/>
  <c r="N184" i="8"/>
  <c r="O184" i="8"/>
  <c r="Q184" i="8"/>
  <c r="R184" i="8"/>
  <c r="S184" i="8"/>
  <c r="T184" i="8"/>
  <c r="C185" i="8"/>
  <c r="D185" i="8"/>
  <c r="F185" i="8"/>
  <c r="G185" i="8"/>
  <c r="H185" i="8"/>
  <c r="J185" i="8"/>
  <c r="K185" i="8"/>
  <c r="L185" i="8"/>
  <c r="V185" i="8" s="1"/>
  <c r="M185" i="8"/>
  <c r="N185" i="8"/>
  <c r="O185" i="8"/>
  <c r="Q185" i="8"/>
  <c r="R185" i="8"/>
  <c r="S185" i="8"/>
  <c r="T185" i="8"/>
  <c r="C186" i="8"/>
  <c r="D186" i="8"/>
  <c r="E186" i="8"/>
  <c r="F186" i="8"/>
  <c r="G186" i="8"/>
  <c r="H186" i="8"/>
  <c r="J186" i="8"/>
  <c r="K186" i="8"/>
  <c r="L186" i="8"/>
  <c r="V186" i="8" s="1"/>
  <c r="M186" i="8"/>
  <c r="N186" i="8"/>
  <c r="O186" i="8"/>
  <c r="Q186" i="8"/>
  <c r="R186" i="8"/>
  <c r="S186" i="8"/>
  <c r="T186" i="8"/>
  <c r="C187" i="8"/>
  <c r="D187" i="8"/>
  <c r="E187" i="8"/>
  <c r="F187" i="8"/>
  <c r="G187" i="8"/>
  <c r="H187" i="8"/>
  <c r="J187" i="8"/>
  <c r="K187" i="8"/>
  <c r="L187" i="8"/>
  <c r="V187" i="8" s="1"/>
  <c r="M187" i="8"/>
  <c r="N187" i="8"/>
  <c r="O187" i="8"/>
  <c r="Q187" i="8"/>
  <c r="R187" i="8"/>
  <c r="S187" i="8"/>
  <c r="T187" i="8"/>
  <c r="C188" i="8"/>
  <c r="D188" i="8"/>
  <c r="E188" i="8"/>
  <c r="F188" i="8"/>
  <c r="G188" i="8"/>
  <c r="H188" i="8"/>
  <c r="J188" i="8"/>
  <c r="K188" i="8"/>
  <c r="L188" i="8"/>
  <c r="V188" i="8" s="1"/>
  <c r="M188" i="8"/>
  <c r="N188" i="8"/>
  <c r="O188" i="8"/>
  <c r="Q188" i="8"/>
  <c r="R188" i="8"/>
  <c r="S188" i="8"/>
  <c r="T188" i="8"/>
  <c r="C189" i="8"/>
  <c r="D189" i="8"/>
  <c r="E189" i="8"/>
  <c r="F189" i="8"/>
  <c r="G189" i="8"/>
  <c r="H189" i="8"/>
  <c r="J189" i="8"/>
  <c r="K189" i="8"/>
  <c r="L189" i="8"/>
  <c r="V189" i="8" s="1"/>
  <c r="M189" i="8"/>
  <c r="N189" i="8"/>
  <c r="O189" i="8"/>
  <c r="Q189" i="8"/>
  <c r="R189" i="8"/>
  <c r="S189" i="8"/>
  <c r="T189" i="8"/>
  <c r="C190" i="8"/>
  <c r="D190" i="8"/>
  <c r="E190" i="8"/>
  <c r="F190" i="8"/>
  <c r="G190" i="8"/>
  <c r="H190" i="8"/>
  <c r="J190" i="8"/>
  <c r="K190" i="8"/>
  <c r="L190" i="8"/>
  <c r="V190" i="8" s="1"/>
  <c r="M190" i="8"/>
  <c r="N190" i="8"/>
  <c r="O190" i="8"/>
  <c r="Q190" i="8"/>
  <c r="R190" i="8"/>
  <c r="S190" i="8"/>
  <c r="T190" i="8"/>
  <c r="C191" i="8"/>
  <c r="D191" i="8"/>
  <c r="E191" i="8"/>
  <c r="F191" i="8"/>
  <c r="G191" i="8"/>
  <c r="H191" i="8"/>
  <c r="J191" i="8"/>
  <c r="K191" i="8"/>
  <c r="L191" i="8"/>
  <c r="V191" i="8" s="1"/>
  <c r="M191" i="8"/>
  <c r="N191" i="8"/>
  <c r="O191" i="8"/>
  <c r="Q191" i="8"/>
  <c r="R191" i="8"/>
  <c r="S191" i="8"/>
  <c r="T191" i="8"/>
  <c r="C192" i="8"/>
  <c r="D192" i="8"/>
  <c r="E192" i="8"/>
  <c r="F192" i="8"/>
  <c r="G192" i="8"/>
  <c r="H192" i="8"/>
  <c r="J192" i="8"/>
  <c r="K192" i="8"/>
  <c r="L192" i="8"/>
  <c r="V192" i="8" s="1"/>
  <c r="M192" i="8"/>
  <c r="N192" i="8"/>
  <c r="O192" i="8"/>
  <c r="Q192" i="8"/>
  <c r="R192" i="8"/>
  <c r="S192" i="8"/>
  <c r="T192" i="8"/>
  <c r="C193" i="8"/>
  <c r="D193" i="8"/>
  <c r="E193" i="8"/>
  <c r="F193" i="8"/>
  <c r="G193" i="8"/>
  <c r="H193" i="8"/>
  <c r="J193" i="8"/>
  <c r="K193" i="8"/>
  <c r="L193" i="8"/>
  <c r="V193" i="8" s="1"/>
  <c r="M193" i="8"/>
  <c r="N193" i="8"/>
  <c r="O193" i="8"/>
  <c r="Q193" i="8"/>
  <c r="R193" i="8"/>
  <c r="S193" i="8"/>
  <c r="T193" i="8"/>
  <c r="C194" i="8"/>
  <c r="D194" i="8"/>
  <c r="E194" i="8"/>
  <c r="F194" i="8"/>
  <c r="G194" i="8"/>
  <c r="H194" i="8"/>
  <c r="J194" i="8"/>
  <c r="K194" i="8"/>
  <c r="L194" i="8"/>
  <c r="V194" i="8" s="1"/>
  <c r="M194" i="8"/>
  <c r="N194" i="8"/>
  <c r="O194" i="8"/>
  <c r="Q194" i="8"/>
  <c r="R194" i="8"/>
  <c r="S194" i="8"/>
  <c r="T194" i="8"/>
  <c r="C195" i="8"/>
  <c r="D195" i="8"/>
  <c r="E195" i="8"/>
  <c r="F195" i="8"/>
  <c r="G195" i="8"/>
  <c r="H195" i="8"/>
  <c r="J195" i="8"/>
  <c r="K195" i="8"/>
  <c r="L195" i="8"/>
  <c r="V195" i="8" s="1"/>
  <c r="M195" i="8"/>
  <c r="N195" i="8"/>
  <c r="O195" i="8"/>
  <c r="Q195" i="8"/>
  <c r="R195" i="8"/>
  <c r="S195" i="8"/>
  <c r="T195" i="8"/>
  <c r="C196" i="8"/>
  <c r="E196" i="8"/>
  <c r="F196" i="8"/>
  <c r="G196" i="8"/>
  <c r="H196" i="8"/>
  <c r="J196" i="8"/>
  <c r="K196" i="8"/>
  <c r="L196" i="8"/>
  <c r="V196" i="8" s="1"/>
  <c r="M196" i="8"/>
  <c r="N196" i="8"/>
  <c r="O196" i="8"/>
  <c r="Q196" i="8"/>
  <c r="R196" i="8"/>
  <c r="S196" i="8"/>
  <c r="T196" i="8"/>
  <c r="C197" i="8"/>
  <c r="D197" i="8"/>
  <c r="E197" i="8"/>
  <c r="F197" i="8"/>
  <c r="G197" i="8"/>
  <c r="H197" i="8"/>
  <c r="J197" i="8"/>
  <c r="K197" i="8"/>
  <c r="L197" i="8"/>
  <c r="V197" i="8" s="1"/>
  <c r="M197" i="8"/>
  <c r="N197" i="8"/>
  <c r="O197" i="8"/>
  <c r="Q197" i="8"/>
  <c r="R197" i="8"/>
  <c r="S197" i="8"/>
  <c r="T197" i="8"/>
  <c r="C198" i="8"/>
  <c r="E198" i="8"/>
  <c r="F198" i="8"/>
  <c r="G198" i="8"/>
  <c r="H198" i="8"/>
  <c r="J198" i="8"/>
  <c r="K198" i="8"/>
  <c r="L198" i="8"/>
  <c r="V198" i="8" s="1"/>
  <c r="M198" i="8"/>
  <c r="N198" i="8"/>
  <c r="O198" i="8"/>
  <c r="Q198" i="8"/>
  <c r="R198" i="8"/>
  <c r="S198" i="8"/>
  <c r="T198" i="8"/>
  <c r="C199" i="8"/>
  <c r="D199" i="8"/>
  <c r="E199" i="8"/>
  <c r="F199" i="8"/>
  <c r="G199" i="8"/>
  <c r="H199" i="8"/>
  <c r="J199" i="8"/>
  <c r="K199" i="8"/>
  <c r="L199" i="8"/>
  <c r="V199" i="8" s="1"/>
  <c r="M199" i="8"/>
  <c r="N199" i="8"/>
  <c r="O199" i="8"/>
  <c r="Q199" i="8"/>
  <c r="R199" i="8"/>
  <c r="S199" i="8"/>
  <c r="T199" i="8"/>
  <c r="C200" i="8"/>
  <c r="D200" i="8"/>
  <c r="E200" i="8"/>
  <c r="F200" i="8"/>
  <c r="G200" i="8"/>
  <c r="H200" i="8"/>
  <c r="J200" i="8"/>
  <c r="K200" i="8"/>
  <c r="L200" i="8"/>
  <c r="V200" i="8" s="1"/>
  <c r="M200" i="8"/>
  <c r="N200" i="8"/>
  <c r="O200" i="8"/>
  <c r="Q200" i="8"/>
  <c r="R200" i="8"/>
  <c r="S200" i="8"/>
  <c r="T200" i="8"/>
  <c r="C201" i="8"/>
  <c r="D201" i="8"/>
  <c r="E201" i="8"/>
  <c r="F201" i="8"/>
  <c r="G201" i="8"/>
  <c r="H201" i="8"/>
  <c r="J201" i="8"/>
  <c r="K201" i="8"/>
  <c r="L201" i="8"/>
  <c r="V201" i="8" s="1"/>
  <c r="M201" i="8"/>
  <c r="N201" i="8"/>
  <c r="O201" i="8"/>
  <c r="Q201" i="8"/>
  <c r="R201" i="8"/>
  <c r="S201" i="8"/>
  <c r="T201" i="8"/>
  <c r="C202" i="8"/>
  <c r="D202" i="8"/>
  <c r="E202" i="8"/>
  <c r="F202" i="8"/>
  <c r="G202" i="8"/>
  <c r="H202" i="8"/>
  <c r="J202" i="8"/>
  <c r="K202" i="8"/>
  <c r="L202" i="8"/>
  <c r="V202" i="8" s="1"/>
  <c r="M202" i="8"/>
  <c r="N202" i="8"/>
  <c r="O202" i="8"/>
  <c r="Q202" i="8"/>
  <c r="R202" i="8"/>
  <c r="S202" i="8"/>
  <c r="T202" i="8"/>
  <c r="C203" i="8"/>
  <c r="D203" i="8"/>
  <c r="E203" i="8"/>
  <c r="F203" i="8"/>
  <c r="G203" i="8"/>
  <c r="H203" i="8"/>
  <c r="J203" i="8"/>
  <c r="K203" i="8"/>
  <c r="L203" i="8"/>
  <c r="V203" i="8" s="1"/>
  <c r="M203" i="8"/>
  <c r="N203" i="8"/>
  <c r="O203" i="8"/>
  <c r="Q203" i="8"/>
  <c r="R203" i="8"/>
  <c r="S203" i="8"/>
  <c r="T203" i="8"/>
  <c r="C204" i="8"/>
  <c r="D204" i="8"/>
  <c r="E204" i="8"/>
  <c r="F204" i="8"/>
  <c r="G204" i="8"/>
  <c r="H204" i="8"/>
  <c r="J204" i="8"/>
  <c r="K204" i="8"/>
  <c r="L204" i="8"/>
  <c r="V204" i="8" s="1"/>
  <c r="M204" i="8"/>
  <c r="N204" i="8"/>
  <c r="O204" i="8"/>
  <c r="Q204" i="8"/>
  <c r="R204" i="8"/>
  <c r="S204" i="8"/>
  <c r="T204" i="8"/>
  <c r="C205" i="8"/>
  <c r="D205" i="8"/>
  <c r="E205" i="8"/>
  <c r="F205" i="8"/>
  <c r="G205" i="8"/>
  <c r="H205" i="8"/>
  <c r="J205" i="8"/>
  <c r="K205" i="8"/>
  <c r="L205" i="8"/>
  <c r="V205" i="8" s="1"/>
  <c r="M205" i="8"/>
  <c r="N205" i="8"/>
  <c r="O205" i="8"/>
  <c r="Q205" i="8"/>
  <c r="R205" i="8"/>
  <c r="S205" i="8"/>
  <c r="T205" i="8"/>
  <c r="C206" i="8"/>
  <c r="D206" i="8"/>
  <c r="E206" i="8"/>
  <c r="F206" i="8"/>
  <c r="G206" i="8"/>
  <c r="H206" i="8"/>
  <c r="J206" i="8"/>
  <c r="K206" i="8"/>
  <c r="L206" i="8"/>
  <c r="V206" i="8" s="1"/>
  <c r="M206" i="8"/>
  <c r="N206" i="8"/>
  <c r="O206" i="8"/>
  <c r="Q206" i="8"/>
  <c r="R206" i="8"/>
  <c r="S206" i="8"/>
  <c r="T206" i="8"/>
  <c r="C207" i="8"/>
  <c r="D207" i="8"/>
  <c r="E207" i="8"/>
  <c r="F207" i="8"/>
  <c r="G207" i="8"/>
  <c r="H207" i="8"/>
  <c r="J207" i="8"/>
  <c r="K207" i="8"/>
  <c r="L207" i="8"/>
  <c r="V207" i="8" s="1"/>
  <c r="M207" i="8"/>
  <c r="N207" i="8"/>
  <c r="O207" i="8"/>
  <c r="Q207" i="8"/>
  <c r="R207" i="8"/>
  <c r="S207" i="8"/>
  <c r="T207" i="8"/>
  <c r="C208" i="8"/>
  <c r="D208" i="8"/>
  <c r="E208" i="8"/>
  <c r="F208" i="8"/>
  <c r="G208" i="8"/>
  <c r="H208" i="8"/>
  <c r="J208" i="8"/>
  <c r="K208" i="8"/>
  <c r="L208" i="8"/>
  <c r="V208" i="8" s="1"/>
  <c r="M208" i="8"/>
  <c r="N208" i="8"/>
  <c r="O208" i="8"/>
  <c r="Q208" i="8"/>
  <c r="R208" i="8"/>
  <c r="S208" i="8"/>
  <c r="T208" i="8"/>
  <c r="C209" i="8"/>
  <c r="D209" i="8"/>
  <c r="E209" i="8"/>
  <c r="F209" i="8"/>
  <c r="G209" i="8"/>
  <c r="H209" i="8"/>
  <c r="J209" i="8"/>
  <c r="K209" i="8"/>
  <c r="L209" i="8"/>
  <c r="V209" i="8" s="1"/>
  <c r="M209" i="8"/>
  <c r="N209" i="8"/>
  <c r="O209" i="8"/>
  <c r="Q209" i="8"/>
  <c r="R209" i="8"/>
  <c r="S209" i="8"/>
  <c r="T209" i="8"/>
  <c r="C210" i="8"/>
  <c r="D210" i="8"/>
  <c r="E210" i="8"/>
  <c r="F210" i="8"/>
  <c r="G210" i="8"/>
  <c r="H210" i="8"/>
  <c r="J210" i="8"/>
  <c r="K210" i="8"/>
  <c r="L210" i="8"/>
  <c r="V210" i="8" s="1"/>
  <c r="M210" i="8"/>
  <c r="N210" i="8"/>
  <c r="O210" i="8"/>
  <c r="Q210" i="8"/>
  <c r="R210" i="8"/>
  <c r="S210" i="8"/>
  <c r="T210" i="8"/>
  <c r="C211" i="8"/>
  <c r="D211" i="8"/>
  <c r="E211" i="8"/>
  <c r="F211" i="8"/>
  <c r="G211" i="8"/>
  <c r="H211" i="8"/>
  <c r="J211" i="8"/>
  <c r="K211" i="8"/>
  <c r="L211" i="8"/>
  <c r="V211" i="8" s="1"/>
  <c r="M211" i="8"/>
  <c r="N211" i="8"/>
  <c r="O211" i="8"/>
  <c r="Q211" i="8"/>
  <c r="R211" i="8"/>
  <c r="S211" i="8"/>
  <c r="T211" i="8"/>
  <c r="C212" i="8"/>
  <c r="D212" i="8"/>
  <c r="F212" i="8"/>
  <c r="G212" i="8"/>
  <c r="H212" i="8"/>
  <c r="J212" i="8"/>
  <c r="K212" i="8"/>
  <c r="L212" i="8"/>
  <c r="V212" i="8" s="1"/>
  <c r="M212" i="8"/>
  <c r="N212" i="8"/>
  <c r="O212" i="8"/>
  <c r="Q212" i="8"/>
  <c r="R212" i="8"/>
  <c r="S212" i="8"/>
  <c r="T212" i="8"/>
  <c r="C213" i="8"/>
  <c r="D213" i="8"/>
  <c r="E213" i="8"/>
  <c r="F213" i="8"/>
  <c r="G213" i="8"/>
  <c r="H213" i="8"/>
  <c r="J213" i="8"/>
  <c r="K213" i="8"/>
  <c r="L213" i="8"/>
  <c r="V213" i="8" s="1"/>
  <c r="M213" i="8"/>
  <c r="N213" i="8"/>
  <c r="O213" i="8"/>
  <c r="Q213" i="8"/>
  <c r="R213" i="8"/>
  <c r="S213" i="8"/>
  <c r="T213" i="8"/>
  <c r="C214" i="8"/>
  <c r="D214" i="8"/>
  <c r="E214" i="8"/>
  <c r="F214" i="8"/>
  <c r="G214" i="8"/>
  <c r="H214" i="8"/>
  <c r="J214" i="8"/>
  <c r="K214" i="8"/>
  <c r="L214" i="8"/>
  <c r="V214" i="8" s="1"/>
  <c r="M214" i="8"/>
  <c r="N214" i="8"/>
  <c r="O214" i="8"/>
  <c r="Q214" i="8"/>
  <c r="R214" i="8"/>
  <c r="S214" i="8"/>
  <c r="T214" i="8"/>
  <c r="C215" i="8"/>
  <c r="D215" i="8"/>
  <c r="E215" i="8"/>
  <c r="F215" i="8"/>
  <c r="G215" i="8"/>
  <c r="H215" i="8"/>
  <c r="J215" i="8"/>
  <c r="K215" i="8"/>
  <c r="L215" i="8"/>
  <c r="V215" i="8" s="1"/>
  <c r="M215" i="8"/>
  <c r="N215" i="8"/>
  <c r="O215" i="8"/>
  <c r="Q215" i="8"/>
  <c r="R215" i="8"/>
  <c r="S215" i="8"/>
  <c r="T215" i="8"/>
  <c r="C216" i="8"/>
  <c r="D216" i="8"/>
  <c r="E216" i="8"/>
  <c r="F216" i="8"/>
  <c r="G216" i="8"/>
  <c r="H216" i="8"/>
  <c r="J216" i="8"/>
  <c r="K216" i="8"/>
  <c r="L216" i="8"/>
  <c r="V216" i="8" s="1"/>
  <c r="M216" i="8"/>
  <c r="N216" i="8"/>
  <c r="O216" i="8"/>
  <c r="Q216" i="8"/>
  <c r="R216" i="8"/>
  <c r="S216" i="8"/>
  <c r="T216" i="8"/>
  <c r="C217" i="8"/>
  <c r="D217" i="8"/>
  <c r="E217" i="8"/>
  <c r="F217" i="8"/>
  <c r="G217" i="8"/>
  <c r="H217" i="8"/>
  <c r="J217" i="8"/>
  <c r="K217" i="8"/>
  <c r="L217" i="8"/>
  <c r="V217" i="8" s="1"/>
  <c r="M217" i="8"/>
  <c r="N217" i="8"/>
  <c r="O217" i="8"/>
  <c r="Q217" i="8"/>
  <c r="R217" i="8"/>
  <c r="S217" i="8"/>
  <c r="T217" i="8"/>
  <c r="C218" i="8"/>
  <c r="D218" i="8"/>
  <c r="E218" i="8"/>
  <c r="F218" i="8"/>
  <c r="G218" i="8"/>
  <c r="H218" i="8"/>
  <c r="J218" i="8"/>
  <c r="K218" i="8"/>
  <c r="L218" i="8"/>
  <c r="V218" i="8" s="1"/>
  <c r="M218" i="8"/>
  <c r="N218" i="8"/>
  <c r="O218" i="8"/>
  <c r="Q218" i="8"/>
  <c r="R218" i="8"/>
  <c r="S218" i="8"/>
  <c r="T218" i="8"/>
  <c r="C219" i="8"/>
  <c r="D219" i="8"/>
  <c r="E219" i="8"/>
  <c r="F219" i="8"/>
  <c r="G219" i="8"/>
  <c r="H219" i="8"/>
  <c r="J219" i="8"/>
  <c r="K219" i="8"/>
  <c r="L219" i="8"/>
  <c r="V219" i="8" s="1"/>
  <c r="M219" i="8"/>
  <c r="N219" i="8"/>
  <c r="O219" i="8"/>
  <c r="Q219" i="8"/>
  <c r="R219" i="8"/>
  <c r="S219" i="8"/>
  <c r="T219" i="8"/>
  <c r="C220" i="8"/>
  <c r="D220" i="8"/>
  <c r="E220" i="8"/>
  <c r="F220" i="8"/>
  <c r="G220" i="8"/>
  <c r="H220" i="8"/>
  <c r="J220" i="8"/>
  <c r="K220" i="8"/>
  <c r="L220" i="8"/>
  <c r="V220" i="8" s="1"/>
  <c r="M220" i="8"/>
  <c r="N220" i="8"/>
  <c r="O220" i="8"/>
  <c r="Q220" i="8"/>
  <c r="R220" i="8"/>
  <c r="S220" i="8"/>
  <c r="T220" i="8"/>
  <c r="C221" i="8"/>
  <c r="D221" i="8"/>
  <c r="E221" i="8"/>
  <c r="F221" i="8"/>
  <c r="G221" i="8"/>
  <c r="H221" i="8"/>
  <c r="J221" i="8"/>
  <c r="K221" i="8"/>
  <c r="L221" i="8"/>
  <c r="V221" i="8" s="1"/>
  <c r="M221" i="8"/>
  <c r="N221" i="8"/>
  <c r="O221" i="8"/>
  <c r="Q221" i="8"/>
  <c r="R221" i="8"/>
  <c r="S221" i="8"/>
  <c r="T221" i="8"/>
  <c r="C222" i="8"/>
  <c r="D222" i="8"/>
  <c r="E222" i="8"/>
  <c r="F222" i="8"/>
  <c r="G222" i="8"/>
  <c r="H222" i="8"/>
  <c r="J222" i="8"/>
  <c r="K222" i="8"/>
  <c r="L222" i="8"/>
  <c r="V222" i="8" s="1"/>
  <c r="M222" i="8"/>
  <c r="N222" i="8"/>
  <c r="O222" i="8"/>
  <c r="Q222" i="8"/>
  <c r="R222" i="8"/>
  <c r="S222" i="8"/>
  <c r="T222" i="8"/>
  <c r="C223" i="8"/>
  <c r="D223" i="8"/>
  <c r="E223" i="8"/>
  <c r="F223" i="8"/>
  <c r="G223" i="8"/>
  <c r="H223" i="8"/>
  <c r="J223" i="8"/>
  <c r="K223" i="8"/>
  <c r="L223" i="8"/>
  <c r="V223" i="8" s="1"/>
  <c r="M223" i="8"/>
  <c r="N223" i="8"/>
  <c r="O223" i="8"/>
  <c r="Q223" i="8"/>
  <c r="R223" i="8"/>
  <c r="S223" i="8"/>
  <c r="T223" i="8"/>
  <c r="C224" i="8"/>
  <c r="D224" i="8"/>
  <c r="E224" i="8"/>
  <c r="F224" i="8"/>
  <c r="G224" i="8"/>
  <c r="H224" i="8"/>
  <c r="J224" i="8"/>
  <c r="K224" i="8"/>
  <c r="L224" i="8"/>
  <c r="V224" i="8" s="1"/>
  <c r="M224" i="8"/>
  <c r="N224" i="8"/>
  <c r="O224" i="8"/>
  <c r="Q224" i="8"/>
  <c r="R224" i="8"/>
  <c r="S224" i="8"/>
  <c r="T224" i="8"/>
  <c r="C225" i="8"/>
  <c r="D225" i="8"/>
  <c r="F225" i="8"/>
  <c r="G225" i="8"/>
  <c r="H225" i="8"/>
  <c r="J225" i="8"/>
  <c r="K225" i="8"/>
  <c r="L225" i="8"/>
  <c r="V225" i="8" s="1"/>
  <c r="M225" i="8"/>
  <c r="N225" i="8"/>
  <c r="O225" i="8"/>
  <c r="Q225" i="8"/>
  <c r="R225" i="8"/>
  <c r="S225" i="8"/>
  <c r="T225" i="8"/>
  <c r="C226" i="8"/>
  <c r="D226" i="8"/>
  <c r="E226" i="8"/>
  <c r="F226" i="8"/>
  <c r="G226" i="8"/>
  <c r="H226" i="8"/>
  <c r="J226" i="8"/>
  <c r="K226" i="8"/>
  <c r="L226" i="8"/>
  <c r="V226" i="8" s="1"/>
  <c r="M226" i="8"/>
  <c r="N226" i="8"/>
  <c r="O226" i="8"/>
  <c r="Q226" i="8"/>
  <c r="R226" i="8"/>
  <c r="S226" i="8"/>
  <c r="T226" i="8"/>
  <c r="C227" i="8"/>
  <c r="D227" i="8"/>
  <c r="E227" i="8"/>
  <c r="F227" i="8"/>
  <c r="G227" i="8"/>
  <c r="H227" i="8"/>
  <c r="J227" i="8"/>
  <c r="K227" i="8"/>
  <c r="L227" i="8"/>
  <c r="V227" i="8" s="1"/>
  <c r="M227" i="8"/>
  <c r="N227" i="8"/>
  <c r="O227" i="8"/>
  <c r="Q227" i="8"/>
  <c r="R227" i="8"/>
  <c r="S227" i="8"/>
  <c r="T227" i="8"/>
  <c r="C228" i="8"/>
  <c r="D228" i="8"/>
  <c r="E228" i="8"/>
  <c r="F228" i="8"/>
  <c r="G228" i="8"/>
  <c r="H228" i="8"/>
  <c r="J228" i="8"/>
  <c r="K228" i="8"/>
  <c r="L228" i="8"/>
  <c r="V228" i="8" s="1"/>
  <c r="M228" i="8"/>
  <c r="N228" i="8"/>
  <c r="O228" i="8"/>
  <c r="Q228" i="8"/>
  <c r="R228" i="8"/>
  <c r="S228" i="8"/>
  <c r="T228" i="8"/>
  <c r="C229" i="8"/>
  <c r="D229" i="8"/>
  <c r="E229" i="8"/>
  <c r="F229" i="8"/>
  <c r="G229" i="8"/>
  <c r="H229" i="8"/>
  <c r="J229" i="8"/>
  <c r="K229" i="8"/>
  <c r="L229" i="8"/>
  <c r="V229" i="8" s="1"/>
  <c r="M229" i="8"/>
  <c r="N229" i="8"/>
  <c r="O229" i="8"/>
  <c r="Q229" i="8"/>
  <c r="R229" i="8"/>
  <c r="S229" i="8"/>
  <c r="T229" i="8"/>
  <c r="C230" i="8"/>
  <c r="D230" i="8"/>
  <c r="E230" i="8"/>
  <c r="F230" i="8"/>
  <c r="G230" i="8"/>
  <c r="H230" i="8"/>
  <c r="J230" i="8"/>
  <c r="K230" i="8"/>
  <c r="L230" i="8"/>
  <c r="V230" i="8" s="1"/>
  <c r="M230" i="8"/>
  <c r="N230" i="8"/>
  <c r="O230" i="8"/>
  <c r="Q230" i="8"/>
  <c r="R230" i="8"/>
  <c r="S230" i="8"/>
  <c r="T230" i="8"/>
  <c r="C231" i="8"/>
  <c r="D231" i="8"/>
  <c r="E231" i="8"/>
  <c r="F231" i="8"/>
  <c r="G231" i="8"/>
  <c r="H231" i="8"/>
  <c r="J231" i="8"/>
  <c r="K231" i="8"/>
  <c r="L231" i="8"/>
  <c r="V231" i="8" s="1"/>
  <c r="M231" i="8"/>
  <c r="N231" i="8"/>
  <c r="O231" i="8"/>
  <c r="Q231" i="8"/>
  <c r="R231" i="8"/>
  <c r="S231" i="8"/>
  <c r="T231" i="8"/>
  <c r="C232" i="8"/>
  <c r="D232" i="8"/>
  <c r="E232" i="8"/>
  <c r="F232" i="8"/>
  <c r="G232" i="8"/>
  <c r="H232" i="8"/>
  <c r="J232" i="8"/>
  <c r="K232" i="8"/>
  <c r="L232" i="8"/>
  <c r="V232" i="8" s="1"/>
  <c r="M232" i="8"/>
  <c r="N232" i="8"/>
  <c r="O232" i="8"/>
  <c r="Q232" i="8"/>
  <c r="R232" i="8"/>
  <c r="S232" i="8"/>
  <c r="T232" i="8"/>
  <c r="C233" i="8"/>
  <c r="D233" i="8"/>
  <c r="E233" i="8"/>
  <c r="F233" i="8"/>
  <c r="G233" i="8"/>
  <c r="H233" i="8"/>
  <c r="J233" i="8"/>
  <c r="K233" i="8"/>
  <c r="L233" i="8"/>
  <c r="V233" i="8" s="1"/>
  <c r="M233" i="8"/>
  <c r="N233" i="8"/>
  <c r="O233" i="8"/>
  <c r="Q233" i="8"/>
  <c r="R233" i="8"/>
  <c r="S233" i="8"/>
  <c r="T233" i="8"/>
  <c r="C234" i="8"/>
  <c r="D234" i="8"/>
  <c r="E234" i="8"/>
  <c r="F234" i="8"/>
  <c r="G234" i="8"/>
  <c r="H234" i="8"/>
  <c r="J234" i="8"/>
  <c r="K234" i="8"/>
  <c r="L234" i="8"/>
  <c r="V234" i="8" s="1"/>
  <c r="M234" i="8"/>
  <c r="N234" i="8"/>
  <c r="O234" i="8"/>
  <c r="Q234" i="8"/>
  <c r="R234" i="8"/>
  <c r="S234" i="8"/>
  <c r="T234" i="8"/>
  <c r="C235" i="8"/>
  <c r="D235" i="8"/>
  <c r="F235" i="8"/>
  <c r="G235" i="8"/>
  <c r="H235" i="8"/>
  <c r="J235" i="8"/>
  <c r="K235" i="8"/>
  <c r="L235" i="8"/>
  <c r="V235" i="8" s="1"/>
  <c r="M235" i="8"/>
  <c r="N235" i="8"/>
  <c r="O235" i="8"/>
  <c r="Q235" i="8"/>
  <c r="R235" i="8"/>
  <c r="S235" i="8"/>
  <c r="T235" i="8"/>
  <c r="C236" i="8"/>
  <c r="D236" i="8"/>
  <c r="E236" i="8"/>
  <c r="F236" i="8"/>
  <c r="G236" i="8"/>
  <c r="H236" i="8"/>
  <c r="J236" i="8"/>
  <c r="K236" i="8"/>
  <c r="L236" i="8"/>
  <c r="V236" i="8" s="1"/>
  <c r="M236" i="8"/>
  <c r="N236" i="8"/>
  <c r="O236" i="8"/>
  <c r="Q236" i="8"/>
  <c r="R236" i="8"/>
  <c r="S236" i="8"/>
  <c r="T236" i="8"/>
  <c r="C237" i="8"/>
  <c r="D237" i="8"/>
  <c r="E237" i="8"/>
  <c r="F237" i="8"/>
  <c r="G237" i="8"/>
  <c r="H237" i="8"/>
  <c r="J237" i="8"/>
  <c r="K237" i="8"/>
  <c r="L237" i="8"/>
  <c r="V237" i="8" s="1"/>
  <c r="M237" i="8"/>
  <c r="N237" i="8"/>
  <c r="O237" i="8"/>
  <c r="Q237" i="8"/>
  <c r="R237" i="8"/>
  <c r="S237" i="8"/>
  <c r="T237" i="8"/>
  <c r="C238" i="8"/>
  <c r="D238" i="8"/>
  <c r="E238" i="8"/>
  <c r="F238" i="8"/>
  <c r="G238" i="8"/>
  <c r="H238" i="8"/>
  <c r="J238" i="8"/>
  <c r="K238" i="8"/>
  <c r="L238" i="8"/>
  <c r="V238" i="8" s="1"/>
  <c r="M238" i="8"/>
  <c r="N238" i="8"/>
  <c r="O238" i="8"/>
  <c r="Q238" i="8"/>
  <c r="R238" i="8"/>
  <c r="S238" i="8"/>
  <c r="T238" i="8"/>
  <c r="C239" i="8"/>
  <c r="D239" i="8"/>
  <c r="E239" i="8"/>
  <c r="F239" i="8"/>
  <c r="G239" i="8"/>
  <c r="H239" i="8"/>
  <c r="J239" i="8"/>
  <c r="K239" i="8"/>
  <c r="L239" i="8"/>
  <c r="V239" i="8" s="1"/>
  <c r="M239" i="8"/>
  <c r="N239" i="8"/>
  <c r="O239" i="8"/>
  <c r="Q239" i="8"/>
  <c r="R239" i="8"/>
  <c r="S239" i="8"/>
  <c r="T239" i="8"/>
  <c r="C240" i="8"/>
  <c r="D240" i="8"/>
  <c r="E240" i="8"/>
  <c r="F240" i="8"/>
  <c r="G240" i="8"/>
  <c r="H240" i="8"/>
  <c r="J240" i="8"/>
  <c r="K240" i="8"/>
  <c r="L240" i="8"/>
  <c r="V240" i="8" s="1"/>
  <c r="M240" i="8"/>
  <c r="N240" i="8"/>
  <c r="O240" i="8"/>
  <c r="Q240" i="8"/>
  <c r="R240" i="8"/>
  <c r="S240" i="8"/>
  <c r="T240" i="8"/>
  <c r="C241" i="8"/>
  <c r="D241" i="8"/>
  <c r="E241" i="8"/>
  <c r="F241" i="8"/>
  <c r="G241" i="8"/>
  <c r="H241" i="8"/>
  <c r="J241" i="8"/>
  <c r="K241" i="8"/>
  <c r="L241" i="8"/>
  <c r="V241" i="8" s="1"/>
  <c r="M241" i="8"/>
  <c r="N241" i="8"/>
  <c r="O241" i="8"/>
  <c r="Q241" i="8"/>
  <c r="R241" i="8"/>
  <c r="S241" i="8"/>
  <c r="T241" i="8"/>
  <c r="C242" i="8"/>
  <c r="D242" i="8"/>
  <c r="E242" i="8"/>
  <c r="F242" i="8"/>
  <c r="G242" i="8"/>
  <c r="H242" i="8"/>
  <c r="J242" i="8"/>
  <c r="K242" i="8"/>
  <c r="L242" i="8"/>
  <c r="V242" i="8" s="1"/>
  <c r="M242" i="8"/>
  <c r="N242" i="8"/>
  <c r="O242" i="8"/>
  <c r="Q242" i="8"/>
  <c r="R242" i="8"/>
  <c r="S242" i="8"/>
  <c r="T242" i="8"/>
  <c r="C243" i="8"/>
  <c r="D243" i="8"/>
  <c r="E243" i="8"/>
  <c r="F243" i="8"/>
  <c r="G243" i="8"/>
  <c r="H243" i="8"/>
  <c r="J243" i="8"/>
  <c r="K243" i="8"/>
  <c r="L243" i="8"/>
  <c r="V243" i="8" s="1"/>
  <c r="M243" i="8"/>
  <c r="N243" i="8"/>
  <c r="O243" i="8"/>
  <c r="Q243" i="8"/>
  <c r="R243" i="8"/>
  <c r="S243" i="8"/>
  <c r="T243" i="8"/>
  <c r="C244" i="8"/>
  <c r="D244" i="8"/>
  <c r="E244" i="8"/>
  <c r="F244" i="8"/>
  <c r="G244" i="8"/>
  <c r="H244" i="8"/>
  <c r="J244" i="8"/>
  <c r="K244" i="8"/>
  <c r="L244" i="8"/>
  <c r="V244" i="8" s="1"/>
  <c r="M244" i="8"/>
  <c r="N244" i="8"/>
  <c r="O244" i="8"/>
  <c r="Q244" i="8"/>
  <c r="R244" i="8"/>
  <c r="S244" i="8"/>
  <c r="T244" i="8"/>
  <c r="C245" i="8"/>
  <c r="D245" i="8"/>
  <c r="E245" i="8"/>
  <c r="F245" i="8"/>
  <c r="G245" i="8"/>
  <c r="H245" i="8"/>
  <c r="J245" i="8"/>
  <c r="K245" i="8"/>
  <c r="L245" i="8"/>
  <c r="V245" i="8" s="1"/>
  <c r="M245" i="8"/>
  <c r="N245" i="8"/>
  <c r="O245" i="8"/>
  <c r="Q245" i="8"/>
  <c r="R245" i="8"/>
  <c r="S245" i="8"/>
  <c r="T245" i="8"/>
  <c r="C246" i="8"/>
  <c r="D246" i="8"/>
  <c r="E246" i="8"/>
  <c r="F246" i="8"/>
  <c r="G246" i="8"/>
  <c r="H246" i="8"/>
  <c r="J246" i="8"/>
  <c r="K246" i="8"/>
  <c r="L246" i="8"/>
  <c r="V246" i="8" s="1"/>
  <c r="M246" i="8"/>
  <c r="N246" i="8"/>
  <c r="O246" i="8"/>
  <c r="Q246" i="8"/>
  <c r="R246" i="8"/>
  <c r="S246" i="8"/>
  <c r="T246" i="8"/>
  <c r="C247" i="8"/>
  <c r="D247" i="8"/>
  <c r="E247" i="8"/>
  <c r="F247" i="8"/>
  <c r="G247" i="8"/>
  <c r="H247" i="8"/>
  <c r="J247" i="8"/>
  <c r="K247" i="8"/>
  <c r="L247" i="8"/>
  <c r="V247" i="8" s="1"/>
  <c r="M247" i="8"/>
  <c r="N247" i="8"/>
  <c r="O247" i="8"/>
  <c r="Q247" i="8"/>
  <c r="R247" i="8"/>
  <c r="S247" i="8"/>
  <c r="T247" i="8"/>
  <c r="C248" i="8"/>
  <c r="D248" i="8"/>
  <c r="E248" i="8"/>
  <c r="F248" i="8"/>
  <c r="G248" i="8"/>
  <c r="H248" i="8"/>
  <c r="J248" i="8"/>
  <c r="K248" i="8"/>
  <c r="L248" i="8"/>
  <c r="V248" i="8" s="1"/>
  <c r="M248" i="8"/>
  <c r="N248" i="8"/>
  <c r="O248" i="8"/>
  <c r="Q248" i="8"/>
  <c r="R248" i="8"/>
  <c r="S248" i="8"/>
  <c r="T248" i="8"/>
  <c r="C249" i="8"/>
  <c r="D249" i="8"/>
  <c r="E249" i="8"/>
  <c r="F249" i="8"/>
  <c r="G249" i="8"/>
  <c r="H249" i="8"/>
  <c r="J249" i="8"/>
  <c r="K249" i="8"/>
  <c r="L249" i="8"/>
  <c r="V249" i="8" s="1"/>
  <c r="M249" i="8"/>
  <c r="N249" i="8"/>
  <c r="O249" i="8"/>
  <c r="Q249" i="8"/>
  <c r="R249" i="8"/>
  <c r="S249" i="8"/>
  <c r="T249" i="8"/>
  <c r="C250" i="8"/>
  <c r="D250" i="8"/>
  <c r="E250" i="8"/>
  <c r="F250" i="8"/>
  <c r="G250" i="8"/>
  <c r="H250" i="8"/>
  <c r="J250" i="8"/>
  <c r="K250" i="8"/>
  <c r="L250" i="8"/>
  <c r="V250" i="8" s="1"/>
  <c r="M250" i="8"/>
  <c r="N250" i="8"/>
  <c r="O250" i="8"/>
  <c r="Q250" i="8"/>
  <c r="R250" i="8"/>
  <c r="S250" i="8"/>
  <c r="T250" i="8"/>
  <c r="C251" i="8"/>
  <c r="D251" i="8"/>
  <c r="E251" i="8"/>
  <c r="F251" i="8"/>
  <c r="G251" i="8"/>
  <c r="H251" i="8"/>
  <c r="J251" i="8"/>
  <c r="K251" i="8"/>
  <c r="L251" i="8"/>
  <c r="V251" i="8" s="1"/>
  <c r="M251" i="8"/>
  <c r="N251" i="8"/>
  <c r="O251" i="8"/>
  <c r="Q251" i="8"/>
  <c r="R251" i="8"/>
  <c r="S251" i="8"/>
  <c r="T251" i="8"/>
  <c r="C252" i="8"/>
  <c r="D252" i="8"/>
  <c r="E252" i="8"/>
  <c r="F252" i="8"/>
  <c r="G252" i="8"/>
  <c r="H252" i="8"/>
  <c r="J252" i="8"/>
  <c r="K252" i="8"/>
  <c r="L252" i="8"/>
  <c r="V252" i="8" s="1"/>
  <c r="M252" i="8"/>
  <c r="N252" i="8"/>
  <c r="O252" i="8"/>
  <c r="Q252" i="8"/>
  <c r="R252" i="8"/>
  <c r="S252" i="8"/>
  <c r="T252" i="8"/>
  <c r="C253" i="8"/>
  <c r="D253" i="8"/>
  <c r="E253" i="8"/>
  <c r="F253" i="8"/>
  <c r="G253" i="8"/>
  <c r="H253" i="8"/>
  <c r="J253" i="8"/>
  <c r="K253" i="8"/>
  <c r="L253" i="8"/>
  <c r="V253" i="8" s="1"/>
  <c r="M253" i="8"/>
  <c r="N253" i="8"/>
  <c r="O253" i="8"/>
  <c r="Q253" i="8"/>
  <c r="R253" i="8"/>
  <c r="S253" i="8"/>
  <c r="T253" i="8"/>
  <c r="C254" i="8"/>
  <c r="D254" i="8"/>
  <c r="E254" i="8"/>
  <c r="F254" i="8"/>
  <c r="G254" i="8"/>
  <c r="H254" i="8"/>
  <c r="J254" i="8"/>
  <c r="K254" i="8"/>
  <c r="L254" i="8"/>
  <c r="V254" i="8" s="1"/>
  <c r="M254" i="8"/>
  <c r="N254" i="8"/>
  <c r="O254" i="8"/>
  <c r="Q254" i="8"/>
  <c r="R254" i="8"/>
  <c r="S254" i="8"/>
  <c r="T254" i="8"/>
  <c r="C255" i="8"/>
  <c r="D255" i="8"/>
  <c r="E255" i="8"/>
  <c r="F255" i="8"/>
  <c r="G255" i="8"/>
  <c r="H255" i="8"/>
  <c r="J255" i="8"/>
  <c r="K255" i="8"/>
  <c r="L255" i="8"/>
  <c r="V255" i="8" s="1"/>
  <c r="M255" i="8"/>
  <c r="N255" i="8"/>
  <c r="O255" i="8"/>
  <c r="Q255" i="8"/>
  <c r="R255" i="8"/>
  <c r="S255" i="8"/>
  <c r="T255" i="8"/>
  <c r="C256" i="8"/>
  <c r="D256" i="8"/>
  <c r="E256" i="8"/>
  <c r="F256" i="8"/>
  <c r="G256" i="8"/>
  <c r="H256" i="8"/>
  <c r="J256" i="8"/>
  <c r="K256" i="8"/>
  <c r="L256" i="8"/>
  <c r="V256" i="8" s="1"/>
  <c r="M256" i="8"/>
  <c r="N256" i="8"/>
  <c r="O256" i="8"/>
  <c r="Q256" i="8"/>
  <c r="R256" i="8"/>
  <c r="S256" i="8"/>
  <c r="T256" i="8"/>
  <c r="C257" i="8"/>
  <c r="D257" i="8"/>
  <c r="E257" i="8"/>
  <c r="F257" i="8"/>
  <c r="G257" i="8"/>
  <c r="H257" i="8"/>
  <c r="J257" i="8"/>
  <c r="K257" i="8"/>
  <c r="L257" i="8"/>
  <c r="V257" i="8" s="1"/>
  <c r="M257" i="8"/>
  <c r="N257" i="8"/>
  <c r="O257" i="8"/>
  <c r="Q257" i="8"/>
  <c r="R257" i="8"/>
  <c r="S257" i="8"/>
  <c r="T257" i="8"/>
  <c r="C258" i="8"/>
  <c r="D258" i="8"/>
  <c r="E258" i="8"/>
  <c r="F258" i="8"/>
  <c r="G258" i="8"/>
  <c r="H258" i="8"/>
  <c r="J258" i="8"/>
  <c r="K258" i="8"/>
  <c r="L258" i="8"/>
  <c r="V258" i="8" s="1"/>
  <c r="M258" i="8"/>
  <c r="N258" i="8"/>
  <c r="O258" i="8"/>
  <c r="Q258" i="8"/>
  <c r="R258" i="8"/>
  <c r="S258" i="8"/>
  <c r="T258" i="8"/>
  <c r="C259" i="8"/>
  <c r="D259" i="8"/>
  <c r="E259" i="8"/>
  <c r="F259" i="8"/>
  <c r="G259" i="8"/>
  <c r="H259" i="8"/>
  <c r="J259" i="8"/>
  <c r="K259" i="8"/>
  <c r="L259" i="8"/>
  <c r="V259" i="8" s="1"/>
  <c r="M259" i="8"/>
  <c r="N259" i="8"/>
  <c r="O259" i="8"/>
  <c r="Q259" i="8"/>
  <c r="R259" i="8"/>
  <c r="S259" i="8"/>
  <c r="T259" i="8"/>
  <c r="C260" i="8"/>
  <c r="D260" i="8"/>
  <c r="E260" i="8"/>
  <c r="F260" i="8"/>
  <c r="G260" i="8"/>
  <c r="H260" i="8"/>
  <c r="J260" i="8"/>
  <c r="K260" i="8"/>
  <c r="L260" i="8"/>
  <c r="V260" i="8" s="1"/>
  <c r="M260" i="8"/>
  <c r="N260" i="8"/>
  <c r="O260" i="8"/>
  <c r="Q260" i="8"/>
  <c r="R260" i="8"/>
  <c r="S260" i="8"/>
  <c r="T260" i="8"/>
  <c r="C261" i="8"/>
  <c r="D261" i="8"/>
  <c r="E261" i="8"/>
  <c r="F261" i="8"/>
  <c r="G261" i="8"/>
  <c r="H261" i="8"/>
  <c r="J261" i="8"/>
  <c r="K261" i="8"/>
  <c r="L261" i="8"/>
  <c r="V261" i="8" s="1"/>
  <c r="M261" i="8"/>
  <c r="N261" i="8"/>
  <c r="O261" i="8"/>
  <c r="Q261" i="8"/>
  <c r="R261" i="8"/>
  <c r="S261" i="8"/>
  <c r="T261" i="8"/>
  <c r="C262" i="8"/>
  <c r="D262" i="8"/>
  <c r="E262" i="8"/>
  <c r="F262" i="8"/>
  <c r="G262" i="8"/>
  <c r="H262" i="8"/>
  <c r="J262" i="8"/>
  <c r="K262" i="8"/>
  <c r="L262" i="8"/>
  <c r="V262" i="8" s="1"/>
  <c r="M262" i="8"/>
  <c r="N262" i="8"/>
  <c r="O262" i="8"/>
  <c r="Q262" i="8"/>
  <c r="R262" i="8"/>
  <c r="S262" i="8"/>
  <c r="T262" i="8"/>
  <c r="C263" i="8"/>
  <c r="D263" i="8"/>
  <c r="E263" i="8"/>
  <c r="F263" i="8"/>
  <c r="G263" i="8"/>
  <c r="H263" i="8"/>
  <c r="J263" i="8"/>
  <c r="K263" i="8"/>
  <c r="L263" i="8"/>
  <c r="V263" i="8" s="1"/>
  <c r="M263" i="8"/>
  <c r="N263" i="8"/>
  <c r="O263" i="8"/>
  <c r="Q263" i="8"/>
  <c r="R263" i="8"/>
  <c r="S263" i="8"/>
  <c r="T263" i="8"/>
  <c r="C264" i="8"/>
  <c r="D264" i="8"/>
  <c r="E264" i="8"/>
  <c r="F264" i="8"/>
  <c r="G264" i="8"/>
  <c r="H264" i="8"/>
  <c r="J264" i="8"/>
  <c r="K264" i="8"/>
  <c r="L264" i="8"/>
  <c r="V264" i="8" s="1"/>
  <c r="M264" i="8"/>
  <c r="N264" i="8"/>
  <c r="O264" i="8"/>
  <c r="Q264" i="8"/>
  <c r="R264" i="8"/>
  <c r="S264" i="8"/>
  <c r="T264" i="8"/>
  <c r="C265" i="8"/>
  <c r="D265" i="8"/>
  <c r="E265" i="8"/>
  <c r="F265" i="8"/>
  <c r="G265" i="8"/>
  <c r="H265" i="8"/>
  <c r="J265" i="8"/>
  <c r="K265" i="8"/>
  <c r="L265" i="8"/>
  <c r="V265" i="8" s="1"/>
  <c r="M265" i="8"/>
  <c r="N265" i="8"/>
  <c r="O265" i="8"/>
  <c r="Q265" i="8"/>
  <c r="R265" i="8"/>
  <c r="S265" i="8"/>
  <c r="T265" i="8"/>
  <c r="C266" i="8"/>
  <c r="D266" i="8"/>
  <c r="E266" i="8"/>
  <c r="F266" i="8"/>
  <c r="G266" i="8"/>
  <c r="H266" i="8"/>
  <c r="J266" i="8"/>
  <c r="K266" i="8"/>
  <c r="L266" i="8"/>
  <c r="V266" i="8" s="1"/>
  <c r="M266" i="8"/>
  <c r="N266" i="8"/>
  <c r="O266" i="8"/>
  <c r="Q266" i="8"/>
  <c r="R266" i="8"/>
  <c r="S266" i="8"/>
  <c r="T266" i="8"/>
  <c r="C267" i="8"/>
  <c r="D267" i="8"/>
  <c r="E267" i="8"/>
  <c r="F267" i="8"/>
  <c r="G267" i="8"/>
  <c r="H267" i="8"/>
  <c r="J267" i="8"/>
  <c r="K267" i="8"/>
  <c r="L267" i="8"/>
  <c r="V267" i="8" s="1"/>
  <c r="M267" i="8"/>
  <c r="N267" i="8"/>
  <c r="O267" i="8"/>
  <c r="Q267" i="8"/>
  <c r="R267" i="8"/>
  <c r="S267" i="8"/>
  <c r="T267" i="8"/>
  <c r="C268" i="8"/>
  <c r="D268" i="8"/>
  <c r="E268" i="8"/>
  <c r="F268" i="8"/>
  <c r="G268" i="8"/>
  <c r="H268" i="8"/>
  <c r="J268" i="8"/>
  <c r="K268" i="8"/>
  <c r="L268" i="8"/>
  <c r="V268" i="8" s="1"/>
  <c r="M268" i="8"/>
  <c r="N268" i="8"/>
  <c r="O268" i="8"/>
  <c r="Q268" i="8"/>
  <c r="R268" i="8"/>
  <c r="S268" i="8"/>
  <c r="T268" i="8"/>
  <c r="C269" i="8"/>
  <c r="D269" i="8"/>
  <c r="E269" i="8"/>
  <c r="F269" i="8"/>
  <c r="G269" i="8"/>
  <c r="H269" i="8"/>
  <c r="J269" i="8"/>
  <c r="K269" i="8"/>
  <c r="L269" i="8"/>
  <c r="V269" i="8" s="1"/>
  <c r="M269" i="8"/>
  <c r="N269" i="8"/>
  <c r="O269" i="8"/>
  <c r="Q269" i="8"/>
  <c r="R269" i="8"/>
  <c r="S269" i="8"/>
  <c r="T269" i="8"/>
  <c r="C270" i="8"/>
  <c r="D270" i="8"/>
  <c r="E270" i="8"/>
  <c r="F270" i="8"/>
  <c r="G270" i="8"/>
  <c r="H270" i="8"/>
  <c r="J270" i="8"/>
  <c r="K270" i="8"/>
  <c r="L270" i="8"/>
  <c r="V270" i="8" s="1"/>
  <c r="M270" i="8"/>
  <c r="N270" i="8"/>
  <c r="O270" i="8"/>
  <c r="Q270" i="8"/>
  <c r="R270" i="8"/>
  <c r="S270" i="8"/>
  <c r="T270" i="8"/>
  <c r="C271" i="8"/>
  <c r="D271" i="8"/>
  <c r="E271" i="8"/>
  <c r="F271" i="8"/>
  <c r="G271" i="8"/>
  <c r="H271" i="8"/>
  <c r="J271" i="8"/>
  <c r="K271" i="8"/>
  <c r="L271" i="8"/>
  <c r="V271" i="8" s="1"/>
  <c r="M271" i="8"/>
  <c r="N271" i="8"/>
  <c r="O271" i="8"/>
  <c r="Q271" i="8"/>
  <c r="R271" i="8"/>
  <c r="S271" i="8"/>
  <c r="T271" i="8"/>
  <c r="C272" i="8"/>
  <c r="D272" i="8"/>
  <c r="E272" i="8"/>
  <c r="F272" i="8"/>
  <c r="G272" i="8"/>
  <c r="H272" i="8"/>
  <c r="J272" i="8"/>
  <c r="K272" i="8"/>
  <c r="L272" i="8"/>
  <c r="V272" i="8" s="1"/>
  <c r="M272" i="8"/>
  <c r="N272" i="8"/>
  <c r="O272" i="8"/>
  <c r="Q272" i="8"/>
  <c r="R272" i="8"/>
  <c r="S272" i="8"/>
  <c r="T272" i="8"/>
  <c r="C273" i="8"/>
  <c r="D273" i="8"/>
  <c r="E273" i="8"/>
  <c r="F273" i="8"/>
  <c r="G273" i="8"/>
  <c r="H273" i="8"/>
  <c r="J273" i="8"/>
  <c r="K273" i="8"/>
  <c r="L273" i="8"/>
  <c r="V273" i="8" s="1"/>
  <c r="M273" i="8"/>
  <c r="N273" i="8"/>
  <c r="O273" i="8"/>
  <c r="Q273" i="8"/>
  <c r="R273" i="8"/>
  <c r="S273" i="8"/>
  <c r="T273" i="8"/>
  <c r="C274" i="8"/>
  <c r="D274" i="8"/>
  <c r="F274" i="8"/>
  <c r="G274" i="8"/>
  <c r="H274" i="8"/>
  <c r="J274" i="8"/>
  <c r="K274" i="8"/>
  <c r="L274" i="8"/>
  <c r="V274" i="8" s="1"/>
  <c r="M274" i="8"/>
  <c r="N274" i="8"/>
  <c r="O274" i="8"/>
  <c r="Q274" i="8"/>
  <c r="R274" i="8"/>
  <c r="S274" i="8"/>
  <c r="T274" i="8"/>
  <c r="C275" i="8"/>
  <c r="D275" i="8"/>
  <c r="E275" i="8"/>
  <c r="F275" i="8"/>
  <c r="G275" i="8"/>
  <c r="H275" i="8"/>
  <c r="J275" i="8"/>
  <c r="K275" i="8"/>
  <c r="L275" i="8"/>
  <c r="V275" i="8" s="1"/>
  <c r="M275" i="8"/>
  <c r="N275" i="8"/>
  <c r="O275" i="8"/>
  <c r="Q275" i="8"/>
  <c r="R275" i="8"/>
  <c r="S275" i="8"/>
  <c r="T275" i="8"/>
  <c r="C276" i="8"/>
  <c r="D276" i="8"/>
  <c r="E276" i="8"/>
  <c r="F276" i="8"/>
  <c r="G276" i="8"/>
  <c r="H276" i="8"/>
  <c r="J276" i="8"/>
  <c r="K276" i="8"/>
  <c r="L276" i="8"/>
  <c r="V276" i="8" s="1"/>
  <c r="M276" i="8"/>
  <c r="N276" i="8"/>
  <c r="O276" i="8"/>
  <c r="Q276" i="8"/>
  <c r="R276" i="8"/>
  <c r="S276" i="8"/>
  <c r="T276" i="8"/>
  <c r="C277" i="8"/>
  <c r="D277" i="8"/>
  <c r="E277" i="8"/>
  <c r="F277" i="8"/>
  <c r="G277" i="8"/>
  <c r="H277" i="8"/>
  <c r="J277" i="8"/>
  <c r="K277" i="8"/>
  <c r="L277" i="8"/>
  <c r="V277" i="8" s="1"/>
  <c r="M277" i="8"/>
  <c r="N277" i="8"/>
  <c r="O277" i="8"/>
  <c r="Q277" i="8"/>
  <c r="R277" i="8"/>
  <c r="S277" i="8"/>
  <c r="T277" i="8"/>
  <c r="C278" i="8"/>
  <c r="E278" i="8"/>
  <c r="F278" i="8"/>
  <c r="G278" i="8"/>
  <c r="H278" i="8"/>
  <c r="J278" i="8"/>
  <c r="K278" i="8"/>
  <c r="L278" i="8"/>
  <c r="V278" i="8" s="1"/>
  <c r="M278" i="8"/>
  <c r="N278" i="8"/>
  <c r="O278" i="8"/>
  <c r="Q278" i="8"/>
  <c r="R278" i="8"/>
  <c r="S278" i="8"/>
  <c r="T278" i="8"/>
  <c r="C279" i="8"/>
  <c r="D279" i="8"/>
  <c r="E279" i="8"/>
  <c r="F279" i="8"/>
  <c r="G279" i="8"/>
  <c r="H279" i="8"/>
  <c r="J279" i="8"/>
  <c r="K279" i="8"/>
  <c r="L279" i="8"/>
  <c r="V279" i="8" s="1"/>
  <c r="M279" i="8"/>
  <c r="N279" i="8"/>
  <c r="O279" i="8"/>
  <c r="Q279" i="8"/>
  <c r="R279" i="8"/>
  <c r="S279" i="8"/>
  <c r="T279" i="8"/>
  <c r="C280" i="8"/>
  <c r="D280" i="8"/>
  <c r="E280" i="8"/>
  <c r="F280" i="8"/>
  <c r="G280" i="8"/>
  <c r="H280" i="8"/>
  <c r="J280" i="8"/>
  <c r="K280" i="8"/>
  <c r="L280" i="8"/>
  <c r="V280" i="8" s="1"/>
  <c r="M280" i="8"/>
  <c r="N280" i="8"/>
  <c r="O280" i="8"/>
  <c r="Q280" i="8"/>
  <c r="R280" i="8"/>
  <c r="S280" i="8"/>
  <c r="T280" i="8"/>
  <c r="C281" i="8"/>
  <c r="D281" i="8"/>
  <c r="E281" i="8"/>
  <c r="F281" i="8"/>
  <c r="G281" i="8"/>
  <c r="H281" i="8"/>
  <c r="J281" i="8"/>
  <c r="K281" i="8"/>
  <c r="L281" i="8"/>
  <c r="V281" i="8" s="1"/>
  <c r="M281" i="8"/>
  <c r="N281" i="8"/>
  <c r="O281" i="8"/>
  <c r="Q281" i="8"/>
  <c r="R281" i="8"/>
  <c r="S281" i="8"/>
  <c r="T281" i="8"/>
  <c r="C282" i="8"/>
  <c r="D282" i="8"/>
  <c r="E282" i="8"/>
  <c r="F282" i="8"/>
  <c r="G282" i="8"/>
  <c r="H282" i="8"/>
  <c r="J282" i="8"/>
  <c r="K282" i="8"/>
  <c r="L282" i="8"/>
  <c r="V282" i="8" s="1"/>
  <c r="M282" i="8"/>
  <c r="N282" i="8"/>
  <c r="O282" i="8"/>
  <c r="Q282" i="8"/>
  <c r="R282" i="8"/>
  <c r="S282" i="8"/>
  <c r="T282" i="8"/>
  <c r="C283" i="8"/>
  <c r="D283" i="8"/>
  <c r="E283" i="8"/>
  <c r="F283" i="8"/>
  <c r="G283" i="8"/>
  <c r="H283" i="8"/>
  <c r="J283" i="8"/>
  <c r="K283" i="8"/>
  <c r="L283" i="8"/>
  <c r="V283" i="8" s="1"/>
  <c r="M283" i="8"/>
  <c r="N283" i="8"/>
  <c r="O283" i="8"/>
  <c r="Q283" i="8"/>
  <c r="R283" i="8"/>
  <c r="S283" i="8"/>
  <c r="T283" i="8"/>
  <c r="C284" i="8"/>
  <c r="D284" i="8"/>
  <c r="F284" i="8"/>
  <c r="G284" i="8"/>
  <c r="H284" i="8"/>
  <c r="J284" i="8"/>
  <c r="K284" i="8"/>
  <c r="L284" i="8"/>
  <c r="V284" i="8" s="1"/>
  <c r="M284" i="8"/>
  <c r="N284" i="8"/>
  <c r="O284" i="8"/>
  <c r="Q284" i="8"/>
  <c r="R284" i="8"/>
  <c r="S284" i="8"/>
  <c r="T284" i="8"/>
  <c r="C285" i="8"/>
  <c r="D285" i="8"/>
  <c r="E285" i="8"/>
  <c r="F285" i="8"/>
  <c r="G285" i="8"/>
  <c r="H285" i="8"/>
  <c r="J285" i="8"/>
  <c r="K285" i="8"/>
  <c r="L285" i="8"/>
  <c r="V285" i="8" s="1"/>
  <c r="M285" i="8"/>
  <c r="N285" i="8"/>
  <c r="O285" i="8"/>
  <c r="Q285" i="8"/>
  <c r="R285" i="8"/>
  <c r="S285" i="8"/>
  <c r="T285" i="8"/>
  <c r="C286" i="8"/>
  <c r="D286" i="8"/>
  <c r="E286" i="8"/>
  <c r="F286" i="8"/>
  <c r="G286" i="8"/>
  <c r="H286" i="8"/>
  <c r="J286" i="8"/>
  <c r="K286" i="8"/>
  <c r="L286" i="8"/>
  <c r="V286" i="8" s="1"/>
  <c r="M286" i="8"/>
  <c r="N286" i="8"/>
  <c r="O286" i="8"/>
  <c r="Q286" i="8"/>
  <c r="R286" i="8"/>
  <c r="S286" i="8"/>
  <c r="T286" i="8"/>
  <c r="C287" i="8"/>
  <c r="D287" i="8"/>
  <c r="E287" i="8"/>
  <c r="F287" i="8"/>
  <c r="G287" i="8"/>
  <c r="H287" i="8"/>
  <c r="J287" i="8"/>
  <c r="K287" i="8"/>
  <c r="L287" i="8"/>
  <c r="V287" i="8" s="1"/>
  <c r="M287" i="8"/>
  <c r="N287" i="8"/>
  <c r="O287" i="8"/>
  <c r="Q287" i="8"/>
  <c r="R287" i="8"/>
  <c r="S287" i="8"/>
  <c r="T287" i="8"/>
  <c r="C288" i="8"/>
  <c r="E288" i="8"/>
  <c r="F288" i="8"/>
  <c r="G288" i="8"/>
  <c r="H288" i="8"/>
  <c r="J288" i="8"/>
  <c r="K288" i="8"/>
  <c r="L288" i="8"/>
  <c r="V288" i="8" s="1"/>
  <c r="M288" i="8"/>
  <c r="N288" i="8"/>
  <c r="O288" i="8"/>
  <c r="Q288" i="8"/>
  <c r="R288" i="8"/>
  <c r="S288" i="8"/>
  <c r="T288" i="8"/>
  <c r="C289" i="8"/>
  <c r="D289" i="8"/>
  <c r="E289" i="8"/>
  <c r="F289" i="8"/>
  <c r="G289" i="8"/>
  <c r="H289" i="8"/>
  <c r="J289" i="8"/>
  <c r="K289" i="8"/>
  <c r="L289" i="8"/>
  <c r="V289" i="8" s="1"/>
  <c r="M289" i="8"/>
  <c r="N289" i="8"/>
  <c r="O289" i="8"/>
  <c r="Q289" i="8"/>
  <c r="R289" i="8"/>
  <c r="S289" i="8"/>
  <c r="T289" i="8"/>
  <c r="C290" i="8"/>
  <c r="D290" i="8"/>
  <c r="E290" i="8"/>
  <c r="F290" i="8"/>
  <c r="G290" i="8"/>
  <c r="H290" i="8"/>
  <c r="J290" i="8"/>
  <c r="K290" i="8"/>
  <c r="L290" i="8"/>
  <c r="V290" i="8" s="1"/>
  <c r="M290" i="8"/>
  <c r="N290" i="8"/>
  <c r="O290" i="8"/>
  <c r="Q290" i="8"/>
  <c r="R290" i="8"/>
  <c r="S290" i="8"/>
  <c r="T290" i="8"/>
  <c r="C291" i="8"/>
  <c r="D291" i="8"/>
  <c r="E291" i="8"/>
  <c r="F291" i="8"/>
  <c r="G291" i="8"/>
  <c r="H291" i="8"/>
  <c r="J291" i="8"/>
  <c r="K291" i="8"/>
  <c r="L291" i="8"/>
  <c r="V291" i="8" s="1"/>
  <c r="M291" i="8"/>
  <c r="N291" i="8"/>
  <c r="O291" i="8"/>
  <c r="Q291" i="8"/>
  <c r="R291" i="8"/>
  <c r="S291" i="8"/>
  <c r="T291" i="8"/>
  <c r="C292" i="8"/>
  <c r="D292" i="8"/>
  <c r="E292" i="8"/>
  <c r="F292" i="8"/>
  <c r="G292" i="8"/>
  <c r="H292" i="8"/>
  <c r="J292" i="8"/>
  <c r="K292" i="8"/>
  <c r="L292" i="8"/>
  <c r="V292" i="8" s="1"/>
  <c r="M292" i="8"/>
  <c r="N292" i="8"/>
  <c r="O292" i="8"/>
  <c r="Q292" i="8"/>
  <c r="R292" i="8"/>
  <c r="S292" i="8"/>
  <c r="T292" i="8"/>
  <c r="C293" i="8"/>
  <c r="D293" i="8"/>
  <c r="E293" i="8"/>
  <c r="F293" i="8"/>
  <c r="G293" i="8"/>
  <c r="H293" i="8"/>
  <c r="J293" i="8"/>
  <c r="K293" i="8"/>
  <c r="L293" i="8"/>
  <c r="V293" i="8" s="1"/>
  <c r="M293" i="8"/>
  <c r="N293" i="8"/>
  <c r="O293" i="8"/>
  <c r="Q293" i="8"/>
  <c r="R293" i="8"/>
  <c r="S293" i="8"/>
  <c r="T293" i="8"/>
  <c r="C294" i="8"/>
  <c r="D294" i="8"/>
  <c r="E294" i="8"/>
  <c r="F294" i="8"/>
  <c r="G294" i="8"/>
  <c r="H294" i="8"/>
  <c r="J294" i="8"/>
  <c r="K294" i="8"/>
  <c r="L294" i="8"/>
  <c r="V294" i="8" s="1"/>
  <c r="M294" i="8"/>
  <c r="N294" i="8"/>
  <c r="O294" i="8"/>
  <c r="Q294" i="8"/>
  <c r="R294" i="8"/>
  <c r="S294" i="8"/>
  <c r="T294" i="8"/>
  <c r="C295" i="8"/>
  <c r="D295" i="8"/>
  <c r="E295" i="8"/>
  <c r="F295" i="8"/>
  <c r="G295" i="8"/>
  <c r="H295" i="8"/>
  <c r="J295" i="8"/>
  <c r="K295" i="8"/>
  <c r="L295" i="8"/>
  <c r="V295" i="8" s="1"/>
  <c r="M295" i="8"/>
  <c r="N295" i="8"/>
  <c r="O295" i="8"/>
  <c r="Q295" i="8"/>
  <c r="R295" i="8"/>
  <c r="S295" i="8"/>
  <c r="T295" i="8"/>
  <c r="C296" i="8"/>
  <c r="D296" i="8"/>
  <c r="E296" i="8"/>
  <c r="F296" i="8"/>
  <c r="G296" i="8"/>
  <c r="H296" i="8"/>
  <c r="J296" i="8"/>
  <c r="K296" i="8"/>
  <c r="L296" i="8"/>
  <c r="V296" i="8" s="1"/>
  <c r="M296" i="8"/>
  <c r="N296" i="8"/>
  <c r="O296" i="8"/>
  <c r="Q296" i="8"/>
  <c r="R296" i="8"/>
  <c r="S296" i="8"/>
  <c r="T296" i="8"/>
  <c r="C297" i="8"/>
  <c r="D297" i="8"/>
  <c r="E297" i="8"/>
  <c r="F297" i="8"/>
  <c r="G297" i="8"/>
  <c r="H297" i="8"/>
  <c r="J297" i="8"/>
  <c r="K297" i="8"/>
  <c r="L297" i="8"/>
  <c r="V297" i="8" s="1"/>
  <c r="M297" i="8"/>
  <c r="N297" i="8"/>
  <c r="O297" i="8"/>
  <c r="Q297" i="8"/>
  <c r="R297" i="8"/>
  <c r="S297" i="8"/>
  <c r="T297" i="8"/>
  <c r="C298" i="8"/>
  <c r="D298" i="8"/>
  <c r="E298" i="8"/>
  <c r="F298" i="8"/>
  <c r="G298" i="8"/>
  <c r="H298" i="8"/>
  <c r="J298" i="8"/>
  <c r="K298" i="8"/>
  <c r="L298" i="8"/>
  <c r="V298" i="8" s="1"/>
  <c r="M298" i="8"/>
  <c r="N298" i="8"/>
  <c r="O298" i="8"/>
  <c r="Q298" i="8"/>
  <c r="R298" i="8"/>
  <c r="S298" i="8"/>
  <c r="T298" i="8"/>
  <c r="C299" i="8"/>
  <c r="D299" i="8"/>
  <c r="E299" i="8"/>
  <c r="F299" i="8"/>
  <c r="G299" i="8"/>
  <c r="H299" i="8"/>
  <c r="J299" i="8"/>
  <c r="K299" i="8"/>
  <c r="L299" i="8"/>
  <c r="V299" i="8" s="1"/>
  <c r="M299" i="8"/>
  <c r="N299" i="8"/>
  <c r="O299" i="8"/>
  <c r="Q299" i="8"/>
  <c r="R299" i="8"/>
  <c r="S299" i="8"/>
  <c r="T299" i="8"/>
  <c r="C300" i="8"/>
  <c r="D300" i="8"/>
  <c r="E300" i="8"/>
  <c r="F300" i="8"/>
  <c r="G300" i="8"/>
  <c r="H300" i="8"/>
  <c r="J300" i="8"/>
  <c r="K300" i="8"/>
  <c r="L300" i="8"/>
  <c r="V300" i="8" s="1"/>
  <c r="M300" i="8"/>
  <c r="N300" i="8"/>
  <c r="O300" i="8"/>
  <c r="Q300" i="8"/>
  <c r="R300" i="8"/>
  <c r="S300" i="8"/>
  <c r="T300" i="8"/>
  <c r="C301" i="8"/>
  <c r="D301" i="8"/>
  <c r="E301" i="8"/>
  <c r="F301" i="8"/>
  <c r="G301" i="8"/>
  <c r="H301" i="8"/>
  <c r="J301" i="8"/>
  <c r="K301" i="8"/>
  <c r="L301" i="8"/>
  <c r="V301" i="8" s="1"/>
  <c r="M301" i="8"/>
  <c r="N301" i="8"/>
  <c r="O301" i="8"/>
  <c r="Q301" i="8"/>
  <c r="R301" i="8"/>
  <c r="S301" i="8"/>
  <c r="T301" i="8"/>
  <c r="C302" i="8"/>
  <c r="D302" i="8"/>
  <c r="E302" i="8"/>
  <c r="F302" i="8"/>
  <c r="G302" i="8"/>
  <c r="H302" i="8"/>
  <c r="J302" i="8"/>
  <c r="K302" i="8"/>
  <c r="L302" i="8"/>
  <c r="V302" i="8" s="1"/>
  <c r="M302" i="8"/>
  <c r="N302" i="8"/>
  <c r="O302" i="8"/>
  <c r="Q302" i="8"/>
  <c r="R302" i="8"/>
  <c r="S302" i="8"/>
  <c r="T302" i="8"/>
  <c r="C303" i="8"/>
  <c r="D303" i="8"/>
  <c r="E303" i="8"/>
  <c r="F303" i="8"/>
  <c r="G303" i="8"/>
  <c r="H303" i="8"/>
  <c r="J303" i="8"/>
  <c r="K303" i="8"/>
  <c r="L303" i="8"/>
  <c r="V303" i="8" s="1"/>
  <c r="M303" i="8"/>
  <c r="N303" i="8"/>
  <c r="O303" i="8"/>
  <c r="Q303" i="8"/>
  <c r="R303" i="8"/>
  <c r="S303" i="8"/>
  <c r="T303" i="8"/>
  <c r="C304" i="8"/>
  <c r="D304" i="8"/>
  <c r="F304" i="8"/>
  <c r="G304" i="8"/>
  <c r="H304" i="8"/>
  <c r="J304" i="8"/>
  <c r="K304" i="8"/>
  <c r="L304" i="8"/>
  <c r="V304" i="8" s="1"/>
  <c r="M304" i="8"/>
  <c r="N304" i="8"/>
  <c r="O304" i="8"/>
  <c r="Q304" i="8"/>
  <c r="R304" i="8"/>
  <c r="S304" i="8"/>
  <c r="T304" i="8"/>
  <c r="C305" i="8"/>
  <c r="D305" i="8"/>
  <c r="E305" i="8"/>
  <c r="F305" i="8"/>
  <c r="G305" i="8"/>
  <c r="H305" i="8"/>
  <c r="J305" i="8"/>
  <c r="K305" i="8"/>
  <c r="L305" i="8"/>
  <c r="V305" i="8" s="1"/>
  <c r="M305" i="8"/>
  <c r="N305" i="8"/>
  <c r="O305" i="8"/>
  <c r="Q305" i="8"/>
  <c r="R305" i="8"/>
  <c r="S305" i="8"/>
  <c r="T305" i="8"/>
  <c r="C306" i="8"/>
  <c r="D306" i="8"/>
  <c r="E306" i="8"/>
  <c r="F306" i="8"/>
  <c r="G306" i="8"/>
  <c r="H306" i="8"/>
  <c r="J306" i="8"/>
  <c r="K306" i="8"/>
  <c r="L306" i="8"/>
  <c r="V306" i="8" s="1"/>
  <c r="M306" i="8"/>
  <c r="N306" i="8"/>
  <c r="O306" i="8"/>
  <c r="Q306" i="8"/>
  <c r="R306" i="8"/>
  <c r="S306" i="8"/>
  <c r="T306" i="8"/>
  <c r="C307" i="8"/>
  <c r="D307" i="8"/>
  <c r="E307" i="8"/>
  <c r="F307" i="8"/>
  <c r="G307" i="8"/>
  <c r="H307" i="8"/>
  <c r="J307" i="8"/>
  <c r="K307" i="8"/>
  <c r="L307" i="8"/>
  <c r="V307" i="8" s="1"/>
  <c r="M307" i="8"/>
  <c r="N307" i="8"/>
  <c r="O307" i="8"/>
  <c r="Q307" i="8"/>
  <c r="R307" i="8"/>
  <c r="S307" i="8"/>
  <c r="T307" i="8"/>
  <c r="C308" i="8"/>
  <c r="D308" i="8"/>
  <c r="E308" i="8"/>
  <c r="F308" i="8"/>
  <c r="G308" i="8"/>
  <c r="H308" i="8"/>
  <c r="J308" i="8"/>
  <c r="K308" i="8"/>
  <c r="L308" i="8"/>
  <c r="V308" i="8" s="1"/>
  <c r="M308" i="8"/>
  <c r="N308" i="8"/>
  <c r="O308" i="8"/>
  <c r="Q308" i="8"/>
  <c r="R308" i="8"/>
  <c r="S308" i="8"/>
  <c r="T308" i="8"/>
  <c r="C309" i="8"/>
  <c r="D309" i="8"/>
  <c r="E309" i="8"/>
  <c r="F309" i="8"/>
  <c r="G309" i="8"/>
  <c r="H309" i="8"/>
  <c r="J309" i="8"/>
  <c r="K309" i="8"/>
  <c r="L309" i="8"/>
  <c r="V309" i="8" s="1"/>
  <c r="M309" i="8"/>
  <c r="N309" i="8"/>
  <c r="O309" i="8"/>
  <c r="Q309" i="8"/>
  <c r="R309" i="8"/>
  <c r="S309" i="8"/>
  <c r="T309" i="8"/>
  <c r="C310" i="8"/>
  <c r="D310" i="8"/>
  <c r="E310" i="8"/>
  <c r="F310" i="8"/>
  <c r="G310" i="8"/>
  <c r="H310" i="8"/>
  <c r="J310" i="8"/>
  <c r="K310" i="8"/>
  <c r="L310" i="8"/>
  <c r="V310" i="8" s="1"/>
  <c r="M310" i="8"/>
  <c r="N310" i="8"/>
  <c r="O310" i="8"/>
  <c r="Q310" i="8"/>
  <c r="R310" i="8"/>
  <c r="S310" i="8"/>
  <c r="T310" i="8"/>
  <c r="C311" i="8"/>
  <c r="D311" i="8"/>
  <c r="F311" i="8"/>
  <c r="G311" i="8"/>
  <c r="H311" i="8"/>
  <c r="I311" i="8"/>
  <c r="J311" i="8"/>
  <c r="K311" i="8"/>
  <c r="L311" i="8"/>
  <c r="V311" i="8" s="1"/>
  <c r="M311" i="8"/>
  <c r="N311" i="8"/>
  <c r="O311" i="8"/>
  <c r="P311" i="8"/>
  <c r="Q311" i="8"/>
  <c r="R311" i="8"/>
  <c r="S311" i="8"/>
  <c r="T311" i="8"/>
  <c r="C312" i="8"/>
  <c r="D312" i="8"/>
  <c r="F312" i="8"/>
  <c r="G312" i="8"/>
  <c r="H312" i="8"/>
  <c r="J312" i="8"/>
  <c r="K312" i="8"/>
  <c r="L312" i="8"/>
  <c r="V312" i="8" s="1"/>
  <c r="M312" i="8"/>
  <c r="N312" i="8"/>
  <c r="O312" i="8"/>
  <c r="Q312" i="8"/>
  <c r="R312" i="8"/>
  <c r="S312" i="8"/>
  <c r="T312" i="8"/>
  <c r="C313" i="8"/>
  <c r="D313" i="8"/>
  <c r="F313" i="8"/>
  <c r="G313" i="8"/>
  <c r="H313" i="8"/>
  <c r="I313" i="8"/>
  <c r="J313" i="8"/>
  <c r="K313" i="8"/>
  <c r="L313" i="8"/>
  <c r="V313" i="8" s="1"/>
  <c r="M313" i="8"/>
  <c r="N313" i="8"/>
  <c r="O313" i="8"/>
  <c r="Q313" i="8"/>
  <c r="R313" i="8"/>
  <c r="S313" i="8"/>
  <c r="T313" i="8"/>
  <c r="C314" i="8"/>
  <c r="D314" i="8"/>
  <c r="F314" i="8"/>
  <c r="G314" i="8"/>
  <c r="H314" i="8"/>
  <c r="I314" i="8"/>
  <c r="J314" i="8"/>
  <c r="K314" i="8"/>
  <c r="L314" i="8"/>
  <c r="V314" i="8" s="1"/>
  <c r="M314" i="8"/>
  <c r="N314" i="8"/>
  <c r="O314" i="8"/>
  <c r="Q314" i="8"/>
  <c r="R314" i="8"/>
  <c r="S314" i="8"/>
  <c r="T314" i="8"/>
  <c r="C315" i="8"/>
  <c r="D315" i="8"/>
  <c r="E315" i="8"/>
  <c r="F315" i="8"/>
  <c r="G315" i="8"/>
  <c r="H315" i="8"/>
  <c r="J315" i="8"/>
  <c r="K315" i="8"/>
  <c r="L315" i="8"/>
  <c r="V315" i="8" s="1"/>
  <c r="M315" i="8"/>
  <c r="N315" i="8"/>
  <c r="O315" i="8"/>
  <c r="Q315" i="8"/>
  <c r="R315" i="8"/>
  <c r="S315" i="8"/>
  <c r="T315" i="8"/>
  <c r="C316" i="8"/>
  <c r="D316" i="8"/>
  <c r="F316" i="8"/>
  <c r="G316" i="8"/>
  <c r="H316" i="8"/>
  <c r="I316" i="8"/>
  <c r="J316" i="8"/>
  <c r="K316" i="8"/>
  <c r="L316" i="8"/>
  <c r="V316" i="8" s="1"/>
  <c r="M316" i="8"/>
  <c r="N316" i="8"/>
  <c r="O316" i="8"/>
  <c r="Q316" i="8"/>
  <c r="R316" i="8"/>
  <c r="S316" i="8"/>
  <c r="T316" i="8"/>
  <c r="C317" i="8"/>
  <c r="D317" i="8"/>
  <c r="F317" i="8"/>
  <c r="G317" i="8"/>
  <c r="H317" i="8"/>
  <c r="I317" i="8"/>
  <c r="J317" i="8"/>
  <c r="K317" i="8"/>
  <c r="L317" i="8"/>
  <c r="V317" i="8" s="1"/>
  <c r="M317" i="8"/>
  <c r="N317" i="8"/>
  <c r="O317" i="8"/>
  <c r="P317" i="8"/>
  <c r="Q317" i="8"/>
  <c r="R317" i="8"/>
  <c r="S317" i="8"/>
  <c r="T317" i="8"/>
  <c r="C318" i="8"/>
  <c r="D318" i="8"/>
  <c r="F318" i="8"/>
  <c r="G318" i="8"/>
  <c r="H318" i="8"/>
  <c r="I318" i="8"/>
  <c r="J318" i="8"/>
  <c r="K318" i="8"/>
  <c r="L318" i="8"/>
  <c r="V318" i="8" s="1"/>
  <c r="M318" i="8"/>
  <c r="N318" i="8"/>
  <c r="O318" i="8"/>
  <c r="P318" i="8"/>
  <c r="Q318" i="8"/>
  <c r="R318" i="8"/>
  <c r="S318" i="8"/>
  <c r="T318" i="8"/>
  <c r="C319" i="8"/>
  <c r="D319" i="8"/>
  <c r="E319" i="8"/>
  <c r="F319" i="8"/>
  <c r="G319" i="8"/>
  <c r="H319" i="8"/>
  <c r="J319" i="8"/>
  <c r="K319" i="8"/>
  <c r="L319" i="8"/>
  <c r="V319" i="8" s="1"/>
  <c r="M319" i="8"/>
  <c r="N319" i="8"/>
  <c r="O319" i="8"/>
  <c r="Q319" i="8"/>
  <c r="R319" i="8"/>
  <c r="S319" i="8"/>
  <c r="T319" i="8"/>
  <c r="C320" i="8"/>
  <c r="D320" i="8"/>
  <c r="E320" i="8"/>
  <c r="F320" i="8"/>
  <c r="G320" i="8"/>
  <c r="H320" i="8"/>
  <c r="J320" i="8"/>
  <c r="K320" i="8"/>
  <c r="L320" i="8"/>
  <c r="V320" i="8" s="1"/>
  <c r="M320" i="8"/>
  <c r="N320" i="8"/>
  <c r="O320" i="8"/>
  <c r="Q320" i="8"/>
  <c r="R320" i="8"/>
  <c r="S320" i="8"/>
  <c r="T320" i="8"/>
  <c r="C321" i="8"/>
  <c r="D321" i="8"/>
  <c r="E321" i="8"/>
  <c r="F321" i="8"/>
  <c r="G321" i="8"/>
  <c r="H321" i="8"/>
  <c r="J321" i="8"/>
  <c r="K321" i="8"/>
  <c r="L321" i="8"/>
  <c r="V321" i="8" s="1"/>
  <c r="M321" i="8"/>
  <c r="N321" i="8"/>
  <c r="O321" i="8"/>
  <c r="Q321" i="8"/>
  <c r="R321" i="8"/>
  <c r="S321" i="8"/>
  <c r="T321" i="8"/>
  <c r="C322" i="8"/>
  <c r="D322" i="8"/>
  <c r="E322" i="8"/>
  <c r="F322" i="8"/>
  <c r="G322" i="8"/>
  <c r="H322" i="8"/>
  <c r="J322" i="8"/>
  <c r="K322" i="8"/>
  <c r="L322" i="8"/>
  <c r="V322" i="8" s="1"/>
  <c r="M322" i="8"/>
  <c r="N322" i="8"/>
  <c r="O322" i="8"/>
  <c r="Q322" i="8"/>
  <c r="R322" i="8"/>
  <c r="S322" i="8"/>
  <c r="T322" i="8"/>
  <c r="C323" i="8"/>
  <c r="D323" i="8"/>
  <c r="E323" i="8"/>
  <c r="F323" i="8"/>
  <c r="G323" i="8"/>
  <c r="H323" i="8"/>
  <c r="J323" i="8"/>
  <c r="K323" i="8"/>
  <c r="L323" i="8"/>
  <c r="V323" i="8" s="1"/>
  <c r="M323" i="8"/>
  <c r="N323" i="8"/>
  <c r="O323" i="8"/>
  <c r="Q323" i="8"/>
  <c r="R323" i="8"/>
  <c r="S323" i="8"/>
  <c r="T323" i="8"/>
  <c r="C324" i="8"/>
  <c r="D324" i="8"/>
  <c r="E324" i="8"/>
  <c r="F324" i="8"/>
  <c r="G324" i="8"/>
  <c r="H324" i="8"/>
  <c r="J324" i="8"/>
  <c r="K324" i="8"/>
  <c r="L324" i="8"/>
  <c r="V324" i="8" s="1"/>
  <c r="M324" i="8"/>
  <c r="N324" i="8"/>
  <c r="O324" i="8"/>
  <c r="Q324" i="8"/>
  <c r="R324" i="8"/>
  <c r="S324" i="8"/>
  <c r="T324" i="8"/>
  <c r="C325" i="8"/>
  <c r="D325" i="8"/>
  <c r="E325" i="8"/>
  <c r="F325" i="8"/>
  <c r="G325" i="8"/>
  <c r="H325" i="8"/>
  <c r="J325" i="8"/>
  <c r="K325" i="8"/>
  <c r="L325" i="8"/>
  <c r="V325" i="8" s="1"/>
  <c r="M325" i="8"/>
  <c r="N325" i="8"/>
  <c r="O325" i="8"/>
  <c r="Q325" i="8"/>
  <c r="R325" i="8"/>
  <c r="S325" i="8"/>
  <c r="T325" i="8"/>
  <c r="C326" i="8"/>
  <c r="D326" i="8"/>
  <c r="E326" i="8"/>
  <c r="F326" i="8"/>
  <c r="G326" i="8"/>
  <c r="H326" i="8"/>
  <c r="J326" i="8"/>
  <c r="K326" i="8"/>
  <c r="L326" i="8"/>
  <c r="V326" i="8" s="1"/>
  <c r="M326" i="8"/>
  <c r="N326" i="8"/>
  <c r="O326" i="8"/>
  <c r="Q326" i="8"/>
  <c r="R326" i="8"/>
  <c r="S326" i="8"/>
  <c r="T326" i="8"/>
  <c r="C327" i="8"/>
  <c r="D327" i="8"/>
  <c r="E327" i="8"/>
  <c r="F327" i="8"/>
  <c r="G327" i="8"/>
  <c r="H327" i="8"/>
  <c r="J327" i="8"/>
  <c r="K327" i="8"/>
  <c r="L327" i="8"/>
  <c r="V327" i="8" s="1"/>
  <c r="M327" i="8"/>
  <c r="N327" i="8"/>
  <c r="O327" i="8"/>
  <c r="Q327" i="8"/>
  <c r="R327" i="8"/>
  <c r="S327" i="8"/>
  <c r="T327" i="8"/>
  <c r="C328" i="8"/>
  <c r="D328" i="8"/>
  <c r="E328" i="8"/>
  <c r="F328" i="8"/>
  <c r="G328" i="8"/>
  <c r="H328" i="8"/>
  <c r="J328" i="8"/>
  <c r="K328" i="8"/>
  <c r="L328" i="8"/>
  <c r="V328" i="8" s="1"/>
  <c r="M328" i="8"/>
  <c r="N328" i="8"/>
  <c r="O328" i="8"/>
  <c r="Q328" i="8"/>
  <c r="R328" i="8"/>
  <c r="S328" i="8"/>
  <c r="T328" i="8"/>
  <c r="C329" i="8"/>
  <c r="D329" i="8"/>
  <c r="E329" i="8"/>
  <c r="F329" i="8"/>
  <c r="G329" i="8"/>
  <c r="H329" i="8"/>
  <c r="J329" i="8"/>
  <c r="K329" i="8"/>
  <c r="L329" i="8"/>
  <c r="V329" i="8" s="1"/>
  <c r="M329" i="8"/>
  <c r="N329" i="8"/>
  <c r="O329" i="8"/>
  <c r="Q329" i="8"/>
  <c r="R329" i="8"/>
  <c r="S329" i="8"/>
  <c r="T329" i="8"/>
  <c r="C330" i="8"/>
  <c r="D330" i="8"/>
  <c r="E330" i="8"/>
  <c r="F330" i="8"/>
  <c r="G330" i="8"/>
  <c r="H330" i="8"/>
  <c r="J330" i="8"/>
  <c r="K330" i="8"/>
  <c r="L330" i="8"/>
  <c r="V330" i="8" s="1"/>
  <c r="M330" i="8"/>
  <c r="N330" i="8"/>
  <c r="O330" i="8"/>
  <c r="Q330" i="8"/>
  <c r="R330" i="8"/>
  <c r="S330" i="8"/>
  <c r="T330" i="8"/>
  <c r="C331" i="8"/>
  <c r="D331" i="8"/>
  <c r="F331" i="8"/>
  <c r="G331" i="8"/>
  <c r="H331" i="8"/>
  <c r="I331" i="8"/>
  <c r="J331" i="8"/>
  <c r="K331" i="8"/>
  <c r="L331" i="8"/>
  <c r="M331" i="8"/>
  <c r="N331" i="8"/>
  <c r="O331" i="8"/>
  <c r="P331" i="8"/>
  <c r="Q331" i="8"/>
  <c r="R331" i="8"/>
  <c r="S331" i="8"/>
  <c r="T331" i="8"/>
  <c r="C332" i="8"/>
  <c r="D332" i="8"/>
  <c r="F332" i="8"/>
  <c r="G332" i="8"/>
  <c r="H332" i="8"/>
  <c r="I332" i="8"/>
  <c r="J332" i="8"/>
  <c r="K332" i="8"/>
  <c r="L332" i="8"/>
  <c r="M332" i="8"/>
  <c r="N332" i="8"/>
  <c r="O332" i="8"/>
  <c r="P332" i="8"/>
  <c r="Q332" i="8"/>
  <c r="R332" i="8"/>
  <c r="S332" i="8"/>
  <c r="T332" i="8"/>
  <c r="C333" i="8"/>
  <c r="D333" i="8"/>
  <c r="F333" i="8"/>
  <c r="G333" i="8"/>
  <c r="H333" i="8"/>
  <c r="I333" i="8"/>
  <c r="J333" i="8"/>
  <c r="K333" i="8"/>
  <c r="L333" i="8"/>
  <c r="M333" i="8"/>
  <c r="N333" i="8"/>
  <c r="O333" i="8"/>
  <c r="P333" i="8"/>
  <c r="Q333" i="8"/>
  <c r="R333" i="8"/>
  <c r="S333" i="8"/>
  <c r="T333" i="8"/>
  <c r="C334" i="8"/>
  <c r="D334" i="8"/>
  <c r="F334" i="8"/>
  <c r="G334" i="8"/>
  <c r="H334" i="8"/>
  <c r="I334" i="8"/>
  <c r="J334" i="8"/>
  <c r="K334" i="8"/>
  <c r="L334" i="8"/>
  <c r="M334" i="8"/>
  <c r="N334" i="8"/>
  <c r="O334" i="8"/>
  <c r="P334" i="8"/>
  <c r="Q334" i="8"/>
  <c r="R334" i="8"/>
  <c r="S334" i="8"/>
  <c r="T334" i="8"/>
  <c r="C335" i="8"/>
  <c r="D335" i="8"/>
  <c r="F335" i="8"/>
  <c r="G335" i="8"/>
  <c r="H335" i="8"/>
  <c r="I335" i="8"/>
  <c r="J335" i="8"/>
  <c r="K335" i="8"/>
  <c r="L335" i="8"/>
  <c r="M335" i="8"/>
  <c r="N335" i="8"/>
  <c r="O335" i="8"/>
  <c r="P335" i="8"/>
  <c r="Q335" i="8"/>
  <c r="R335" i="8"/>
  <c r="S335" i="8"/>
  <c r="T335" i="8"/>
  <c r="C336" i="8"/>
  <c r="D336" i="8"/>
  <c r="F336" i="8"/>
  <c r="G336" i="8"/>
  <c r="H336" i="8"/>
  <c r="I336" i="8"/>
  <c r="J336" i="8"/>
  <c r="K336" i="8"/>
  <c r="L336" i="8"/>
  <c r="M336" i="8"/>
  <c r="N336" i="8"/>
  <c r="O336" i="8"/>
  <c r="P336" i="8"/>
  <c r="Q336" i="8"/>
  <c r="R336" i="8"/>
  <c r="S336" i="8"/>
  <c r="T336" i="8"/>
  <c r="C337" i="8"/>
  <c r="D337" i="8"/>
  <c r="F337" i="8"/>
  <c r="G337" i="8"/>
  <c r="H337" i="8"/>
  <c r="I337" i="8"/>
  <c r="J337" i="8"/>
  <c r="K337" i="8"/>
  <c r="L337" i="8"/>
  <c r="M337" i="8"/>
  <c r="N337" i="8"/>
  <c r="O337" i="8"/>
  <c r="P337" i="8"/>
  <c r="Q337" i="8"/>
  <c r="R337" i="8"/>
  <c r="S337" i="8"/>
  <c r="T337" i="8"/>
  <c r="C338" i="8"/>
  <c r="D338" i="8"/>
  <c r="F338" i="8"/>
  <c r="G338" i="8"/>
  <c r="H338" i="8"/>
  <c r="I338" i="8"/>
  <c r="J338" i="8"/>
  <c r="K338" i="8"/>
  <c r="L338" i="8"/>
  <c r="M338" i="8"/>
  <c r="N338" i="8"/>
  <c r="O338" i="8"/>
  <c r="P338" i="8"/>
  <c r="Q338" i="8"/>
  <c r="R338" i="8"/>
  <c r="S338" i="8"/>
  <c r="T338" i="8"/>
  <c r="C339" i="8"/>
  <c r="D339" i="8"/>
  <c r="F339" i="8"/>
  <c r="G339" i="8"/>
  <c r="H339" i="8"/>
  <c r="I339" i="8"/>
  <c r="J339" i="8"/>
  <c r="K339" i="8"/>
  <c r="L339" i="8"/>
  <c r="M339" i="8"/>
  <c r="N339" i="8"/>
  <c r="O339" i="8"/>
  <c r="P339" i="8"/>
  <c r="Q339" i="8"/>
  <c r="R339" i="8"/>
  <c r="S339" i="8"/>
  <c r="T339" i="8"/>
  <c r="C340" i="8"/>
  <c r="D340" i="8"/>
  <c r="F340" i="8"/>
  <c r="G340" i="8"/>
  <c r="H340" i="8"/>
  <c r="I340" i="8"/>
  <c r="J340" i="8"/>
  <c r="K340" i="8"/>
  <c r="L340" i="8"/>
  <c r="M340" i="8"/>
  <c r="N340" i="8"/>
  <c r="O340" i="8"/>
  <c r="P340" i="8"/>
  <c r="Q340" i="8"/>
  <c r="R340" i="8"/>
  <c r="S340" i="8"/>
  <c r="T340" i="8"/>
  <c r="C341" i="8"/>
  <c r="D341" i="8"/>
  <c r="E341" i="8"/>
  <c r="F341" i="8"/>
  <c r="G341" i="8"/>
  <c r="H341" i="8"/>
  <c r="I341" i="8"/>
  <c r="J341" i="8"/>
  <c r="K341" i="8"/>
  <c r="L341" i="8"/>
  <c r="M341" i="8"/>
  <c r="N341" i="8"/>
  <c r="O341" i="8"/>
  <c r="P341" i="8"/>
  <c r="Q341" i="8"/>
  <c r="R341" i="8"/>
  <c r="S341" i="8"/>
  <c r="T341" i="8"/>
  <c r="C342" i="8"/>
  <c r="D342" i="8"/>
  <c r="E342" i="8"/>
  <c r="F342" i="8"/>
  <c r="G342" i="8"/>
  <c r="H342" i="8"/>
  <c r="J342" i="8"/>
  <c r="K342" i="8"/>
  <c r="L342" i="8"/>
  <c r="V342" i="8" s="1"/>
  <c r="M342" i="8"/>
  <c r="N342" i="8"/>
  <c r="O342" i="8"/>
  <c r="Q342" i="8"/>
  <c r="R342" i="8"/>
  <c r="S342" i="8"/>
  <c r="T342" i="8"/>
  <c r="C343" i="8"/>
  <c r="D343" i="8"/>
  <c r="F343" i="8"/>
  <c r="G343" i="8"/>
  <c r="H343" i="8"/>
  <c r="J343" i="8"/>
  <c r="K343" i="8"/>
  <c r="L343" i="8"/>
  <c r="V343" i="8" s="1"/>
  <c r="M343" i="8"/>
  <c r="N343" i="8"/>
  <c r="O343" i="8"/>
  <c r="Q343" i="8"/>
  <c r="R343" i="8"/>
  <c r="S343" i="8"/>
  <c r="T343" i="8"/>
  <c r="C344" i="8"/>
  <c r="D344" i="8"/>
  <c r="E344" i="8"/>
  <c r="F344" i="8"/>
  <c r="G344" i="8"/>
  <c r="H344" i="8"/>
  <c r="J344" i="8"/>
  <c r="K344" i="8"/>
  <c r="L344" i="8"/>
  <c r="V344" i="8" s="1"/>
  <c r="M344" i="8"/>
  <c r="N344" i="8"/>
  <c r="O344" i="8"/>
  <c r="Q344" i="8"/>
  <c r="R344" i="8"/>
  <c r="S344" i="8"/>
  <c r="T344" i="8"/>
  <c r="C345" i="8"/>
  <c r="D345" i="8"/>
  <c r="F345" i="8"/>
  <c r="G345" i="8"/>
  <c r="H345" i="8"/>
  <c r="J345" i="8"/>
  <c r="K345" i="8"/>
  <c r="L345" i="8"/>
  <c r="V345" i="8" s="1"/>
  <c r="M345" i="8"/>
  <c r="N345" i="8"/>
  <c r="O345" i="8"/>
  <c r="Q345" i="8"/>
  <c r="R345" i="8"/>
  <c r="S345" i="8"/>
  <c r="T345" i="8"/>
  <c r="C346" i="8"/>
  <c r="D346" i="8"/>
  <c r="E346" i="8"/>
  <c r="F346" i="8"/>
  <c r="G346" i="8"/>
  <c r="H346" i="8"/>
  <c r="J346" i="8"/>
  <c r="K346" i="8"/>
  <c r="L346" i="8"/>
  <c r="V346" i="8" s="1"/>
  <c r="M346" i="8"/>
  <c r="N346" i="8"/>
  <c r="O346" i="8"/>
  <c r="Q346" i="8"/>
  <c r="R346" i="8"/>
  <c r="S346" i="8"/>
  <c r="T346" i="8"/>
  <c r="C347" i="8"/>
  <c r="D347" i="8"/>
  <c r="E347" i="8"/>
  <c r="F347" i="8"/>
  <c r="G347" i="8"/>
  <c r="H347" i="8"/>
  <c r="J347" i="8"/>
  <c r="K347" i="8"/>
  <c r="L347" i="8"/>
  <c r="V347" i="8" s="1"/>
  <c r="M347" i="8"/>
  <c r="N347" i="8"/>
  <c r="O347" i="8"/>
  <c r="Q347" i="8"/>
  <c r="R347" i="8"/>
  <c r="S347" i="8"/>
  <c r="T347" i="8"/>
  <c r="C348" i="8"/>
  <c r="D348" i="8"/>
  <c r="E348" i="8"/>
  <c r="F348" i="8"/>
  <c r="G348" i="8"/>
  <c r="H348" i="8"/>
  <c r="J348" i="8"/>
  <c r="K348" i="8"/>
  <c r="L348" i="8"/>
  <c r="V348" i="8" s="1"/>
  <c r="M348" i="8"/>
  <c r="N348" i="8"/>
  <c r="O348" i="8"/>
  <c r="Q348" i="8"/>
  <c r="R348" i="8"/>
  <c r="S348" i="8"/>
  <c r="T348" i="8"/>
  <c r="C349" i="8"/>
  <c r="D349" i="8"/>
  <c r="E349" i="8"/>
  <c r="F349" i="8"/>
  <c r="G349" i="8"/>
  <c r="H349" i="8"/>
  <c r="J349" i="8"/>
  <c r="K349" i="8"/>
  <c r="L349" i="8"/>
  <c r="V349" i="8" s="1"/>
  <c r="M349" i="8"/>
  <c r="N349" i="8"/>
  <c r="O349" i="8"/>
  <c r="Q349" i="8"/>
  <c r="R349" i="8"/>
  <c r="S349" i="8"/>
  <c r="T349" i="8"/>
  <c r="C350" i="8"/>
  <c r="D350" i="8"/>
  <c r="E350" i="8"/>
  <c r="F350" i="8"/>
  <c r="G350" i="8"/>
  <c r="H350" i="8"/>
  <c r="J350" i="8"/>
  <c r="K350" i="8"/>
  <c r="L350" i="8"/>
  <c r="V350" i="8" s="1"/>
  <c r="M350" i="8"/>
  <c r="N350" i="8"/>
  <c r="O350" i="8"/>
  <c r="Q350" i="8"/>
  <c r="R350" i="8"/>
  <c r="S350" i="8"/>
  <c r="T350" i="8"/>
  <c r="C351" i="8"/>
  <c r="D351" i="8"/>
  <c r="E351" i="8"/>
  <c r="F351" i="8"/>
  <c r="G351" i="8"/>
  <c r="H351" i="8"/>
  <c r="J351" i="8"/>
  <c r="K351" i="8"/>
  <c r="L351" i="8"/>
  <c r="V351" i="8" s="1"/>
  <c r="M351" i="8"/>
  <c r="N351" i="8"/>
  <c r="O351" i="8"/>
  <c r="Q351" i="8"/>
  <c r="R351" i="8"/>
  <c r="S351" i="8"/>
  <c r="T351" i="8"/>
  <c r="C352" i="8"/>
  <c r="D352" i="8"/>
  <c r="E352" i="8"/>
  <c r="F352" i="8"/>
  <c r="G352" i="8"/>
  <c r="H352" i="8"/>
  <c r="J352" i="8"/>
  <c r="K352" i="8"/>
  <c r="L352" i="8"/>
  <c r="V352" i="8" s="1"/>
  <c r="M352" i="8"/>
  <c r="N352" i="8"/>
  <c r="O352" i="8"/>
  <c r="Q352" i="8"/>
  <c r="R352" i="8"/>
  <c r="S352" i="8"/>
  <c r="T352" i="8"/>
  <c r="C353" i="8"/>
  <c r="D353" i="8"/>
  <c r="E353" i="8"/>
  <c r="F353" i="8"/>
  <c r="G353" i="8"/>
  <c r="H353" i="8"/>
  <c r="J353" i="8"/>
  <c r="K353" i="8"/>
  <c r="L353" i="8"/>
  <c r="V353" i="8" s="1"/>
  <c r="M353" i="8"/>
  <c r="N353" i="8"/>
  <c r="O353" i="8"/>
  <c r="Q353" i="8"/>
  <c r="R353" i="8"/>
  <c r="S353" i="8"/>
  <c r="T353" i="8"/>
  <c r="C354" i="8"/>
  <c r="D354" i="8"/>
  <c r="E354" i="8"/>
  <c r="F354" i="8"/>
  <c r="G354" i="8"/>
  <c r="H354" i="8"/>
  <c r="J354" i="8"/>
  <c r="K354" i="8"/>
  <c r="L354" i="8"/>
  <c r="V354" i="8" s="1"/>
  <c r="M354" i="8"/>
  <c r="N354" i="8"/>
  <c r="O354" i="8"/>
  <c r="Q354" i="8"/>
  <c r="R354" i="8"/>
  <c r="S354" i="8"/>
  <c r="T354" i="8"/>
  <c r="C355" i="8"/>
  <c r="D355" i="8"/>
  <c r="E355" i="8"/>
  <c r="F355" i="8"/>
  <c r="G355" i="8"/>
  <c r="H355" i="8"/>
  <c r="J355" i="8"/>
  <c r="K355" i="8"/>
  <c r="L355" i="8"/>
  <c r="V355" i="8" s="1"/>
  <c r="M355" i="8"/>
  <c r="N355" i="8"/>
  <c r="O355" i="8"/>
  <c r="Q355" i="8"/>
  <c r="R355" i="8"/>
  <c r="S355" i="8"/>
  <c r="T355" i="8"/>
  <c r="C356" i="8"/>
  <c r="D356" i="8"/>
  <c r="E356" i="8"/>
  <c r="F356" i="8"/>
  <c r="G356" i="8"/>
  <c r="H356" i="8"/>
  <c r="J356" i="8"/>
  <c r="K356" i="8"/>
  <c r="L356" i="8"/>
  <c r="V356" i="8" s="1"/>
  <c r="M356" i="8"/>
  <c r="N356" i="8"/>
  <c r="O356" i="8"/>
  <c r="Q356" i="8"/>
  <c r="R356" i="8"/>
  <c r="S356" i="8"/>
  <c r="T356" i="8"/>
  <c r="C357" i="8"/>
  <c r="D357" i="8"/>
  <c r="E357" i="8"/>
  <c r="F357" i="8"/>
  <c r="G357" i="8"/>
  <c r="H357" i="8"/>
  <c r="J357" i="8"/>
  <c r="K357" i="8"/>
  <c r="L357" i="8"/>
  <c r="V357" i="8" s="1"/>
  <c r="M357" i="8"/>
  <c r="N357" i="8"/>
  <c r="O357" i="8"/>
  <c r="Q357" i="8"/>
  <c r="R357" i="8"/>
  <c r="S357" i="8"/>
  <c r="T357" i="8"/>
  <c r="C358" i="8"/>
  <c r="D358" i="8"/>
  <c r="E358" i="8"/>
  <c r="F358" i="8"/>
  <c r="G358" i="8"/>
  <c r="H358" i="8"/>
  <c r="J358" i="8"/>
  <c r="K358" i="8"/>
  <c r="L358" i="8"/>
  <c r="V358" i="8" s="1"/>
  <c r="M358" i="8"/>
  <c r="N358" i="8"/>
  <c r="O358" i="8"/>
  <c r="Q358" i="8"/>
  <c r="R358" i="8"/>
  <c r="S358" i="8"/>
  <c r="T358" i="8"/>
  <c r="C359" i="8"/>
  <c r="D359" i="8"/>
  <c r="E359" i="8"/>
  <c r="F359" i="8"/>
  <c r="G359" i="8"/>
  <c r="H359" i="8"/>
  <c r="J359" i="8"/>
  <c r="K359" i="8"/>
  <c r="L359" i="8"/>
  <c r="V359" i="8" s="1"/>
  <c r="M359" i="8"/>
  <c r="N359" i="8"/>
  <c r="O359" i="8"/>
  <c r="Q359" i="8"/>
  <c r="R359" i="8"/>
  <c r="S359" i="8"/>
  <c r="T359" i="8"/>
  <c r="C360" i="8"/>
  <c r="D360" i="8"/>
  <c r="E360" i="8"/>
  <c r="F360" i="8"/>
  <c r="G360" i="8"/>
  <c r="H360" i="8"/>
  <c r="J360" i="8"/>
  <c r="K360" i="8"/>
  <c r="L360" i="8"/>
  <c r="V360" i="8" s="1"/>
  <c r="M360" i="8"/>
  <c r="N360" i="8"/>
  <c r="O360" i="8"/>
  <c r="Q360" i="8"/>
  <c r="R360" i="8"/>
  <c r="S360" i="8"/>
  <c r="T360" i="8"/>
  <c r="C361" i="8"/>
  <c r="D361" i="8"/>
  <c r="E361" i="8"/>
  <c r="F361" i="8"/>
  <c r="G361" i="8"/>
  <c r="H361" i="8"/>
  <c r="J361" i="8"/>
  <c r="K361" i="8"/>
  <c r="L361" i="8"/>
  <c r="V361" i="8" s="1"/>
  <c r="M361" i="8"/>
  <c r="N361" i="8"/>
  <c r="O361" i="8"/>
  <c r="Q361" i="8"/>
  <c r="R361" i="8"/>
  <c r="S361" i="8"/>
  <c r="T361" i="8"/>
  <c r="C362" i="8"/>
  <c r="D362" i="8"/>
  <c r="E362" i="8"/>
  <c r="F362" i="8"/>
  <c r="G362" i="8"/>
  <c r="H362" i="8"/>
  <c r="J362" i="8"/>
  <c r="K362" i="8"/>
  <c r="L362" i="8"/>
  <c r="M362" i="8"/>
  <c r="N362" i="8"/>
  <c r="O362" i="8"/>
  <c r="Q362" i="8"/>
  <c r="R362" i="8"/>
  <c r="S362" i="8"/>
  <c r="T362" i="8"/>
  <c r="C363" i="8"/>
  <c r="D363" i="8"/>
  <c r="E363" i="8"/>
  <c r="F363" i="8"/>
  <c r="G363" i="8"/>
  <c r="H363" i="8"/>
  <c r="J363" i="8"/>
  <c r="K363" i="8"/>
  <c r="L363" i="8"/>
  <c r="M363" i="8"/>
  <c r="N363" i="8"/>
  <c r="O363" i="8"/>
  <c r="Q363" i="8"/>
  <c r="R363" i="8"/>
  <c r="S363" i="8"/>
  <c r="T363" i="8"/>
  <c r="C364" i="8"/>
  <c r="D364" i="8"/>
  <c r="E364" i="8"/>
  <c r="F364" i="8"/>
  <c r="G364" i="8"/>
  <c r="H364" i="8"/>
  <c r="J364" i="8"/>
  <c r="K364" i="8"/>
  <c r="L364" i="8"/>
  <c r="V364" i="8" s="1"/>
  <c r="M364" i="8"/>
  <c r="N364" i="8"/>
  <c r="O364" i="8"/>
  <c r="Q364" i="8"/>
  <c r="R364" i="8"/>
  <c r="S364" i="8"/>
  <c r="T364" i="8"/>
  <c r="C365" i="8"/>
  <c r="D365" i="8"/>
  <c r="E365" i="8"/>
  <c r="F365" i="8"/>
  <c r="G365" i="8"/>
  <c r="H365" i="8"/>
  <c r="J365" i="8"/>
  <c r="K365" i="8"/>
  <c r="L365" i="8"/>
  <c r="V365" i="8" s="1"/>
  <c r="M365" i="8"/>
  <c r="N365" i="8"/>
  <c r="O365" i="8"/>
  <c r="Q365" i="8"/>
  <c r="R365" i="8"/>
  <c r="S365" i="8"/>
  <c r="T365" i="8"/>
  <c r="C366" i="8"/>
  <c r="D366" i="8"/>
  <c r="E366" i="8"/>
  <c r="F366" i="8"/>
  <c r="G366" i="8"/>
  <c r="H366" i="8"/>
  <c r="J366" i="8"/>
  <c r="K366" i="8"/>
  <c r="L366" i="8"/>
  <c r="V366" i="8" s="1"/>
  <c r="M366" i="8"/>
  <c r="N366" i="8"/>
  <c r="O366" i="8"/>
  <c r="Q366" i="8"/>
  <c r="R366" i="8"/>
  <c r="S366" i="8"/>
  <c r="T366" i="8"/>
  <c r="C367" i="8"/>
  <c r="D367" i="8"/>
  <c r="E367" i="8"/>
  <c r="F367" i="8"/>
  <c r="G367" i="8"/>
  <c r="H367" i="8"/>
  <c r="J367" i="8"/>
  <c r="K367" i="8"/>
  <c r="L367" i="8"/>
  <c r="V367" i="8" s="1"/>
  <c r="M367" i="8"/>
  <c r="N367" i="8"/>
  <c r="O367" i="8"/>
  <c r="Q367" i="8"/>
  <c r="R367" i="8"/>
  <c r="S367" i="8"/>
  <c r="T367" i="8"/>
  <c r="C368" i="8"/>
  <c r="D368" i="8"/>
  <c r="E368" i="8"/>
  <c r="F368" i="8"/>
  <c r="G368" i="8"/>
  <c r="H368" i="8"/>
  <c r="J368" i="8"/>
  <c r="K368" i="8"/>
  <c r="L368" i="8"/>
  <c r="V368" i="8" s="1"/>
  <c r="M368" i="8"/>
  <c r="N368" i="8"/>
  <c r="O368" i="8"/>
  <c r="Q368" i="8"/>
  <c r="R368" i="8"/>
  <c r="S368" i="8"/>
  <c r="T368" i="8"/>
  <c r="C369" i="8"/>
  <c r="D369" i="8"/>
  <c r="E369" i="8"/>
  <c r="F369" i="8"/>
  <c r="G369" i="8"/>
  <c r="H369" i="8"/>
  <c r="J369" i="8"/>
  <c r="K369" i="8"/>
  <c r="L369" i="8"/>
  <c r="V369" i="8" s="1"/>
  <c r="M369" i="8"/>
  <c r="N369" i="8"/>
  <c r="O369" i="8"/>
  <c r="Q369" i="8"/>
  <c r="R369" i="8"/>
  <c r="S369" i="8"/>
  <c r="T369" i="8"/>
  <c r="C370" i="8"/>
  <c r="D370" i="8"/>
  <c r="E370" i="8"/>
  <c r="F370" i="8"/>
  <c r="G370" i="8"/>
  <c r="H370" i="8"/>
  <c r="J370" i="8"/>
  <c r="K370" i="8"/>
  <c r="L370" i="8"/>
  <c r="V370" i="8" s="1"/>
  <c r="M370" i="8"/>
  <c r="N370" i="8"/>
  <c r="O370" i="8"/>
  <c r="Q370" i="8"/>
  <c r="R370" i="8"/>
  <c r="S370" i="8"/>
  <c r="T370" i="8"/>
  <c r="C371" i="8"/>
  <c r="D371" i="8"/>
  <c r="E371" i="8"/>
  <c r="F371" i="8"/>
  <c r="G371" i="8"/>
  <c r="H371" i="8"/>
  <c r="J371" i="8"/>
  <c r="K371" i="8"/>
  <c r="L371" i="8"/>
  <c r="V371" i="8" s="1"/>
  <c r="M371" i="8"/>
  <c r="N371" i="8"/>
  <c r="O371" i="8"/>
  <c r="Q371" i="8"/>
  <c r="R371" i="8"/>
  <c r="S371" i="8"/>
  <c r="T371" i="8"/>
  <c r="C3" i="4"/>
  <c r="T3" i="8"/>
  <c r="S3" i="8"/>
  <c r="R3" i="8"/>
  <c r="Q3" i="8"/>
  <c r="O3" i="8"/>
  <c r="N3" i="8"/>
  <c r="M3" i="8"/>
  <c r="L3" i="8"/>
  <c r="V3" i="8" s="1"/>
  <c r="K3" i="8"/>
  <c r="J3" i="8"/>
  <c r="H3" i="8"/>
  <c r="G3" i="8"/>
  <c r="F3" i="8"/>
  <c r="D3" i="8"/>
  <c r="C3" i="8"/>
  <c r="U371" i="8"/>
  <c r="U370" i="8"/>
  <c r="U369" i="8"/>
  <c r="U368" i="8"/>
  <c r="U367" i="8"/>
  <c r="U366" i="8"/>
  <c r="U365" i="8"/>
  <c r="U364" i="8"/>
  <c r="U363" i="8"/>
  <c r="U362" i="8"/>
  <c r="U361" i="8"/>
  <c r="U360" i="8"/>
  <c r="U359" i="8"/>
  <c r="U358" i="8"/>
  <c r="U357" i="8"/>
  <c r="U356" i="8"/>
  <c r="U355" i="8"/>
  <c r="U354" i="8"/>
  <c r="U353" i="8"/>
  <c r="U352" i="8"/>
  <c r="U351" i="8"/>
  <c r="U350" i="8"/>
  <c r="U349" i="8"/>
  <c r="U348" i="8"/>
  <c r="U347" i="8"/>
  <c r="U346" i="8"/>
  <c r="U345" i="8"/>
  <c r="U344" i="8"/>
  <c r="U343" i="8"/>
  <c r="U342" i="8"/>
  <c r="U330" i="8"/>
  <c r="U329" i="8"/>
  <c r="U328" i="8"/>
  <c r="U327" i="8"/>
  <c r="U326" i="8"/>
  <c r="U325" i="8"/>
  <c r="U324" i="8"/>
  <c r="U323" i="8"/>
  <c r="U322" i="8"/>
  <c r="U321" i="8"/>
  <c r="U320" i="8"/>
  <c r="U319" i="8"/>
  <c r="U318" i="8"/>
  <c r="U317" i="8"/>
  <c r="U316" i="8"/>
  <c r="U315" i="8"/>
  <c r="U314" i="8"/>
  <c r="U313" i="8"/>
  <c r="U312" i="8"/>
  <c r="U311" i="8"/>
  <c r="U310" i="8"/>
  <c r="U309" i="8"/>
  <c r="U308" i="8"/>
  <c r="U307" i="8"/>
  <c r="U306" i="8"/>
  <c r="U305" i="8"/>
  <c r="U304" i="8"/>
  <c r="U303" i="8"/>
  <c r="U302" i="8"/>
  <c r="U301" i="8"/>
  <c r="U300" i="8"/>
  <c r="U299" i="8"/>
  <c r="U298" i="8"/>
  <c r="U297" i="8"/>
  <c r="U296" i="8"/>
  <c r="U295" i="8"/>
  <c r="U294" i="8"/>
  <c r="U293" i="8"/>
  <c r="U292" i="8"/>
  <c r="U291" i="8"/>
  <c r="U290" i="8"/>
  <c r="U289" i="8"/>
  <c r="U288" i="8"/>
  <c r="U287" i="8"/>
  <c r="U286" i="8"/>
  <c r="U285" i="8"/>
  <c r="U284" i="8"/>
  <c r="U283" i="8"/>
  <c r="U282" i="8"/>
  <c r="U281" i="8"/>
  <c r="U280" i="8"/>
  <c r="U279" i="8"/>
  <c r="U278" i="8"/>
  <c r="U277" i="8"/>
  <c r="U276" i="8"/>
  <c r="U275" i="8"/>
  <c r="U274" i="8"/>
  <c r="U273" i="8"/>
  <c r="U272" i="8"/>
  <c r="U271" i="8"/>
  <c r="U270" i="8"/>
  <c r="U269" i="8"/>
  <c r="U268" i="8"/>
  <c r="U267" i="8"/>
  <c r="U266" i="8"/>
  <c r="U265" i="8"/>
  <c r="U264" i="8"/>
  <c r="U263" i="8"/>
  <c r="U262" i="8"/>
  <c r="U261" i="8"/>
  <c r="U260" i="8"/>
  <c r="U259" i="8"/>
  <c r="U258" i="8"/>
  <c r="U257" i="8"/>
  <c r="U256" i="8"/>
  <c r="U255" i="8"/>
  <c r="U254" i="8"/>
  <c r="U253" i="8"/>
  <c r="U252" i="8"/>
  <c r="U251" i="8"/>
  <c r="U250" i="8"/>
  <c r="U249" i="8"/>
  <c r="U248" i="8"/>
  <c r="U247" i="8"/>
  <c r="U246" i="8"/>
  <c r="U245" i="8"/>
  <c r="U244" i="8"/>
  <c r="U243" i="8"/>
  <c r="U242" i="8"/>
  <c r="U241" i="8"/>
  <c r="U240" i="8"/>
  <c r="U239" i="8"/>
  <c r="U238" i="8"/>
  <c r="U237" i="8"/>
  <c r="U236" i="8"/>
  <c r="U235" i="8"/>
  <c r="U234" i="8"/>
  <c r="U233" i="8"/>
  <c r="U232" i="8"/>
  <c r="U231" i="8"/>
  <c r="U230" i="8"/>
  <c r="U229" i="8"/>
  <c r="U228" i="8"/>
  <c r="U227" i="8"/>
  <c r="U226" i="8"/>
  <c r="U225" i="8"/>
  <c r="U224" i="8"/>
  <c r="U223" i="8"/>
  <c r="U222" i="8"/>
  <c r="U221" i="8"/>
  <c r="U220" i="8"/>
  <c r="U219" i="8"/>
  <c r="U218" i="8"/>
  <c r="U217" i="8"/>
  <c r="U216" i="8"/>
  <c r="U215" i="8"/>
  <c r="U214" i="8"/>
  <c r="U213" i="8"/>
  <c r="U212" i="8"/>
  <c r="U211" i="8"/>
  <c r="U210" i="8"/>
  <c r="U209" i="8"/>
  <c r="U208" i="8"/>
  <c r="U207" i="8"/>
  <c r="U206" i="8"/>
  <c r="U205" i="8"/>
  <c r="U204" i="8"/>
  <c r="U203" i="8"/>
  <c r="U202" i="8"/>
  <c r="U201" i="8"/>
  <c r="U200" i="8"/>
  <c r="U199" i="8"/>
  <c r="U198" i="8"/>
  <c r="U197" i="8"/>
  <c r="U196" i="8"/>
  <c r="U195" i="8"/>
  <c r="U194" i="8"/>
  <c r="U193" i="8"/>
  <c r="U192" i="8"/>
  <c r="U191" i="8"/>
  <c r="U190" i="8"/>
  <c r="U189" i="8"/>
  <c r="U188" i="8"/>
  <c r="U187" i="8"/>
  <c r="U186" i="8"/>
  <c r="U185" i="8"/>
  <c r="U184" i="8"/>
  <c r="U183" i="8"/>
  <c r="U182" i="8"/>
  <c r="U181" i="8"/>
  <c r="U180" i="8"/>
  <c r="U179" i="8"/>
  <c r="U178" i="8"/>
  <c r="U177" i="8"/>
  <c r="U176" i="8"/>
  <c r="U175" i="8"/>
  <c r="U174" i="8"/>
  <c r="U173" i="8"/>
  <c r="U172" i="8"/>
  <c r="U171" i="8"/>
  <c r="U170" i="8"/>
  <c r="U169" i="8"/>
  <c r="U168" i="8"/>
  <c r="U167" i="8"/>
  <c r="U166" i="8"/>
  <c r="U165" i="8"/>
  <c r="U164" i="8"/>
  <c r="U163" i="8"/>
  <c r="U162" i="8"/>
  <c r="U161" i="8"/>
  <c r="U160" i="8"/>
  <c r="U159" i="8"/>
  <c r="U158" i="8"/>
  <c r="U157" i="8"/>
  <c r="U156" i="8"/>
  <c r="U155" i="8"/>
  <c r="U154" i="8"/>
  <c r="U153" i="8"/>
  <c r="U152" i="8"/>
  <c r="U151" i="8"/>
  <c r="U150" i="8"/>
  <c r="U149" i="8"/>
  <c r="U148" i="8"/>
  <c r="U147" i="8"/>
  <c r="U146" i="8"/>
  <c r="U145" i="8"/>
  <c r="U144" i="8"/>
  <c r="U143" i="8"/>
  <c r="U142" i="8"/>
  <c r="U141" i="8"/>
  <c r="U140" i="8"/>
  <c r="U139" i="8"/>
  <c r="U138" i="8"/>
  <c r="U137" i="8"/>
  <c r="U136" i="8"/>
  <c r="U135" i="8"/>
  <c r="U134" i="8"/>
  <c r="U133" i="8"/>
  <c r="U132" i="8"/>
  <c r="U131" i="8"/>
  <c r="U130" i="8"/>
  <c r="U129" i="8"/>
  <c r="U128" i="8"/>
  <c r="U127" i="8"/>
  <c r="U126" i="8"/>
  <c r="U125" i="8"/>
  <c r="U124" i="8"/>
  <c r="U123" i="8"/>
  <c r="U122" i="8"/>
  <c r="U121" i="8"/>
  <c r="U120" i="8"/>
  <c r="U119" i="8"/>
  <c r="U118" i="8"/>
  <c r="U117" i="8"/>
  <c r="U116" i="8"/>
  <c r="U115" i="8"/>
  <c r="U114" i="8"/>
  <c r="U113" i="8"/>
  <c r="U112" i="8"/>
  <c r="U111" i="8"/>
  <c r="U110" i="8"/>
  <c r="U109" i="8"/>
  <c r="U108" i="8"/>
  <c r="U107" i="8"/>
  <c r="U106" i="8"/>
  <c r="U105" i="8"/>
  <c r="U104" i="8"/>
  <c r="U103" i="8"/>
  <c r="U102" i="8"/>
  <c r="U101" i="8"/>
  <c r="U100" i="8"/>
  <c r="U99" i="8"/>
  <c r="U98" i="8"/>
  <c r="U97" i="8"/>
  <c r="U96" i="8"/>
  <c r="U95" i="8"/>
  <c r="U94" i="8"/>
  <c r="U93" i="8"/>
  <c r="U92" i="8"/>
  <c r="U91" i="8"/>
  <c r="U90" i="8"/>
  <c r="U89" i="8"/>
  <c r="U88" i="8"/>
  <c r="U87" i="8"/>
  <c r="U86" i="8"/>
  <c r="U85" i="8"/>
  <c r="U84" i="8"/>
  <c r="U83" i="8"/>
  <c r="U82" i="8"/>
  <c r="U81" i="8"/>
  <c r="U80" i="8"/>
  <c r="U79" i="8"/>
  <c r="U78" i="8"/>
  <c r="U77" i="8"/>
  <c r="U76" i="8"/>
  <c r="U75" i="8"/>
  <c r="U74" i="8"/>
  <c r="U73" i="8"/>
  <c r="U72" i="8"/>
  <c r="U71" i="8"/>
  <c r="U70" i="8"/>
  <c r="U69" i="8"/>
  <c r="U68" i="8"/>
  <c r="U67" i="8"/>
  <c r="U66" i="8"/>
  <c r="V66" i="8"/>
  <c r="U65" i="8"/>
  <c r="U64" i="8"/>
  <c r="U63" i="8"/>
  <c r="U62" i="8"/>
  <c r="U61" i="8"/>
  <c r="U60" i="8"/>
  <c r="U59" i="8"/>
  <c r="U58" i="8"/>
  <c r="U57" i="8"/>
  <c r="U56" i="8"/>
  <c r="U55" i="8"/>
  <c r="U54" i="8"/>
  <c r="U53" i="8"/>
  <c r="U52" i="8"/>
  <c r="U51" i="8"/>
  <c r="U49" i="8"/>
  <c r="U48" i="8"/>
  <c r="U47" i="8"/>
  <c r="U46" i="8"/>
  <c r="U45" i="8"/>
  <c r="U44" i="8"/>
  <c r="U43" i="8"/>
  <c r="U42" i="8"/>
  <c r="U41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10" i="8"/>
  <c r="U9" i="8"/>
  <c r="U8" i="8"/>
  <c r="U7" i="8"/>
  <c r="U6" i="8"/>
  <c r="U5" i="8"/>
  <c r="U4" i="8"/>
  <c r="U3" i="8"/>
  <c r="U10" i="7" l="1"/>
  <c r="T10" i="7"/>
  <c r="S10" i="7"/>
  <c r="R10" i="7"/>
  <c r="Q10" i="7"/>
  <c r="O10" i="7"/>
  <c r="N10" i="7"/>
  <c r="M10" i="7"/>
  <c r="L10" i="7"/>
  <c r="V10" i="7" s="1"/>
  <c r="K10" i="7"/>
  <c r="J10" i="7"/>
  <c r="H10" i="7"/>
  <c r="G10" i="7"/>
  <c r="F10" i="7"/>
  <c r="D10" i="7"/>
  <c r="C10" i="7"/>
  <c r="U9" i="7"/>
  <c r="T9" i="7"/>
  <c r="S9" i="7"/>
  <c r="R9" i="7"/>
  <c r="Q9" i="7"/>
  <c r="P9" i="7"/>
  <c r="O9" i="7"/>
  <c r="N9" i="7"/>
  <c r="M9" i="7"/>
  <c r="L9" i="7"/>
  <c r="V9" i="7" s="1"/>
  <c r="K9" i="7"/>
  <c r="J9" i="7"/>
  <c r="I9" i="7"/>
  <c r="H9" i="7"/>
  <c r="G9" i="7"/>
  <c r="F9" i="7"/>
  <c r="D9" i="7"/>
  <c r="U8" i="7"/>
  <c r="T8" i="7"/>
  <c r="S8" i="7"/>
  <c r="R8" i="7"/>
  <c r="Q8" i="7"/>
  <c r="O8" i="7"/>
  <c r="N8" i="7"/>
  <c r="M8" i="7"/>
  <c r="L8" i="7"/>
  <c r="V8" i="7" s="1"/>
  <c r="K8" i="7"/>
  <c r="J8" i="7"/>
  <c r="H8" i="7"/>
  <c r="G8" i="7"/>
  <c r="F8" i="7"/>
  <c r="E8" i="7"/>
  <c r="D8" i="7"/>
  <c r="C8" i="7"/>
  <c r="U7" i="7"/>
  <c r="T7" i="7"/>
  <c r="S7" i="7"/>
  <c r="R7" i="7"/>
  <c r="Q7" i="7"/>
  <c r="O7" i="7"/>
  <c r="N7" i="7"/>
  <c r="M7" i="7"/>
  <c r="L7" i="7"/>
  <c r="V7" i="7" s="1"/>
  <c r="K7" i="7"/>
  <c r="J7" i="7"/>
  <c r="H7" i="7"/>
  <c r="G7" i="7"/>
  <c r="F7" i="7"/>
  <c r="E7" i="7"/>
  <c r="D7" i="7"/>
  <c r="C7" i="7"/>
  <c r="U6" i="7"/>
  <c r="T6" i="7"/>
  <c r="S6" i="7"/>
  <c r="R6" i="7"/>
  <c r="Q6" i="7"/>
  <c r="O6" i="7"/>
  <c r="N6" i="7"/>
  <c r="M6" i="7"/>
  <c r="L6" i="7"/>
  <c r="V6" i="7" s="1"/>
  <c r="K6" i="7"/>
  <c r="J6" i="7"/>
  <c r="H6" i="7"/>
  <c r="G6" i="7"/>
  <c r="F6" i="7"/>
  <c r="E6" i="7"/>
  <c r="D6" i="7"/>
  <c r="C6" i="7"/>
  <c r="U5" i="7"/>
  <c r="T5" i="7"/>
  <c r="S5" i="7"/>
  <c r="R5" i="7"/>
  <c r="Q5" i="7"/>
  <c r="O5" i="7"/>
  <c r="N5" i="7"/>
  <c r="M5" i="7"/>
  <c r="L5" i="7"/>
  <c r="V5" i="7" s="1"/>
  <c r="K5" i="7"/>
  <c r="J5" i="7"/>
  <c r="H5" i="7"/>
  <c r="G5" i="7"/>
  <c r="F5" i="7"/>
  <c r="D5" i="7"/>
  <c r="C5" i="7"/>
  <c r="U4" i="7"/>
  <c r="T4" i="7"/>
  <c r="S4" i="7"/>
  <c r="R4" i="7"/>
  <c r="Q4" i="7"/>
  <c r="O4" i="7"/>
  <c r="N4" i="7"/>
  <c r="M4" i="7"/>
  <c r="L4" i="7"/>
  <c r="V4" i="7" s="1"/>
  <c r="K4" i="7"/>
  <c r="J4" i="7"/>
  <c r="H4" i="7"/>
  <c r="G4" i="7"/>
  <c r="F4" i="7"/>
  <c r="D4" i="7"/>
  <c r="C4" i="7"/>
  <c r="U3" i="7"/>
  <c r="T3" i="7"/>
  <c r="S3" i="7"/>
  <c r="R3" i="7"/>
  <c r="Q3" i="7"/>
  <c r="O3" i="7"/>
  <c r="N3" i="7"/>
  <c r="M3" i="7"/>
  <c r="L3" i="7"/>
  <c r="V3" i="7" s="1"/>
  <c r="K3" i="7"/>
  <c r="J3" i="7"/>
  <c r="H3" i="7"/>
  <c r="G3" i="7"/>
  <c r="F3" i="7"/>
  <c r="E3" i="7"/>
  <c r="D3" i="7"/>
  <c r="C3" i="7"/>
  <c r="V91" i="1" l="1"/>
  <c r="U91" i="1"/>
  <c r="I91" i="1"/>
  <c r="P91" i="1" l="1"/>
  <c r="U229" i="4"/>
  <c r="V229" i="4"/>
  <c r="V188" i="1" l="1"/>
  <c r="I87" i="1" l="1"/>
  <c r="I63" i="4" l="1"/>
  <c r="I63" i="8"/>
  <c r="U365" i="4"/>
  <c r="U156" i="4"/>
  <c r="U155" i="4"/>
  <c r="U154" i="4"/>
  <c r="V155" i="4"/>
  <c r="V365" i="4"/>
  <c r="P188" i="1" l="1"/>
  <c r="I188" i="1"/>
  <c r="P155" i="4" l="1"/>
  <c r="P155" i="8"/>
  <c r="I155" i="4"/>
  <c r="I155" i="8"/>
  <c r="V418" i="1"/>
  <c r="P418" i="1" s="1"/>
  <c r="I418" i="1"/>
  <c r="I365" i="4" l="1"/>
  <c r="I365" i="8"/>
  <c r="P365" i="8"/>
  <c r="P365" i="4"/>
  <c r="I8" i="7"/>
  <c r="P8" i="7"/>
  <c r="P559" i="5"/>
  <c r="O559" i="5"/>
  <c r="L559" i="5" s="1"/>
  <c r="I397" i="1" l="1"/>
  <c r="I10" i="7" l="1"/>
  <c r="I345" i="4"/>
  <c r="I345" i="8"/>
  <c r="V154" i="4"/>
  <c r="V156" i="4"/>
  <c r="O558" i="5" l="1"/>
  <c r="O557" i="5"/>
  <c r="O556" i="5"/>
  <c r="O555" i="5"/>
  <c r="O554" i="5"/>
  <c r="O553" i="5"/>
  <c r="O552" i="5"/>
  <c r="O551" i="5"/>
  <c r="O550" i="5"/>
  <c r="O549" i="5"/>
  <c r="O548" i="5"/>
  <c r="O547" i="5"/>
  <c r="O546" i="5"/>
  <c r="O545" i="5"/>
  <c r="O544" i="5"/>
  <c r="O543" i="5"/>
  <c r="O542" i="5"/>
  <c r="O541" i="5"/>
  <c r="O540" i="5"/>
  <c r="O539" i="5"/>
  <c r="O538" i="5"/>
  <c r="O537" i="5"/>
  <c r="O536" i="5"/>
  <c r="O535" i="5"/>
  <c r="O534" i="5"/>
  <c r="O533" i="5"/>
  <c r="O532" i="5"/>
  <c r="O531" i="5"/>
  <c r="O530" i="5"/>
  <c r="O529" i="5"/>
  <c r="O528" i="5"/>
  <c r="O527" i="5"/>
  <c r="O526" i="5"/>
  <c r="O525" i="5"/>
  <c r="O524" i="5"/>
  <c r="O523" i="5"/>
  <c r="O522" i="5"/>
  <c r="O521" i="5"/>
  <c r="O520" i="5"/>
  <c r="O519" i="5"/>
  <c r="O518" i="5"/>
  <c r="O517" i="5"/>
  <c r="O516" i="5"/>
  <c r="O515" i="5"/>
  <c r="O514" i="5"/>
  <c r="O513" i="5"/>
  <c r="O512" i="5"/>
  <c r="O511" i="5"/>
  <c r="O510" i="5"/>
  <c r="O509" i="5"/>
  <c r="O508" i="5"/>
  <c r="O507" i="5"/>
  <c r="O506" i="5"/>
  <c r="O505" i="5"/>
  <c r="O504" i="5"/>
  <c r="O503" i="5"/>
  <c r="O502" i="5"/>
  <c r="O501" i="5"/>
  <c r="O500" i="5"/>
  <c r="O499" i="5"/>
  <c r="O498" i="5"/>
  <c r="O497" i="5"/>
  <c r="O496" i="5"/>
  <c r="O495" i="5"/>
  <c r="O494" i="5"/>
  <c r="O493" i="5"/>
  <c r="O492" i="5"/>
  <c r="O491" i="5"/>
  <c r="J66" i="5" l="1"/>
  <c r="J103" i="5"/>
  <c r="J200" i="5"/>
  <c r="J474" i="5"/>
  <c r="J475" i="5"/>
  <c r="J263" i="5"/>
  <c r="J264" i="5"/>
  <c r="J476" i="5"/>
  <c r="J265" i="5"/>
  <c r="J266" i="5"/>
  <c r="J267" i="5"/>
  <c r="J268" i="5"/>
  <c r="J269" i="5"/>
  <c r="J270" i="5"/>
  <c r="J271" i="5"/>
  <c r="J272" i="5"/>
  <c r="J273" i="5"/>
  <c r="K14" i="5"/>
  <c r="K15" i="5"/>
  <c r="P15" i="5" s="1"/>
  <c r="K16" i="5"/>
  <c r="K17" i="5"/>
  <c r="P17" i="5" s="1"/>
  <c r="K2" i="5"/>
  <c r="P2" i="5" s="1"/>
  <c r="K18" i="5"/>
  <c r="P18" i="5" s="1"/>
  <c r="K19" i="5"/>
  <c r="P19" i="5" s="1"/>
  <c r="K381" i="5"/>
  <c r="K3" i="5"/>
  <c r="P3" i="5" s="1"/>
  <c r="K296" i="5"/>
  <c r="P296" i="5" s="1"/>
  <c r="K297" i="5"/>
  <c r="K545" i="5"/>
  <c r="K546" i="5"/>
  <c r="K298" i="5"/>
  <c r="P298" i="5" s="1"/>
  <c r="K274" i="5"/>
  <c r="P274" i="5" s="1"/>
  <c r="K275" i="5"/>
  <c r="P275" i="5" s="1"/>
  <c r="K276" i="5"/>
  <c r="P276" i="5" s="1"/>
  <c r="K277" i="5"/>
  <c r="P277" i="5" s="1"/>
  <c r="K278" i="5"/>
  <c r="K299" i="5"/>
  <c r="P299" i="5" s="1"/>
  <c r="K300" i="5"/>
  <c r="P300" i="5" s="1"/>
  <c r="K382" i="5"/>
  <c r="P382" i="5" s="1"/>
  <c r="K301" i="5"/>
  <c r="P301" i="5" s="1"/>
  <c r="K383" i="5"/>
  <c r="K302" i="5"/>
  <c r="K279" i="5"/>
  <c r="P279" i="5" s="1"/>
  <c r="K303" i="5"/>
  <c r="K280" i="5"/>
  <c r="P280" i="5" s="1"/>
  <c r="K281" i="5"/>
  <c r="P281" i="5" s="1"/>
  <c r="K304" i="5"/>
  <c r="P304" i="5" s="1"/>
  <c r="K384" i="5"/>
  <c r="P384" i="5" s="1"/>
  <c r="K305" i="5"/>
  <c r="P305" i="5" s="1"/>
  <c r="K547" i="5"/>
  <c r="K548" i="5"/>
  <c r="K549" i="5"/>
  <c r="K306" i="5"/>
  <c r="P306" i="5" s="1"/>
  <c r="K307" i="5"/>
  <c r="P307" i="5" s="1"/>
  <c r="K308" i="5"/>
  <c r="P308" i="5" s="1"/>
  <c r="K309" i="5"/>
  <c r="P309" i="5" s="1"/>
  <c r="K310" i="5"/>
  <c r="K311" i="5"/>
  <c r="P311" i="5" s="1"/>
  <c r="K312" i="5"/>
  <c r="P312" i="5" s="1"/>
  <c r="K313" i="5"/>
  <c r="P313" i="5" s="1"/>
  <c r="K314" i="5"/>
  <c r="P314" i="5" s="1"/>
  <c r="K315" i="5"/>
  <c r="P315" i="5" s="1"/>
  <c r="K316" i="5"/>
  <c r="P316" i="5" s="1"/>
  <c r="K282" i="5"/>
  <c r="P282" i="5" s="1"/>
  <c r="K317" i="5"/>
  <c r="P317" i="5" s="1"/>
  <c r="K318" i="5"/>
  <c r="K319" i="5"/>
  <c r="P319" i="5" s="1"/>
  <c r="K385" i="5"/>
  <c r="P385" i="5" s="1"/>
  <c r="K320" i="5"/>
  <c r="P320" i="5" s="1"/>
  <c r="K321" i="5"/>
  <c r="P321" i="5" s="1"/>
  <c r="K322" i="5"/>
  <c r="P322" i="5" s="1"/>
  <c r="K323" i="5"/>
  <c r="P323" i="5" s="1"/>
  <c r="K386" i="5"/>
  <c r="P386" i="5" s="1"/>
  <c r="K324" i="5"/>
  <c r="P324" i="5" s="1"/>
  <c r="K325" i="5"/>
  <c r="P325" i="5" s="1"/>
  <c r="K283" i="5"/>
  <c r="P283" i="5" s="1"/>
  <c r="K326" i="5"/>
  <c r="K327" i="5"/>
  <c r="P327" i="5" s="1"/>
  <c r="K328" i="5"/>
  <c r="P328" i="5" s="1"/>
  <c r="K329" i="5"/>
  <c r="P329" i="5" s="1"/>
  <c r="K330" i="5"/>
  <c r="P330" i="5" s="1"/>
  <c r="K331" i="5"/>
  <c r="P331" i="5" s="1"/>
  <c r="K332" i="5"/>
  <c r="P332" i="5" s="1"/>
  <c r="K333" i="5"/>
  <c r="P333" i="5" s="1"/>
  <c r="K334" i="5"/>
  <c r="K335" i="5"/>
  <c r="P335" i="5" s="1"/>
  <c r="K336" i="5"/>
  <c r="P336" i="5" s="1"/>
  <c r="K337" i="5"/>
  <c r="P337" i="5" s="1"/>
  <c r="K338" i="5"/>
  <c r="P338" i="5" s="1"/>
  <c r="K339" i="5"/>
  <c r="P339" i="5" s="1"/>
  <c r="K284" i="5"/>
  <c r="P284" i="5" s="1"/>
  <c r="K340" i="5"/>
  <c r="P340" i="5" s="1"/>
  <c r="K341" i="5"/>
  <c r="P341" i="5" s="1"/>
  <c r="K387" i="5"/>
  <c r="P387" i="5" s="1"/>
  <c r="K285" i="5"/>
  <c r="P285" i="5" s="1"/>
  <c r="K388" i="5"/>
  <c r="P388" i="5" s="1"/>
  <c r="K389" i="5"/>
  <c r="K286" i="5"/>
  <c r="K390" i="5"/>
  <c r="P390" i="5" s="1"/>
  <c r="K391" i="5"/>
  <c r="P391" i="5" s="1"/>
  <c r="K287" i="5"/>
  <c r="P287" i="5" s="1"/>
  <c r="K342" i="5"/>
  <c r="K288" i="5"/>
  <c r="P288" i="5" s="1"/>
  <c r="K343" i="5"/>
  <c r="P343" i="5" s="1"/>
  <c r="K289" i="5"/>
  <c r="P289" i="5" s="1"/>
  <c r="K344" i="5"/>
  <c r="P344" i="5" s="1"/>
  <c r="K345" i="5"/>
  <c r="P345" i="5" s="1"/>
  <c r="K290" i="5"/>
  <c r="P290" i="5" s="1"/>
  <c r="K346" i="5"/>
  <c r="P346" i="5" s="1"/>
  <c r="K392" i="5"/>
  <c r="P392" i="5" s="1"/>
  <c r="K347" i="5"/>
  <c r="P347" i="5" s="1"/>
  <c r="K550" i="5"/>
  <c r="K348" i="5"/>
  <c r="P348" i="5" s="1"/>
  <c r="K349" i="5"/>
  <c r="P349" i="5" s="1"/>
  <c r="K350" i="5"/>
  <c r="K351" i="5"/>
  <c r="P351" i="5" s="1"/>
  <c r="K352" i="5"/>
  <c r="P352" i="5" s="1"/>
  <c r="K353" i="5"/>
  <c r="P353" i="5" s="1"/>
  <c r="K354" i="5"/>
  <c r="P354" i="5" s="1"/>
  <c r="K355" i="5"/>
  <c r="P355" i="5" s="1"/>
  <c r="K356" i="5"/>
  <c r="P356" i="5" s="1"/>
  <c r="K357" i="5"/>
  <c r="P357" i="5" s="1"/>
  <c r="K20" i="5"/>
  <c r="P20" i="5" s="1"/>
  <c r="K4" i="5"/>
  <c r="P4" i="5" s="1"/>
  <c r="K21" i="5"/>
  <c r="P21" i="5" s="1"/>
  <c r="K22" i="5"/>
  <c r="K23" i="5"/>
  <c r="P23" i="5" s="1"/>
  <c r="K24" i="5"/>
  <c r="P24" i="5" s="1"/>
  <c r="K25" i="5"/>
  <c r="P25" i="5" s="1"/>
  <c r="K26" i="5"/>
  <c r="P26" i="5" s="1"/>
  <c r="K27" i="5"/>
  <c r="P27" i="5" s="1"/>
  <c r="K28" i="5"/>
  <c r="P28" i="5" s="1"/>
  <c r="K29" i="5"/>
  <c r="P29" i="5" s="1"/>
  <c r="K30" i="5"/>
  <c r="K31" i="5"/>
  <c r="P31" i="5" s="1"/>
  <c r="K32" i="5"/>
  <c r="P32" i="5" s="1"/>
  <c r="K33" i="5"/>
  <c r="P33" i="5" s="1"/>
  <c r="K5" i="5"/>
  <c r="P5" i="5" s="1"/>
  <c r="K34" i="5"/>
  <c r="P34" i="5" s="1"/>
  <c r="K35" i="5"/>
  <c r="P35" i="5" s="1"/>
  <c r="K36" i="5"/>
  <c r="P36" i="5" s="1"/>
  <c r="K37" i="5"/>
  <c r="P37" i="5" s="1"/>
  <c r="K393" i="5"/>
  <c r="P393" i="5" s="1"/>
  <c r="K38" i="5"/>
  <c r="K39" i="5"/>
  <c r="P39" i="5" s="1"/>
  <c r="K40" i="5"/>
  <c r="P40" i="5" s="1"/>
  <c r="K41" i="5"/>
  <c r="P41" i="5" s="1"/>
  <c r="K394" i="5"/>
  <c r="P394" i="5" s="1"/>
  <c r="K42" i="5"/>
  <c r="P42" i="5" s="1"/>
  <c r="K43" i="5"/>
  <c r="P43" i="5" s="1"/>
  <c r="K44" i="5"/>
  <c r="P44" i="5" s="1"/>
  <c r="K45" i="5"/>
  <c r="P45" i="5" s="1"/>
  <c r="K46" i="5"/>
  <c r="K47" i="5"/>
  <c r="P47" i="5" s="1"/>
  <c r="K48" i="5"/>
  <c r="P48" i="5" s="1"/>
  <c r="K49" i="5"/>
  <c r="P49" i="5" s="1"/>
  <c r="K50" i="5"/>
  <c r="P50" i="5" s="1"/>
  <c r="K6" i="5"/>
  <c r="P6" i="5" s="1"/>
  <c r="K51" i="5"/>
  <c r="P51" i="5" s="1"/>
  <c r="K52" i="5"/>
  <c r="P52" i="5" s="1"/>
  <c r="K7" i="5"/>
  <c r="P7" i="5" s="1"/>
  <c r="K53" i="5"/>
  <c r="P53" i="5" s="1"/>
  <c r="K54" i="5"/>
  <c r="K395" i="5"/>
  <c r="P395" i="5" s="1"/>
  <c r="K396" i="5"/>
  <c r="P396" i="5" s="1"/>
  <c r="K397" i="5"/>
  <c r="K398" i="5"/>
  <c r="P398" i="5" s="1"/>
  <c r="K399" i="5"/>
  <c r="P399" i="5" s="1"/>
  <c r="K400" i="5"/>
  <c r="P400" i="5" s="1"/>
  <c r="K401" i="5"/>
  <c r="P401" i="5" s="1"/>
  <c r="K402" i="5"/>
  <c r="P402" i="5" s="1"/>
  <c r="K403" i="5"/>
  <c r="P403" i="5" s="1"/>
  <c r="K404" i="5"/>
  <c r="P404" i="5" s="1"/>
  <c r="K405" i="5"/>
  <c r="K406" i="5"/>
  <c r="P406" i="5" s="1"/>
  <c r="K407" i="5"/>
  <c r="P407" i="5" s="1"/>
  <c r="K408" i="5"/>
  <c r="P408" i="5" s="1"/>
  <c r="K409" i="5"/>
  <c r="P409" i="5" s="1"/>
  <c r="K410" i="5"/>
  <c r="P410" i="5" s="1"/>
  <c r="K411" i="5"/>
  <c r="P411" i="5" s="1"/>
  <c r="K55" i="5"/>
  <c r="P55" i="5" s="1"/>
  <c r="K412" i="5"/>
  <c r="P412" i="5" s="1"/>
  <c r="K56" i="5"/>
  <c r="P56" i="5" s="1"/>
  <c r="K57" i="5"/>
  <c r="P57" i="5" s="1"/>
  <c r="K58" i="5"/>
  <c r="P58" i="5" s="1"/>
  <c r="K59" i="5"/>
  <c r="P59" i="5" s="1"/>
  <c r="K8" i="5"/>
  <c r="P8" i="5" s="1"/>
  <c r="K60" i="5"/>
  <c r="P60" i="5" s="1"/>
  <c r="K61" i="5"/>
  <c r="P61" i="5" s="1"/>
  <c r="K62" i="5"/>
  <c r="K358" i="5"/>
  <c r="K359" i="5"/>
  <c r="P359" i="5" s="1"/>
  <c r="K360" i="5"/>
  <c r="P360" i="5" s="1"/>
  <c r="K361" i="5"/>
  <c r="P361" i="5" s="1"/>
  <c r="K362" i="5"/>
  <c r="P362" i="5" s="1"/>
  <c r="K363" i="5"/>
  <c r="P363" i="5" s="1"/>
  <c r="K364" i="5"/>
  <c r="P364" i="5" s="1"/>
  <c r="K365" i="5"/>
  <c r="P365" i="5" s="1"/>
  <c r="K366" i="5"/>
  <c r="K413" i="5"/>
  <c r="K414" i="5"/>
  <c r="P414" i="5" s="1"/>
  <c r="K415" i="5"/>
  <c r="P415" i="5" s="1"/>
  <c r="K291" i="5"/>
  <c r="P291" i="5" s="1"/>
  <c r="K416" i="5"/>
  <c r="P416" i="5" s="1"/>
  <c r="K367" i="5"/>
  <c r="P367" i="5" s="1"/>
  <c r="K417" i="5"/>
  <c r="P417" i="5" s="1"/>
  <c r="K418" i="5"/>
  <c r="P418" i="5" s="1"/>
  <c r="K419" i="5"/>
  <c r="P419" i="5" s="1"/>
  <c r="K420" i="5"/>
  <c r="P420" i="5" s="1"/>
  <c r="K421" i="5"/>
  <c r="K422" i="5"/>
  <c r="P422" i="5" s="1"/>
  <c r="K423" i="5"/>
  <c r="P423" i="5" s="1"/>
  <c r="K368" i="5"/>
  <c r="P368" i="5" s="1"/>
  <c r="K424" i="5"/>
  <c r="P424" i="5" s="1"/>
  <c r="K425" i="5"/>
  <c r="P425" i="5" s="1"/>
  <c r="K369" i="5"/>
  <c r="P369" i="5" s="1"/>
  <c r="K426" i="5"/>
  <c r="P426" i="5" s="1"/>
  <c r="K370" i="5"/>
  <c r="P370" i="5" s="1"/>
  <c r="K371" i="5"/>
  <c r="P371" i="5" s="1"/>
  <c r="K427" i="5"/>
  <c r="P427" i="5" s="1"/>
  <c r="K428" i="5"/>
  <c r="P428" i="5" s="1"/>
  <c r="K429" i="5"/>
  <c r="K430" i="5"/>
  <c r="P430" i="5" s="1"/>
  <c r="K551" i="5"/>
  <c r="K552" i="5"/>
  <c r="K553" i="5"/>
  <c r="K554" i="5"/>
  <c r="K372" i="5"/>
  <c r="P372" i="5" s="1"/>
  <c r="K373" i="5"/>
  <c r="K374" i="5"/>
  <c r="P374" i="5" s="1"/>
  <c r="K375" i="5"/>
  <c r="P375" i="5" s="1"/>
  <c r="K292" i="5"/>
  <c r="P292" i="5" s="1"/>
  <c r="K293" i="5"/>
  <c r="P293" i="5" s="1"/>
  <c r="K376" i="5"/>
  <c r="P376" i="5" s="1"/>
  <c r="K294" i="5"/>
  <c r="K377" i="5"/>
  <c r="P377" i="5" s="1"/>
  <c r="K295" i="5"/>
  <c r="P295" i="5" s="1"/>
  <c r="K378" i="5"/>
  <c r="P378" i="5" s="1"/>
  <c r="K431" i="5"/>
  <c r="P431" i="5" s="1"/>
  <c r="K432" i="5"/>
  <c r="P432" i="5" s="1"/>
  <c r="K81" i="5"/>
  <c r="P81" i="5" s="1"/>
  <c r="K433" i="5"/>
  <c r="P433" i="5" s="1"/>
  <c r="K82" i="5"/>
  <c r="P82" i="5" s="1"/>
  <c r="K83" i="5"/>
  <c r="P83" i="5" s="1"/>
  <c r="K84" i="5"/>
  <c r="P84" i="5" s="1"/>
  <c r="K85" i="5"/>
  <c r="P85" i="5" s="1"/>
  <c r="K86" i="5"/>
  <c r="P86" i="5" s="1"/>
  <c r="K87" i="5"/>
  <c r="P87" i="5" s="1"/>
  <c r="K63" i="5"/>
  <c r="P63" i="5" s="1"/>
  <c r="K88" i="5"/>
  <c r="P88" i="5" s="1"/>
  <c r="K64" i="5"/>
  <c r="P64" i="5" s="1"/>
  <c r="K89" i="5"/>
  <c r="P89" i="5" s="1"/>
  <c r="K90" i="5"/>
  <c r="P90" i="5" s="1"/>
  <c r="K91" i="5"/>
  <c r="P91" i="5" s="1"/>
  <c r="K92" i="5"/>
  <c r="P92" i="5" s="1"/>
  <c r="K93" i="5"/>
  <c r="P93" i="5" s="1"/>
  <c r="K94" i="5"/>
  <c r="K434" i="5"/>
  <c r="P434" i="5" s="1"/>
  <c r="K95" i="5"/>
  <c r="P95" i="5" s="1"/>
  <c r="K96" i="5"/>
  <c r="P96" i="5" s="1"/>
  <c r="K97" i="5"/>
  <c r="P97" i="5" s="1"/>
  <c r="K98" i="5"/>
  <c r="P98" i="5" s="1"/>
  <c r="K99" i="5"/>
  <c r="P99" i="5" s="1"/>
  <c r="K65" i="5"/>
  <c r="P65" i="5" s="1"/>
  <c r="K100" i="5"/>
  <c r="P100" i="5" s="1"/>
  <c r="K101" i="5"/>
  <c r="P101" i="5" s="1"/>
  <c r="K102" i="5"/>
  <c r="K66" i="5"/>
  <c r="P66" i="5" s="1"/>
  <c r="K103" i="5"/>
  <c r="P103" i="5" s="1"/>
  <c r="K104" i="5"/>
  <c r="P104" i="5" s="1"/>
  <c r="K105" i="5"/>
  <c r="P105" i="5" s="1"/>
  <c r="K106" i="5"/>
  <c r="P106" i="5" s="1"/>
  <c r="K107" i="5"/>
  <c r="P107" i="5" s="1"/>
  <c r="K108" i="5"/>
  <c r="P108" i="5" s="1"/>
  <c r="K109" i="5"/>
  <c r="P109" i="5" s="1"/>
  <c r="K67" i="5"/>
  <c r="P67" i="5" s="1"/>
  <c r="K110" i="5"/>
  <c r="K111" i="5"/>
  <c r="P111" i="5" s="1"/>
  <c r="K112" i="5"/>
  <c r="P112" i="5" s="1"/>
  <c r="K113" i="5"/>
  <c r="P113" i="5" s="1"/>
  <c r="K114" i="5"/>
  <c r="P114" i="5" s="1"/>
  <c r="K115" i="5"/>
  <c r="P115" i="5" s="1"/>
  <c r="K116" i="5"/>
  <c r="P116" i="5" s="1"/>
  <c r="K117" i="5"/>
  <c r="P117" i="5" s="1"/>
  <c r="K118" i="5"/>
  <c r="P118" i="5" s="1"/>
  <c r="K119" i="5"/>
  <c r="P119" i="5" s="1"/>
  <c r="K120" i="5"/>
  <c r="P120" i="5" s="1"/>
  <c r="K121" i="5"/>
  <c r="P121" i="5" s="1"/>
  <c r="K122" i="5"/>
  <c r="P122" i="5" s="1"/>
  <c r="K68" i="5"/>
  <c r="P68" i="5" s="1"/>
  <c r="K123" i="5"/>
  <c r="P123" i="5" s="1"/>
  <c r="K124" i="5"/>
  <c r="P124" i="5" s="1"/>
  <c r="K125" i="5"/>
  <c r="P125" i="5" s="1"/>
  <c r="K126" i="5"/>
  <c r="P126" i="5" s="1"/>
  <c r="K127" i="5"/>
  <c r="P127" i="5" s="1"/>
  <c r="K128" i="5"/>
  <c r="P128" i="5" s="1"/>
  <c r="K129" i="5"/>
  <c r="K130" i="5"/>
  <c r="P130" i="5" s="1"/>
  <c r="K69" i="5"/>
  <c r="P69" i="5" s="1"/>
  <c r="K131" i="5"/>
  <c r="P131" i="5" s="1"/>
  <c r="K132" i="5"/>
  <c r="P132" i="5" s="1"/>
  <c r="K133" i="5"/>
  <c r="P133" i="5" s="1"/>
  <c r="K435" i="5"/>
  <c r="P435" i="5" s="1"/>
  <c r="K70" i="5"/>
  <c r="P70" i="5" s="1"/>
  <c r="K134" i="5"/>
  <c r="K135" i="5"/>
  <c r="P135" i="5" s="1"/>
  <c r="K136" i="5"/>
  <c r="P136" i="5" s="1"/>
  <c r="K137" i="5"/>
  <c r="P137" i="5" s="1"/>
  <c r="K138" i="5"/>
  <c r="P138" i="5" s="1"/>
  <c r="K139" i="5"/>
  <c r="P139" i="5" s="1"/>
  <c r="K140" i="5"/>
  <c r="P140" i="5" s="1"/>
  <c r="K141" i="5"/>
  <c r="P141" i="5" s="1"/>
  <c r="K142" i="5"/>
  <c r="K143" i="5"/>
  <c r="P143" i="5" s="1"/>
  <c r="K144" i="5"/>
  <c r="P144" i="5" s="1"/>
  <c r="K145" i="5"/>
  <c r="P145" i="5" s="1"/>
  <c r="K146" i="5"/>
  <c r="P146" i="5" s="1"/>
  <c r="K147" i="5"/>
  <c r="P147" i="5" s="1"/>
  <c r="K148" i="5"/>
  <c r="P148" i="5" s="1"/>
  <c r="K149" i="5"/>
  <c r="P149" i="5" s="1"/>
  <c r="K150" i="5"/>
  <c r="P310" i="5" s="1"/>
  <c r="K436" i="5"/>
  <c r="K151" i="5"/>
  <c r="P151" i="5" s="1"/>
  <c r="K152" i="5"/>
  <c r="P152" i="5" s="1"/>
  <c r="K153" i="5"/>
  <c r="P153" i="5" s="1"/>
  <c r="K154" i="5"/>
  <c r="P154" i="5" s="1"/>
  <c r="K155" i="5"/>
  <c r="P155" i="5" s="1"/>
  <c r="K156" i="5"/>
  <c r="P156" i="5" s="1"/>
  <c r="K71" i="5"/>
  <c r="K157" i="5"/>
  <c r="P157" i="5" s="1"/>
  <c r="K158" i="5"/>
  <c r="K437" i="5"/>
  <c r="K159" i="5"/>
  <c r="P159" i="5" s="1"/>
  <c r="K160" i="5"/>
  <c r="P160" i="5" s="1"/>
  <c r="K72" i="5"/>
  <c r="P72" i="5" s="1"/>
  <c r="K161" i="5"/>
  <c r="P161" i="5" s="1"/>
  <c r="K162" i="5"/>
  <c r="K163" i="5"/>
  <c r="P163" i="5" s="1"/>
  <c r="K164" i="5"/>
  <c r="P164" i="5" s="1"/>
  <c r="K165" i="5"/>
  <c r="P165" i="5" s="1"/>
  <c r="K73" i="5"/>
  <c r="P73" i="5" s="1"/>
  <c r="K166" i="5"/>
  <c r="K167" i="5"/>
  <c r="P167" i="5" s="1"/>
  <c r="K168" i="5"/>
  <c r="P168" i="5" s="1"/>
  <c r="K438" i="5"/>
  <c r="K169" i="5"/>
  <c r="P169" i="5" s="1"/>
  <c r="K170" i="5"/>
  <c r="P170" i="5" s="1"/>
  <c r="K74" i="5"/>
  <c r="P74" i="5" s="1"/>
  <c r="K171" i="5"/>
  <c r="P171" i="5" s="1"/>
  <c r="K172" i="5"/>
  <c r="P172" i="5" s="1"/>
  <c r="K173" i="5"/>
  <c r="P173" i="5" s="1"/>
  <c r="K174" i="5"/>
  <c r="K175" i="5"/>
  <c r="K176" i="5"/>
  <c r="P176" i="5" s="1"/>
  <c r="K177" i="5"/>
  <c r="P177" i="5" s="1"/>
  <c r="K178" i="5"/>
  <c r="P178" i="5" s="1"/>
  <c r="K179" i="5"/>
  <c r="P179" i="5" s="1"/>
  <c r="K180" i="5"/>
  <c r="P180" i="5" s="1"/>
  <c r="K181" i="5"/>
  <c r="P181" i="5" s="1"/>
  <c r="K182" i="5"/>
  <c r="K183" i="5"/>
  <c r="P183" i="5" s="1"/>
  <c r="K184" i="5"/>
  <c r="P184" i="5" s="1"/>
  <c r="K185" i="5"/>
  <c r="P185" i="5" s="1"/>
  <c r="K186" i="5"/>
  <c r="P186" i="5" s="1"/>
  <c r="K187" i="5"/>
  <c r="P187" i="5" s="1"/>
  <c r="K188" i="5"/>
  <c r="P188" i="5" s="1"/>
  <c r="K189" i="5"/>
  <c r="P189" i="5" s="1"/>
  <c r="K190" i="5"/>
  <c r="K191" i="5"/>
  <c r="P191" i="5" s="1"/>
  <c r="K192" i="5"/>
  <c r="P192" i="5" s="1"/>
  <c r="K193" i="5"/>
  <c r="P193" i="5" s="1"/>
  <c r="K194" i="5"/>
  <c r="P194" i="5" s="1"/>
  <c r="K195" i="5"/>
  <c r="P195" i="5" s="1"/>
  <c r="K196" i="5"/>
  <c r="P196" i="5" s="1"/>
  <c r="K197" i="5"/>
  <c r="P197" i="5" s="1"/>
  <c r="K439" i="5"/>
  <c r="P439" i="5" s="1"/>
  <c r="K440" i="5"/>
  <c r="P440" i="5" s="1"/>
  <c r="K441" i="5"/>
  <c r="P441" i="5" s="1"/>
  <c r="K198" i="5"/>
  <c r="K442" i="5"/>
  <c r="P442" i="5" s="1"/>
  <c r="K443" i="5"/>
  <c r="K75" i="5"/>
  <c r="P75" i="5" s="1"/>
  <c r="K199" i="5"/>
  <c r="P199" i="5" s="1"/>
  <c r="K444" i="5"/>
  <c r="K445" i="5"/>
  <c r="K200" i="5"/>
  <c r="P200" i="5" s="1"/>
  <c r="K201" i="5"/>
  <c r="P201" i="5" s="1"/>
  <c r="K202" i="5"/>
  <c r="P202" i="5" s="1"/>
  <c r="K203" i="5"/>
  <c r="P203" i="5" s="1"/>
  <c r="K204" i="5"/>
  <c r="P204" i="5" s="1"/>
  <c r="K205" i="5"/>
  <c r="P205" i="5" s="1"/>
  <c r="K206" i="5"/>
  <c r="K207" i="5"/>
  <c r="P492" i="5" s="1"/>
  <c r="K208" i="5"/>
  <c r="P493" i="5" s="1"/>
  <c r="K209" i="5"/>
  <c r="P494" i="5" s="1"/>
  <c r="K210" i="5"/>
  <c r="P495" i="5" s="1"/>
  <c r="K211" i="5"/>
  <c r="P496" i="5" s="1"/>
  <c r="K212" i="5"/>
  <c r="P497" i="5" s="1"/>
  <c r="K213" i="5"/>
  <c r="P498" i="5" s="1"/>
  <c r="K214" i="5"/>
  <c r="K215" i="5"/>
  <c r="P500" i="5" s="1"/>
  <c r="K216" i="5"/>
  <c r="P501" i="5" s="1"/>
  <c r="K217" i="5"/>
  <c r="P502" i="5" s="1"/>
  <c r="K218" i="5"/>
  <c r="K219" i="5"/>
  <c r="P504" i="5" s="1"/>
  <c r="K220" i="5"/>
  <c r="P505" i="5" s="1"/>
  <c r="K221" i="5"/>
  <c r="P506" i="5" s="1"/>
  <c r="K222" i="5"/>
  <c r="K223" i="5"/>
  <c r="P508" i="5" s="1"/>
  <c r="K224" i="5"/>
  <c r="P509" i="5" s="1"/>
  <c r="K446" i="5"/>
  <c r="P446" i="5" s="1"/>
  <c r="K225" i="5"/>
  <c r="P510" i="5" s="1"/>
  <c r="K226" i="5"/>
  <c r="P511" i="5" s="1"/>
  <c r="K227" i="5"/>
  <c r="P512" i="5" s="1"/>
  <c r="K228" i="5"/>
  <c r="P513" i="5" s="1"/>
  <c r="K229" i="5"/>
  <c r="P229" i="5" s="1"/>
  <c r="K230" i="5"/>
  <c r="P515" i="5" s="1"/>
  <c r="K76" i="5"/>
  <c r="P76" i="5" s="1"/>
  <c r="K77" i="5"/>
  <c r="P77" i="5" s="1"/>
  <c r="K78" i="5"/>
  <c r="P78" i="5" s="1"/>
  <c r="K79" i="5"/>
  <c r="P79" i="5" s="1"/>
  <c r="K80" i="5"/>
  <c r="P80" i="5" s="1"/>
  <c r="K555" i="5"/>
  <c r="K231" i="5"/>
  <c r="P231" i="5" s="1"/>
  <c r="K232" i="5"/>
  <c r="P517" i="5" s="1"/>
  <c r="K556" i="5"/>
  <c r="K233" i="5"/>
  <c r="P518" i="5" s="1"/>
  <c r="K234" i="5"/>
  <c r="P519" i="5" s="1"/>
  <c r="K235" i="5"/>
  <c r="P520" i="5" s="1"/>
  <c r="K236" i="5"/>
  <c r="P521" i="5" s="1"/>
  <c r="K237" i="5"/>
  <c r="P522" i="5" s="1"/>
  <c r="K238" i="5"/>
  <c r="P238" i="5" s="1"/>
  <c r="K239" i="5"/>
  <c r="P524" i="5" s="1"/>
  <c r="K240" i="5"/>
  <c r="P525" i="5" s="1"/>
  <c r="K241" i="5"/>
  <c r="P526" i="5" s="1"/>
  <c r="K242" i="5"/>
  <c r="P527" i="5" s="1"/>
  <c r="K243" i="5"/>
  <c r="P528" i="5" s="1"/>
  <c r="K447" i="5"/>
  <c r="P447" i="5" s="1"/>
  <c r="K244" i="5"/>
  <c r="P529" i="5" s="1"/>
  <c r="K448" i="5"/>
  <c r="K449" i="5"/>
  <c r="P449" i="5" s="1"/>
  <c r="K245" i="5"/>
  <c r="P530" i="5" s="1"/>
  <c r="K246" i="5"/>
  <c r="P531" i="5" s="1"/>
  <c r="K247" i="5"/>
  <c r="P532" i="5" s="1"/>
  <c r="K450" i="5"/>
  <c r="K451" i="5"/>
  <c r="K452" i="5"/>
  <c r="K453" i="5"/>
  <c r="K454" i="5"/>
  <c r="K455" i="5"/>
  <c r="P455" i="5" s="1"/>
  <c r="K248" i="5"/>
  <c r="P533" i="5" s="1"/>
  <c r="K249" i="5"/>
  <c r="P534" i="5" s="1"/>
  <c r="K250" i="5"/>
  <c r="P535" i="5" s="1"/>
  <c r="K456" i="5"/>
  <c r="P456" i="5" s="1"/>
  <c r="K457" i="5"/>
  <c r="P457" i="5" s="1"/>
  <c r="K251" i="5"/>
  <c r="P251" i="5" s="1"/>
  <c r="K252" i="5"/>
  <c r="P537" i="5" s="1"/>
  <c r="K458" i="5"/>
  <c r="P458" i="5" s="1"/>
  <c r="K459" i="5"/>
  <c r="K253" i="5"/>
  <c r="P538" i="5" s="1"/>
  <c r="K254" i="5"/>
  <c r="P254" i="5" s="1"/>
  <c r="K255" i="5"/>
  <c r="P255" i="5" s="1"/>
  <c r="K256" i="5"/>
  <c r="P541" i="5" s="1"/>
  <c r="K257" i="5"/>
  <c r="P257" i="5" s="1"/>
  <c r="K258" i="5"/>
  <c r="P258" i="5" s="1"/>
  <c r="K557" i="5"/>
  <c r="K558" i="5"/>
  <c r="K259" i="5"/>
  <c r="K460" i="5"/>
  <c r="K461" i="5"/>
  <c r="K462" i="5"/>
  <c r="P462" i="5" s="1"/>
  <c r="K463" i="5"/>
  <c r="K464" i="5"/>
  <c r="P464" i="5" s="1"/>
  <c r="K465" i="5"/>
  <c r="P465" i="5" s="1"/>
  <c r="K466" i="5"/>
  <c r="P466" i="5" s="1"/>
  <c r="K379" i="5"/>
  <c r="P379" i="5" s="1"/>
  <c r="K380" i="5"/>
  <c r="P380" i="5" s="1"/>
  <c r="K260" i="5"/>
  <c r="P260" i="5" s="1"/>
  <c r="K261" i="5"/>
  <c r="P261" i="5" s="1"/>
  <c r="K467" i="5"/>
  <c r="K468" i="5"/>
  <c r="K469" i="5"/>
  <c r="K470" i="5"/>
  <c r="P470" i="5" s="1"/>
  <c r="K471" i="5"/>
  <c r="K472" i="5"/>
  <c r="K262" i="5"/>
  <c r="P262" i="5" s="1"/>
  <c r="K473" i="5"/>
  <c r="K474" i="5"/>
  <c r="P477" i="5" s="1"/>
  <c r="K475" i="5"/>
  <c r="P478" i="5" s="1"/>
  <c r="K263" i="5"/>
  <c r="P263" i="5" s="1"/>
  <c r="K264" i="5"/>
  <c r="P264" i="5" s="1"/>
  <c r="K476" i="5"/>
  <c r="P481" i="5" s="1"/>
  <c r="K265" i="5"/>
  <c r="P265" i="5" s="1"/>
  <c r="K266" i="5"/>
  <c r="P266" i="5" s="1"/>
  <c r="K267" i="5"/>
  <c r="P267" i="5" s="1"/>
  <c r="K268" i="5"/>
  <c r="P268" i="5" s="1"/>
  <c r="K269" i="5"/>
  <c r="P269" i="5" s="1"/>
  <c r="K270" i="5"/>
  <c r="P270" i="5" s="1"/>
  <c r="K271" i="5"/>
  <c r="P271" i="5" s="1"/>
  <c r="K272" i="5"/>
  <c r="P272" i="5" s="1"/>
  <c r="K273" i="5"/>
  <c r="P273" i="5" s="1"/>
  <c r="K13" i="5"/>
  <c r="P13" i="5" s="1"/>
  <c r="K12" i="5"/>
  <c r="P12" i="5" s="1"/>
  <c r="K11" i="5"/>
  <c r="P11" i="5" s="1"/>
  <c r="K10" i="5"/>
  <c r="P10" i="5" s="1"/>
  <c r="K9" i="5"/>
  <c r="P9" i="5" s="1"/>
  <c r="O490" i="5"/>
  <c r="O489" i="5"/>
  <c r="O488" i="5"/>
  <c r="O487" i="5"/>
  <c r="O486" i="5"/>
  <c r="O485" i="5"/>
  <c r="O484" i="5"/>
  <c r="O483" i="5"/>
  <c r="O482" i="5"/>
  <c r="O481" i="5"/>
  <c r="E476" i="5"/>
  <c r="O480" i="5"/>
  <c r="E264" i="5"/>
  <c r="O479" i="5"/>
  <c r="O478" i="5"/>
  <c r="E475" i="5"/>
  <c r="O477" i="5"/>
  <c r="E474" i="5"/>
  <c r="O476" i="5"/>
  <c r="E473" i="5"/>
  <c r="O475" i="5"/>
  <c r="E262" i="5"/>
  <c r="O474" i="5"/>
  <c r="E472" i="5"/>
  <c r="O473" i="5"/>
  <c r="E471" i="5"/>
  <c r="O472" i="5"/>
  <c r="E470" i="5"/>
  <c r="O471" i="5"/>
  <c r="E469" i="5"/>
  <c r="O470" i="5"/>
  <c r="E468" i="5"/>
  <c r="O469" i="5"/>
  <c r="E467" i="5"/>
  <c r="O468" i="5"/>
  <c r="O467" i="5"/>
  <c r="O466" i="5"/>
  <c r="E380" i="5"/>
  <c r="O465" i="5"/>
  <c r="E379" i="5"/>
  <c r="O464" i="5"/>
  <c r="E466" i="5"/>
  <c r="O463" i="5"/>
  <c r="E465" i="5"/>
  <c r="O462" i="5"/>
  <c r="E464" i="5"/>
  <c r="O461" i="5"/>
  <c r="E463" i="5"/>
  <c r="O460" i="5"/>
  <c r="E462" i="5"/>
  <c r="O459" i="5"/>
  <c r="E461" i="5"/>
  <c r="O458" i="5"/>
  <c r="E460" i="5"/>
  <c r="O457" i="5"/>
  <c r="E259" i="5"/>
  <c r="O456" i="5"/>
  <c r="E558" i="5"/>
  <c r="O455" i="5"/>
  <c r="E557" i="5"/>
  <c r="O454" i="5"/>
  <c r="E258" i="5"/>
  <c r="O453" i="5"/>
  <c r="E257" i="5"/>
  <c r="O452" i="5"/>
  <c r="E256" i="5"/>
  <c r="O451" i="5"/>
  <c r="O450" i="5"/>
  <c r="O449" i="5"/>
  <c r="O448" i="5"/>
  <c r="E459" i="5"/>
  <c r="O447" i="5"/>
  <c r="E458" i="5"/>
  <c r="O446" i="5"/>
  <c r="O445" i="5"/>
  <c r="O444" i="5"/>
  <c r="E457" i="5"/>
  <c r="O443" i="5"/>
  <c r="E456" i="5"/>
  <c r="O442" i="5"/>
  <c r="O441" i="5"/>
  <c r="O440" i="5"/>
  <c r="O439" i="5"/>
  <c r="E455" i="5"/>
  <c r="O438" i="5"/>
  <c r="E454" i="5"/>
  <c r="O437" i="5"/>
  <c r="E453" i="5"/>
  <c r="O436" i="5"/>
  <c r="E452" i="5"/>
  <c r="O435" i="5"/>
  <c r="E451" i="5"/>
  <c r="O434" i="5"/>
  <c r="E450" i="5"/>
  <c r="O433" i="5"/>
  <c r="O432" i="5"/>
  <c r="E246" i="5"/>
  <c r="O431" i="5"/>
  <c r="E245" i="5"/>
  <c r="O430" i="5"/>
  <c r="E449" i="5"/>
  <c r="O429" i="5"/>
  <c r="E448" i="5"/>
  <c r="O428" i="5"/>
  <c r="O427" i="5"/>
  <c r="E447" i="5"/>
  <c r="O426" i="5"/>
  <c r="E243" i="5"/>
  <c r="O425" i="5"/>
  <c r="E242" i="5"/>
  <c r="O424" i="5"/>
  <c r="E241" i="5"/>
  <c r="O423" i="5"/>
  <c r="E240" i="5"/>
  <c r="O422" i="5"/>
  <c r="E239" i="5"/>
  <c r="O421" i="5"/>
  <c r="E238" i="5"/>
  <c r="O420" i="5"/>
  <c r="E237" i="5"/>
  <c r="O419" i="5"/>
  <c r="E236" i="5"/>
  <c r="O418" i="5"/>
  <c r="E235" i="5"/>
  <c r="O417" i="5"/>
  <c r="O416" i="5"/>
  <c r="E233" i="5"/>
  <c r="O415" i="5"/>
  <c r="E556" i="5"/>
  <c r="O414" i="5"/>
  <c r="E232" i="5"/>
  <c r="O413" i="5"/>
  <c r="O412" i="5"/>
  <c r="E555" i="5"/>
  <c r="O411" i="5"/>
  <c r="O410" i="5"/>
  <c r="O409" i="5"/>
  <c r="O408" i="5"/>
  <c r="O407" i="5"/>
  <c r="O406" i="5"/>
  <c r="E230" i="5"/>
  <c r="O405" i="5"/>
  <c r="E229" i="5"/>
  <c r="O404" i="5"/>
  <c r="E228" i="5"/>
  <c r="O403" i="5"/>
  <c r="E227" i="5"/>
  <c r="O402" i="5"/>
  <c r="E226" i="5"/>
  <c r="O401" i="5"/>
  <c r="E225" i="5"/>
  <c r="O400" i="5"/>
  <c r="E446" i="5"/>
  <c r="O399" i="5"/>
  <c r="E224" i="5"/>
  <c r="O398" i="5"/>
  <c r="E223" i="5"/>
  <c r="O397" i="5"/>
  <c r="E222" i="5"/>
  <c r="O396" i="5"/>
  <c r="O395" i="5"/>
  <c r="O394" i="5"/>
  <c r="E219" i="5"/>
  <c r="O393" i="5"/>
  <c r="O392" i="5"/>
  <c r="E217" i="5"/>
  <c r="O391" i="5"/>
  <c r="O390" i="5"/>
  <c r="E215" i="5"/>
  <c r="O389" i="5"/>
  <c r="E214" i="5"/>
  <c r="O388" i="5"/>
  <c r="E213" i="5"/>
  <c r="O387" i="5"/>
  <c r="E212" i="5"/>
  <c r="O386" i="5"/>
  <c r="O385" i="5"/>
  <c r="E210" i="5"/>
  <c r="O384" i="5"/>
  <c r="P383" i="5"/>
  <c r="O383" i="5"/>
  <c r="E208" i="5"/>
  <c r="O382" i="5"/>
  <c r="E207" i="5"/>
  <c r="O381" i="5"/>
  <c r="E206" i="5"/>
  <c r="O380" i="5"/>
  <c r="E205" i="5"/>
  <c r="O379" i="5"/>
  <c r="O378" i="5"/>
  <c r="O377" i="5"/>
  <c r="O376" i="5"/>
  <c r="O375" i="5"/>
  <c r="E200" i="5"/>
  <c r="O374" i="5"/>
  <c r="E445" i="5"/>
  <c r="O373" i="5"/>
  <c r="E444" i="5"/>
  <c r="O372" i="5"/>
  <c r="E199" i="5"/>
  <c r="O371" i="5"/>
  <c r="O370" i="5"/>
  <c r="O369" i="5"/>
  <c r="E442" i="5"/>
  <c r="O368" i="5"/>
  <c r="O367" i="5"/>
  <c r="E441" i="5"/>
  <c r="O366" i="5"/>
  <c r="E440" i="5"/>
  <c r="O365" i="5"/>
  <c r="E439" i="5"/>
  <c r="O364" i="5"/>
  <c r="E197" i="5"/>
  <c r="O363" i="5"/>
  <c r="E196" i="5"/>
  <c r="O362" i="5"/>
  <c r="E195" i="5"/>
  <c r="O361" i="5"/>
  <c r="E194" i="5"/>
  <c r="O360" i="5"/>
  <c r="E193" i="5"/>
  <c r="O359" i="5"/>
  <c r="E192" i="5"/>
  <c r="O358" i="5"/>
  <c r="E191" i="5"/>
  <c r="O357" i="5"/>
  <c r="E190" i="5"/>
  <c r="O356" i="5"/>
  <c r="E189" i="5"/>
  <c r="O355" i="5"/>
  <c r="E188" i="5"/>
  <c r="O354" i="5"/>
  <c r="O353" i="5"/>
  <c r="E186" i="5"/>
  <c r="O352" i="5"/>
  <c r="E185" i="5"/>
  <c r="O351" i="5"/>
  <c r="E184" i="5"/>
  <c r="O350" i="5"/>
  <c r="E183" i="5"/>
  <c r="O349" i="5"/>
  <c r="E182" i="5"/>
  <c r="O348" i="5"/>
  <c r="E181" i="5"/>
  <c r="O347" i="5"/>
  <c r="O346" i="5"/>
  <c r="E179" i="5"/>
  <c r="O345" i="5"/>
  <c r="E178" i="5"/>
  <c r="O344" i="5"/>
  <c r="E177" i="5"/>
  <c r="O343" i="5"/>
  <c r="E176" i="5"/>
  <c r="O342" i="5"/>
  <c r="O341" i="5"/>
  <c r="E174" i="5"/>
  <c r="O340" i="5"/>
  <c r="E173" i="5"/>
  <c r="O339" i="5"/>
  <c r="E172" i="5"/>
  <c r="O338" i="5"/>
  <c r="E171" i="5"/>
  <c r="O337" i="5"/>
  <c r="E74" i="5"/>
  <c r="O336" i="5"/>
  <c r="E170" i="5"/>
  <c r="O335" i="5"/>
  <c r="E169" i="5"/>
  <c r="O334" i="5"/>
  <c r="E438" i="5"/>
  <c r="O333" i="5"/>
  <c r="E168" i="5"/>
  <c r="O332" i="5"/>
  <c r="E167" i="5"/>
  <c r="O331" i="5"/>
  <c r="E166" i="5"/>
  <c r="O330" i="5"/>
  <c r="E73" i="5"/>
  <c r="O329" i="5"/>
  <c r="E165" i="5"/>
  <c r="O328" i="5"/>
  <c r="E164" i="5"/>
  <c r="O327" i="5"/>
  <c r="E163" i="5"/>
  <c r="O326" i="5"/>
  <c r="E162" i="5"/>
  <c r="O325" i="5"/>
  <c r="E161" i="5"/>
  <c r="O324" i="5"/>
  <c r="E72" i="5"/>
  <c r="O323" i="5"/>
  <c r="E160" i="5"/>
  <c r="O322" i="5"/>
  <c r="E159" i="5"/>
  <c r="O321" i="5"/>
  <c r="O320" i="5"/>
  <c r="E158" i="5"/>
  <c r="O319" i="5"/>
  <c r="E157" i="5"/>
  <c r="O318" i="5"/>
  <c r="E71" i="5"/>
  <c r="O317" i="5"/>
  <c r="E156" i="5"/>
  <c r="O316" i="5"/>
  <c r="E155" i="5"/>
  <c r="O315" i="5"/>
  <c r="E154" i="5"/>
  <c r="O314" i="5"/>
  <c r="O313" i="5"/>
  <c r="E152" i="5"/>
  <c r="O312" i="5"/>
  <c r="E151" i="5"/>
  <c r="O311" i="5"/>
  <c r="E436" i="5"/>
  <c r="O310" i="5"/>
  <c r="E150" i="5"/>
  <c r="O309" i="5"/>
  <c r="E149" i="5"/>
  <c r="O308" i="5"/>
  <c r="E148" i="5"/>
  <c r="O307" i="5"/>
  <c r="E147" i="5"/>
  <c r="O306" i="5"/>
  <c r="E146" i="5"/>
  <c r="O305" i="5"/>
  <c r="E145" i="5"/>
  <c r="O304" i="5"/>
  <c r="E144" i="5"/>
  <c r="P303" i="5"/>
  <c r="O303" i="5"/>
  <c r="E143" i="5"/>
  <c r="O302" i="5"/>
  <c r="E142" i="5"/>
  <c r="O301" i="5"/>
  <c r="E141" i="5"/>
  <c r="O300" i="5"/>
  <c r="E140" i="5"/>
  <c r="O299" i="5"/>
  <c r="E139" i="5"/>
  <c r="O298" i="5"/>
  <c r="E138" i="5"/>
  <c r="P297" i="5"/>
  <c r="O297" i="5"/>
  <c r="E137" i="5"/>
  <c r="O296" i="5"/>
  <c r="E136" i="5"/>
  <c r="O295" i="5"/>
  <c r="E135" i="5"/>
  <c r="O294" i="5"/>
  <c r="E134" i="5"/>
  <c r="O293" i="5"/>
  <c r="E70" i="5"/>
  <c r="O292" i="5"/>
  <c r="O291" i="5"/>
  <c r="E133" i="5"/>
  <c r="O290" i="5"/>
  <c r="E132" i="5"/>
  <c r="O289" i="5"/>
  <c r="E131" i="5"/>
  <c r="O288" i="5"/>
  <c r="E69" i="5"/>
  <c r="O287" i="5"/>
  <c r="E130" i="5"/>
  <c r="O286" i="5"/>
  <c r="E129" i="5"/>
  <c r="O285" i="5"/>
  <c r="E128" i="5"/>
  <c r="O284" i="5"/>
  <c r="E127" i="5"/>
  <c r="O283" i="5"/>
  <c r="E126" i="5"/>
  <c r="O282" i="5"/>
  <c r="E125" i="5"/>
  <c r="O281" i="5"/>
  <c r="E124" i="5"/>
  <c r="O280" i="5"/>
  <c r="E123" i="5"/>
  <c r="O279" i="5"/>
  <c r="E68" i="5"/>
  <c r="O278" i="5"/>
  <c r="E122" i="5"/>
  <c r="O277" i="5"/>
  <c r="E121" i="5"/>
  <c r="O276" i="5"/>
  <c r="E120" i="5"/>
  <c r="O275" i="5"/>
  <c r="E119" i="5"/>
  <c r="O274" i="5"/>
  <c r="E118" i="5"/>
  <c r="O273" i="5"/>
  <c r="E117" i="5"/>
  <c r="O272" i="5"/>
  <c r="E116" i="5"/>
  <c r="O271" i="5"/>
  <c r="O270" i="5"/>
  <c r="E114" i="5"/>
  <c r="O269" i="5"/>
  <c r="E113" i="5"/>
  <c r="O268" i="5"/>
  <c r="E112" i="5"/>
  <c r="O267" i="5"/>
  <c r="E111" i="5"/>
  <c r="O266" i="5"/>
  <c r="E110" i="5"/>
  <c r="O265" i="5"/>
  <c r="E67" i="5"/>
  <c r="O264" i="5"/>
  <c r="E109" i="5"/>
  <c r="O263" i="5"/>
  <c r="E108" i="5"/>
  <c r="O262" i="5"/>
  <c r="E107" i="5"/>
  <c r="O261" i="5"/>
  <c r="E106" i="5"/>
  <c r="O260" i="5"/>
  <c r="E105" i="5"/>
  <c r="O259" i="5"/>
  <c r="E104" i="5"/>
  <c r="O258" i="5"/>
  <c r="E103" i="5"/>
  <c r="O257" i="5"/>
  <c r="E66" i="5"/>
  <c r="O256" i="5"/>
  <c r="E102" i="5"/>
  <c r="O255" i="5"/>
  <c r="E101" i="5"/>
  <c r="O254" i="5"/>
  <c r="E100" i="5"/>
  <c r="O253" i="5"/>
  <c r="E65" i="5"/>
  <c r="O252" i="5"/>
  <c r="E99" i="5"/>
  <c r="O251" i="5"/>
  <c r="E98" i="5"/>
  <c r="O250" i="5"/>
  <c r="E97" i="5"/>
  <c r="O249" i="5"/>
  <c r="E96" i="5"/>
  <c r="O248" i="5"/>
  <c r="E95" i="5"/>
  <c r="O247" i="5"/>
  <c r="E434" i="5"/>
  <c r="O246" i="5"/>
  <c r="E94" i="5"/>
  <c r="O245" i="5"/>
  <c r="E93" i="5"/>
  <c r="O244" i="5"/>
  <c r="E92" i="5"/>
  <c r="O243" i="5"/>
  <c r="E91" i="5"/>
  <c r="O242" i="5"/>
  <c r="E90" i="5"/>
  <c r="O241" i="5"/>
  <c r="E89" i="5"/>
  <c r="O240" i="5"/>
  <c r="E64" i="5"/>
  <c r="O239" i="5"/>
  <c r="E88" i="5"/>
  <c r="O238" i="5"/>
  <c r="E63" i="5"/>
  <c r="O237" i="5"/>
  <c r="E87" i="5"/>
  <c r="O236" i="5"/>
  <c r="E86" i="5"/>
  <c r="O235" i="5"/>
  <c r="E85" i="5"/>
  <c r="O234" i="5"/>
  <c r="O233" i="5"/>
  <c r="E83" i="5"/>
  <c r="O232" i="5"/>
  <c r="E82" i="5"/>
  <c r="O231" i="5"/>
  <c r="E433" i="5"/>
  <c r="O230" i="5"/>
  <c r="E81" i="5"/>
  <c r="O229" i="5"/>
  <c r="E432" i="5"/>
  <c r="O228" i="5"/>
  <c r="E431" i="5"/>
  <c r="O227" i="5"/>
  <c r="E378" i="5"/>
  <c r="O226" i="5"/>
  <c r="E295" i="5"/>
  <c r="O225" i="5"/>
  <c r="E377" i="5"/>
  <c r="O224" i="5"/>
  <c r="E294" i="5"/>
  <c r="O223" i="5"/>
  <c r="E376" i="5"/>
  <c r="O222" i="5"/>
  <c r="E293" i="5"/>
  <c r="O221" i="5"/>
  <c r="E292" i="5"/>
  <c r="O220" i="5"/>
  <c r="E375" i="5"/>
  <c r="O219" i="5"/>
  <c r="E374" i="5"/>
  <c r="O218" i="5"/>
  <c r="E373" i="5"/>
  <c r="O217" i="5"/>
  <c r="E372" i="5"/>
  <c r="O216" i="5"/>
  <c r="E554" i="5"/>
  <c r="O215" i="5"/>
  <c r="E553" i="5"/>
  <c r="O214" i="5"/>
  <c r="E552" i="5"/>
  <c r="O213" i="5"/>
  <c r="E551" i="5"/>
  <c r="O212" i="5"/>
  <c r="E430" i="5"/>
  <c r="O211" i="5"/>
  <c r="E429" i="5"/>
  <c r="O210" i="5"/>
  <c r="E428" i="5"/>
  <c r="O209" i="5"/>
  <c r="E427" i="5"/>
  <c r="O208" i="5"/>
  <c r="E371" i="5"/>
  <c r="O207" i="5"/>
  <c r="E370" i="5"/>
  <c r="O206" i="5"/>
  <c r="E426" i="5"/>
  <c r="O205" i="5"/>
  <c r="E369" i="5"/>
  <c r="O204" i="5"/>
  <c r="E425" i="5"/>
  <c r="O203" i="5"/>
  <c r="E424" i="5"/>
  <c r="O202" i="5"/>
  <c r="O201" i="5"/>
  <c r="E423" i="5"/>
  <c r="O200" i="5"/>
  <c r="E422" i="5"/>
  <c r="O199" i="5"/>
  <c r="E421" i="5"/>
  <c r="O198" i="5"/>
  <c r="E420" i="5"/>
  <c r="O197" i="5"/>
  <c r="E419" i="5"/>
  <c r="O196" i="5"/>
  <c r="E418" i="5"/>
  <c r="O195" i="5"/>
  <c r="E417" i="5"/>
  <c r="O194" i="5"/>
  <c r="O193" i="5"/>
  <c r="E416" i="5"/>
  <c r="O192" i="5"/>
  <c r="E291" i="5"/>
  <c r="O191" i="5"/>
  <c r="E415" i="5"/>
  <c r="O190" i="5"/>
  <c r="O189" i="5"/>
  <c r="O188" i="5"/>
  <c r="E366" i="5"/>
  <c r="O187" i="5"/>
  <c r="O186" i="5"/>
  <c r="O185" i="5"/>
  <c r="E363" i="5"/>
  <c r="O184" i="5"/>
  <c r="O183" i="5"/>
  <c r="O182" i="5"/>
  <c r="O181" i="5"/>
  <c r="O180" i="5"/>
  <c r="O179" i="5"/>
  <c r="O178" i="5"/>
  <c r="E61" i="5"/>
  <c r="O177" i="5"/>
  <c r="E60" i="5"/>
  <c r="O176" i="5"/>
  <c r="E8" i="5"/>
  <c r="O175" i="5"/>
  <c r="E59" i="5"/>
  <c r="O174" i="5"/>
  <c r="E58" i="5"/>
  <c r="O173" i="5"/>
  <c r="E57" i="5"/>
  <c r="O172" i="5"/>
  <c r="E56" i="5"/>
  <c r="O171" i="5"/>
  <c r="E412" i="5"/>
  <c r="O170" i="5"/>
  <c r="O169" i="5"/>
  <c r="E411" i="5"/>
  <c r="O168" i="5"/>
  <c r="E410" i="5"/>
  <c r="O167" i="5"/>
  <c r="E409" i="5"/>
  <c r="O166" i="5"/>
  <c r="E408" i="5"/>
  <c r="O165" i="5"/>
  <c r="E407" i="5"/>
  <c r="O164" i="5"/>
  <c r="E406" i="5"/>
  <c r="O163" i="5"/>
  <c r="E405" i="5"/>
  <c r="O162" i="5"/>
  <c r="E404" i="5"/>
  <c r="O161" i="5"/>
  <c r="E403" i="5"/>
  <c r="O160" i="5"/>
  <c r="E402" i="5"/>
  <c r="O159" i="5"/>
  <c r="E401" i="5"/>
  <c r="O158" i="5"/>
  <c r="E400" i="5"/>
  <c r="O157" i="5"/>
  <c r="E399" i="5"/>
  <c r="O156" i="5"/>
  <c r="E398" i="5"/>
  <c r="O155" i="5"/>
  <c r="E397" i="5"/>
  <c r="O154" i="5"/>
  <c r="E396" i="5"/>
  <c r="O153" i="5"/>
  <c r="E395" i="5"/>
  <c r="O152" i="5"/>
  <c r="O151" i="5"/>
  <c r="E53" i="5"/>
  <c r="O150" i="5"/>
  <c r="O149" i="5"/>
  <c r="O148" i="5"/>
  <c r="O147" i="5"/>
  <c r="E6" i="5"/>
  <c r="O146" i="5"/>
  <c r="O145" i="5"/>
  <c r="O144" i="5"/>
  <c r="O143" i="5"/>
  <c r="O142" i="5"/>
  <c r="E46" i="5"/>
  <c r="O141" i="5"/>
  <c r="E45" i="5"/>
  <c r="O140" i="5"/>
  <c r="E44" i="5"/>
  <c r="O139" i="5"/>
  <c r="E43" i="5"/>
  <c r="O138" i="5"/>
  <c r="O137" i="5"/>
  <c r="O136" i="5"/>
  <c r="E41" i="5"/>
  <c r="O135" i="5"/>
  <c r="E40" i="5"/>
  <c r="O134" i="5"/>
  <c r="O133" i="5"/>
  <c r="E38" i="5"/>
  <c r="O132" i="5"/>
  <c r="O131" i="5"/>
  <c r="O130" i="5"/>
  <c r="O129" i="5"/>
  <c r="E35" i="5"/>
  <c r="O128" i="5"/>
  <c r="E34" i="5"/>
  <c r="O127" i="5"/>
  <c r="E5" i="5"/>
  <c r="O126" i="5"/>
  <c r="E33" i="5"/>
  <c r="O125" i="5"/>
  <c r="E32" i="5"/>
  <c r="O124" i="5"/>
  <c r="E31" i="5"/>
  <c r="O123" i="5"/>
  <c r="E30" i="5"/>
  <c r="O122" i="5"/>
  <c r="O121" i="5"/>
  <c r="O120" i="5"/>
  <c r="O119" i="5"/>
  <c r="O118" i="5"/>
  <c r="E25" i="5"/>
  <c r="O117" i="5"/>
  <c r="E24" i="5"/>
  <c r="O116" i="5"/>
  <c r="E23" i="5"/>
  <c r="O115" i="5"/>
  <c r="O114" i="5"/>
  <c r="E21" i="5"/>
  <c r="O113" i="5"/>
  <c r="O112" i="5"/>
  <c r="O111" i="5"/>
  <c r="O110" i="5"/>
  <c r="O109" i="5"/>
  <c r="E355" i="5"/>
  <c r="O108" i="5"/>
  <c r="E354" i="5"/>
  <c r="O107" i="5"/>
  <c r="O106" i="5"/>
  <c r="E352" i="5"/>
  <c r="O105" i="5"/>
  <c r="O104" i="5"/>
  <c r="E350" i="5"/>
  <c r="O103" i="5"/>
  <c r="E349" i="5"/>
  <c r="O102" i="5"/>
  <c r="E348" i="5"/>
  <c r="O101" i="5"/>
  <c r="E550" i="5"/>
  <c r="O100" i="5"/>
  <c r="E347" i="5"/>
  <c r="O99" i="5"/>
  <c r="E392" i="5"/>
  <c r="O98" i="5"/>
  <c r="E346" i="5"/>
  <c r="O97" i="5"/>
  <c r="E290" i="5"/>
  <c r="O96" i="5"/>
  <c r="E345" i="5"/>
  <c r="O95" i="5"/>
  <c r="O94" i="5"/>
  <c r="E289" i="5"/>
  <c r="O93" i="5"/>
  <c r="O92" i="5"/>
  <c r="E288" i="5"/>
  <c r="O91" i="5"/>
  <c r="E342" i="5"/>
  <c r="O90" i="5"/>
  <c r="E287" i="5"/>
  <c r="O89" i="5"/>
  <c r="E391" i="5"/>
  <c r="O88" i="5"/>
  <c r="E390" i="5"/>
  <c r="O87" i="5"/>
  <c r="E286" i="5"/>
  <c r="O86" i="5"/>
  <c r="E389" i="5"/>
  <c r="O85" i="5"/>
  <c r="E388" i="5"/>
  <c r="O84" i="5"/>
  <c r="E285" i="5"/>
  <c r="O83" i="5"/>
  <c r="E387" i="5"/>
  <c r="O82" i="5"/>
  <c r="E341" i="5"/>
  <c r="O81" i="5"/>
  <c r="E340" i="5"/>
  <c r="O80" i="5"/>
  <c r="E284" i="5"/>
  <c r="O79" i="5"/>
  <c r="E339" i="5"/>
  <c r="O78" i="5"/>
  <c r="E338" i="5"/>
  <c r="O77" i="5"/>
  <c r="E337" i="5"/>
  <c r="O76" i="5"/>
  <c r="E336" i="5"/>
  <c r="O75" i="5"/>
  <c r="E335" i="5"/>
  <c r="O74" i="5"/>
  <c r="E334" i="5"/>
  <c r="O73" i="5"/>
  <c r="E333" i="5"/>
  <c r="O72" i="5"/>
  <c r="E332" i="5"/>
  <c r="O71" i="5"/>
  <c r="E331" i="5"/>
  <c r="O70" i="5"/>
  <c r="E330" i="5"/>
  <c r="O69" i="5"/>
  <c r="E329" i="5"/>
  <c r="O68" i="5"/>
  <c r="E328" i="5"/>
  <c r="O67" i="5"/>
  <c r="O66" i="5"/>
  <c r="E326" i="5"/>
  <c r="O65" i="5"/>
  <c r="E283" i="5"/>
  <c r="O64" i="5"/>
  <c r="E325" i="5"/>
  <c r="O63" i="5"/>
  <c r="E324" i="5"/>
  <c r="O62" i="5"/>
  <c r="O61" i="5"/>
  <c r="O60" i="5"/>
  <c r="O59" i="5"/>
  <c r="E321" i="5"/>
  <c r="O58" i="5"/>
  <c r="E320" i="5"/>
  <c r="O57" i="5"/>
  <c r="O56" i="5"/>
  <c r="E319" i="5"/>
  <c r="O55" i="5"/>
  <c r="E318" i="5"/>
  <c r="O54" i="5"/>
  <c r="E317" i="5"/>
  <c r="O53" i="5"/>
  <c r="E282" i="5"/>
  <c r="O52" i="5"/>
  <c r="E316" i="5"/>
  <c r="O51" i="5"/>
  <c r="E315" i="5"/>
  <c r="O50" i="5"/>
  <c r="O49" i="5"/>
  <c r="E313" i="5"/>
  <c r="O48" i="5"/>
  <c r="E312" i="5"/>
  <c r="O47" i="5"/>
  <c r="E311" i="5"/>
  <c r="O46" i="5"/>
  <c r="E310" i="5"/>
  <c r="O45" i="5"/>
  <c r="E309" i="5"/>
  <c r="O44" i="5"/>
  <c r="E308" i="5"/>
  <c r="O43" i="5"/>
  <c r="E307" i="5"/>
  <c r="O42" i="5"/>
  <c r="O41" i="5"/>
  <c r="E549" i="5"/>
  <c r="O40" i="5"/>
  <c r="E548" i="5"/>
  <c r="O39" i="5"/>
  <c r="E547" i="5"/>
  <c r="O38" i="5"/>
  <c r="E305" i="5"/>
  <c r="O37" i="5"/>
  <c r="E384" i="5"/>
  <c r="O36" i="5"/>
  <c r="E304" i="5"/>
  <c r="O35" i="5"/>
  <c r="E281" i="5"/>
  <c r="O34" i="5"/>
  <c r="E280" i="5"/>
  <c r="O33" i="5"/>
  <c r="E303" i="5"/>
  <c r="O32" i="5"/>
  <c r="O31" i="5"/>
  <c r="E302" i="5"/>
  <c r="O30" i="5"/>
  <c r="E383" i="5"/>
  <c r="O29" i="5"/>
  <c r="E301" i="5"/>
  <c r="O28" i="5"/>
  <c r="E382" i="5"/>
  <c r="O27" i="5"/>
  <c r="O26" i="5"/>
  <c r="E299" i="5"/>
  <c r="O25" i="5"/>
  <c r="E278" i="5"/>
  <c r="O24" i="5"/>
  <c r="E277" i="5"/>
  <c r="O23" i="5"/>
  <c r="E276" i="5"/>
  <c r="O22" i="5"/>
  <c r="E275" i="5"/>
  <c r="O21" i="5"/>
  <c r="O20" i="5"/>
  <c r="E298" i="5"/>
  <c r="O19" i="5"/>
  <c r="E546" i="5"/>
  <c r="O18" i="5"/>
  <c r="E545" i="5"/>
  <c r="O17" i="5"/>
  <c r="E297" i="5"/>
  <c r="P16" i="5"/>
  <c r="O16" i="5"/>
  <c r="E296" i="5"/>
  <c r="O15" i="5"/>
  <c r="O14" i="5"/>
  <c r="O13" i="5"/>
  <c r="E19" i="5"/>
  <c r="O12" i="5"/>
  <c r="E18" i="5"/>
  <c r="O11" i="5"/>
  <c r="O10" i="5"/>
  <c r="E17" i="5"/>
  <c r="O9" i="5"/>
  <c r="E16" i="5"/>
  <c r="O8" i="5"/>
  <c r="E15" i="5"/>
  <c r="O7" i="5"/>
  <c r="O6" i="5"/>
  <c r="O5" i="5"/>
  <c r="E12" i="5"/>
  <c r="O4" i="5"/>
  <c r="O3" i="5"/>
  <c r="E10" i="5"/>
  <c r="O2" i="5"/>
  <c r="E9" i="5"/>
  <c r="V13" i="4"/>
  <c r="V16" i="4"/>
  <c r="V17" i="4"/>
  <c r="V18" i="4"/>
  <c r="V21" i="4"/>
  <c r="V25" i="4"/>
  <c r="V26" i="4"/>
  <c r="V29" i="4"/>
  <c r="V32" i="4"/>
  <c r="V33" i="4"/>
  <c r="V34" i="4"/>
  <c r="V37" i="4"/>
  <c r="V40" i="4"/>
  <c r="V41" i="4"/>
  <c r="V44" i="4"/>
  <c r="V47" i="4"/>
  <c r="V48" i="4"/>
  <c r="V49" i="4"/>
  <c r="V52" i="4"/>
  <c r="V54" i="4"/>
  <c r="V55" i="4"/>
  <c r="V56" i="4"/>
  <c r="V57" i="4"/>
  <c r="V60" i="4"/>
  <c r="V64" i="4"/>
  <c r="V67" i="4"/>
  <c r="V69" i="4"/>
  <c r="V70" i="4"/>
  <c r="V71" i="4"/>
  <c r="V72" i="4"/>
  <c r="V75" i="4"/>
  <c r="V77" i="4"/>
  <c r="V78" i="4"/>
  <c r="V79" i="4"/>
  <c r="V80" i="4"/>
  <c r="V83" i="4"/>
  <c r="V85" i="4"/>
  <c r="V86" i="4"/>
  <c r="V87" i="4"/>
  <c r="V88" i="4"/>
  <c r="V91" i="4"/>
  <c r="V93" i="4"/>
  <c r="V94" i="4"/>
  <c r="V95" i="4"/>
  <c r="V96" i="4"/>
  <c r="V99" i="4"/>
  <c r="V101" i="4"/>
  <c r="V102" i="4"/>
  <c r="V106" i="4"/>
  <c r="V109" i="4"/>
  <c r="V110" i="4"/>
  <c r="V111" i="4"/>
  <c r="V114" i="4"/>
  <c r="V116" i="4"/>
  <c r="V117" i="4"/>
  <c r="V118" i="4"/>
  <c r="V119" i="4"/>
  <c r="V122" i="4"/>
  <c r="V124" i="4"/>
  <c r="V125" i="4"/>
  <c r="V126" i="4"/>
  <c r="V127" i="4"/>
  <c r="V130" i="4"/>
  <c r="V132" i="4"/>
  <c r="V133" i="4"/>
  <c r="V134" i="4"/>
  <c r="V135" i="4"/>
  <c r="V140" i="4"/>
  <c r="V141" i="4"/>
  <c r="V142" i="4"/>
  <c r="V143" i="4"/>
  <c r="V146" i="4"/>
  <c r="V148" i="4"/>
  <c r="V149" i="4"/>
  <c r="V150" i="4"/>
  <c r="V151" i="4"/>
  <c r="V157" i="4"/>
  <c r="V158" i="4"/>
  <c r="V159" i="4"/>
  <c r="V160" i="4"/>
  <c r="V163" i="4"/>
  <c r="V166" i="4"/>
  <c r="V167" i="4"/>
  <c r="V168" i="4"/>
  <c r="V171" i="4"/>
  <c r="V173" i="4"/>
  <c r="V174" i="4"/>
  <c r="V175" i="4"/>
  <c r="V176" i="4"/>
  <c r="V179" i="4"/>
  <c r="V181" i="4"/>
  <c r="V182" i="4"/>
  <c r="V183" i="4"/>
  <c r="V184" i="4"/>
  <c r="V187" i="4"/>
  <c r="V189" i="4"/>
  <c r="V190" i="4"/>
  <c r="V191" i="4"/>
  <c r="V194" i="4"/>
  <c r="V196" i="4"/>
  <c r="V197" i="4"/>
  <c r="V198" i="4"/>
  <c r="V199" i="4"/>
  <c r="V202" i="4"/>
  <c r="V205" i="4"/>
  <c r="V206" i="4"/>
  <c r="V207" i="4"/>
  <c r="V210" i="4"/>
  <c r="V212" i="4"/>
  <c r="V213" i="4"/>
  <c r="V214" i="4"/>
  <c r="V215" i="4"/>
  <c r="V218" i="4"/>
  <c r="V220" i="4"/>
  <c r="V221" i="4"/>
  <c r="V222" i="4"/>
  <c r="V223" i="4"/>
  <c r="V226" i="4"/>
  <c r="V230" i="4"/>
  <c r="V231" i="4"/>
  <c r="V232" i="4"/>
  <c r="V235" i="4"/>
  <c r="V237" i="4"/>
  <c r="V238" i="4"/>
  <c r="V241" i="4"/>
  <c r="V244" i="4"/>
  <c r="V245" i="4"/>
  <c r="V246" i="4"/>
  <c r="V249" i="4"/>
  <c r="V252" i="4"/>
  <c r="V253" i="4"/>
  <c r="V254" i="4"/>
  <c r="V257" i="4"/>
  <c r="V259" i="4"/>
  <c r="V260" i="4"/>
  <c r="V261" i="4"/>
  <c r="V262" i="4"/>
  <c r="V265" i="4"/>
  <c r="V268" i="4"/>
  <c r="V269" i="4"/>
  <c r="V270" i="4"/>
  <c r="V273" i="4"/>
  <c r="V275" i="4"/>
  <c r="V276" i="4"/>
  <c r="V277" i="4"/>
  <c r="V278" i="4"/>
  <c r="V281" i="4"/>
  <c r="V283" i="4"/>
  <c r="V284" i="4"/>
  <c r="V285" i="4"/>
  <c r="V288" i="4"/>
  <c r="V290" i="4"/>
  <c r="V291" i="4"/>
  <c r="V292" i="4"/>
  <c r="V293" i="4"/>
  <c r="V295" i="4"/>
  <c r="V297" i="4"/>
  <c r="V298" i="4"/>
  <c r="V299" i="4"/>
  <c r="V300" i="4"/>
  <c r="V303" i="4"/>
  <c r="V305" i="4"/>
  <c r="V306" i="4"/>
  <c r="V307" i="4"/>
  <c r="V308" i="4"/>
  <c r="V311" i="4"/>
  <c r="V313" i="4"/>
  <c r="V314" i="4"/>
  <c r="V315" i="4"/>
  <c r="V318" i="4"/>
  <c r="V320" i="4"/>
  <c r="V321" i="4"/>
  <c r="V322" i="4"/>
  <c r="V325" i="4"/>
  <c r="V327" i="4"/>
  <c r="V328" i="4"/>
  <c r="V329" i="4"/>
  <c r="V330" i="4"/>
  <c r="V343" i="4"/>
  <c r="V344" i="4"/>
  <c r="V345" i="4"/>
  <c r="V346" i="4"/>
  <c r="V349" i="4"/>
  <c r="V351" i="4"/>
  <c r="V352" i="4"/>
  <c r="V353" i="4"/>
  <c r="V356" i="4"/>
  <c r="V359" i="4"/>
  <c r="V360" i="4"/>
  <c r="V361" i="4"/>
  <c r="V364" i="4"/>
  <c r="V367" i="4"/>
  <c r="V368" i="4"/>
  <c r="V369" i="4"/>
  <c r="V370" i="4"/>
  <c r="V6" i="4"/>
  <c r="V7" i="4"/>
  <c r="V4" i="4"/>
  <c r="V3" i="4"/>
  <c r="V371" i="4"/>
  <c r="U371" i="4"/>
  <c r="U370" i="4"/>
  <c r="U369" i="4"/>
  <c r="U368" i="4"/>
  <c r="U367" i="4"/>
  <c r="V366" i="4"/>
  <c r="U366" i="4"/>
  <c r="U364" i="4"/>
  <c r="U363" i="4"/>
  <c r="U362" i="4"/>
  <c r="U361" i="4"/>
  <c r="U360" i="4"/>
  <c r="U359" i="4"/>
  <c r="V358" i="4"/>
  <c r="U358" i="4"/>
  <c r="V357" i="4"/>
  <c r="U357" i="4"/>
  <c r="U356" i="4"/>
  <c r="V355" i="4"/>
  <c r="U355" i="4"/>
  <c r="V354" i="4"/>
  <c r="U354" i="4"/>
  <c r="U353" i="4"/>
  <c r="U352" i="4"/>
  <c r="U351" i="4"/>
  <c r="V350" i="4"/>
  <c r="U350" i="4"/>
  <c r="U349" i="4"/>
  <c r="V348" i="4"/>
  <c r="U348" i="4"/>
  <c r="V347" i="4"/>
  <c r="U347" i="4"/>
  <c r="U346" i="4"/>
  <c r="U345" i="4"/>
  <c r="U344" i="4"/>
  <c r="U343" i="4"/>
  <c r="V342" i="4"/>
  <c r="U342" i="4"/>
  <c r="U330" i="4"/>
  <c r="U329" i="4"/>
  <c r="U328" i="4"/>
  <c r="U327" i="4"/>
  <c r="V326" i="4"/>
  <c r="U326" i="4"/>
  <c r="U325" i="4"/>
  <c r="V324" i="4"/>
  <c r="U324" i="4"/>
  <c r="V323" i="4"/>
  <c r="U323" i="4"/>
  <c r="U322" i="4"/>
  <c r="U321" i="4"/>
  <c r="U320" i="4"/>
  <c r="V319" i="4"/>
  <c r="U319" i="4"/>
  <c r="U318" i="4"/>
  <c r="V317" i="4"/>
  <c r="U317" i="4"/>
  <c r="V316" i="4"/>
  <c r="U316" i="4"/>
  <c r="U315" i="4"/>
  <c r="U314" i="4"/>
  <c r="U313" i="4"/>
  <c r="V312" i="4"/>
  <c r="U312" i="4"/>
  <c r="U311" i="4"/>
  <c r="V310" i="4"/>
  <c r="U310" i="4"/>
  <c r="V309" i="4"/>
  <c r="U309" i="4"/>
  <c r="U308" i="4"/>
  <c r="U307" i="4"/>
  <c r="U306" i="4"/>
  <c r="U305" i="4"/>
  <c r="V304" i="4"/>
  <c r="U304" i="4"/>
  <c r="U303" i="4"/>
  <c r="V302" i="4"/>
  <c r="U302" i="4"/>
  <c r="V301" i="4"/>
  <c r="U301" i="4"/>
  <c r="U300" i="4"/>
  <c r="U299" i="4"/>
  <c r="U298" i="4"/>
  <c r="U297" i="4"/>
  <c r="V296" i="4"/>
  <c r="U296" i="4"/>
  <c r="U295" i="4"/>
  <c r="V294" i="4"/>
  <c r="U294" i="4"/>
  <c r="U293" i="4"/>
  <c r="U292" i="4"/>
  <c r="U291" i="4"/>
  <c r="U290" i="4"/>
  <c r="V289" i="4"/>
  <c r="U289" i="4"/>
  <c r="U288" i="4"/>
  <c r="V287" i="4"/>
  <c r="U287" i="4"/>
  <c r="V286" i="4"/>
  <c r="U286" i="4"/>
  <c r="U285" i="4"/>
  <c r="U284" i="4"/>
  <c r="U283" i="4"/>
  <c r="V282" i="4"/>
  <c r="U282" i="4"/>
  <c r="U281" i="4"/>
  <c r="V280" i="4"/>
  <c r="U280" i="4"/>
  <c r="V279" i="4"/>
  <c r="U279" i="4"/>
  <c r="U278" i="4"/>
  <c r="U277" i="4"/>
  <c r="U276" i="4"/>
  <c r="U275" i="4"/>
  <c r="V274" i="4"/>
  <c r="U274" i="4"/>
  <c r="U273" i="4"/>
  <c r="V272" i="4"/>
  <c r="U272" i="4"/>
  <c r="V271" i="4"/>
  <c r="U271" i="4"/>
  <c r="U270" i="4"/>
  <c r="U269" i="4"/>
  <c r="U268" i="4"/>
  <c r="V267" i="4"/>
  <c r="U267" i="4"/>
  <c r="V266" i="4"/>
  <c r="U266" i="4"/>
  <c r="U265" i="4"/>
  <c r="V264" i="4"/>
  <c r="U264" i="4"/>
  <c r="V263" i="4"/>
  <c r="U263" i="4"/>
  <c r="U262" i="4"/>
  <c r="U261" i="4"/>
  <c r="U260" i="4"/>
  <c r="U259" i="4"/>
  <c r="V258" i="4"/>
  <c r="U258" i="4"/>
  <c r="U257" i="4"/>
  <c r="V256" i="4"/>
  <c r="U256" i="4"/>
  <c r="V255" i="4"/>
  <c r="U255" i="4"/>
  <c r="U254" i="4"/>
  <c r="U253" i="4"/>
  <c r="U252" i="4"/>
  <c r="V251" i="4"/>
  <c r="U251" i="4"/>
  <c r="V250" i="4"/>
  <c r="U250" i="4"/>
  <c r="U249" i="4"/>
  <c r="V248" i="4"/>
  <c r="U248" i="4"/>
  <c r="V247" i="4"/>
  <c r="U247" i="4"/>
  <c r="U246" i="4"/>
  <c r="U245" i="4"/>
  <c r="U244" i="4"/>
  <c r="V243" i="4"/>
  <c r="U243" i="4"/>
  <c r="V242" i="4"/>
  <c r="U242" i="4"/>
  <c r="U241" i="4"/>
  <c r="V240" i="4"/>
  <c r="U240" i="4"/>
  <c r="V239" i="4"/>
  <c r="U239" i="4"/>
  <c r="U238" i="4"/>
  <c r="U237" i="4"/>
  <c r="V236" i="4"/>
  <c r="U236" i="4"/>
  <c r="U235" i="4"/>
  <c r="V234" i="4"/>
  <c r="U234" i="4"/>
  <c r="V233" i="4"/>
  <c r="U233" i="4"/>
  <c r="U232" i="4"/>
  <c r="U231" i="4"/>
  <c r="U230" i="4"/>
  <c r="V228" i="4"/>
  <c r="U228" i="4"/>
  <c r="V227" i="4"/>
  <c r="U227" i="4"/>
  <c r="U226" i="4"/>
  <c r="V225" i="4"/>
  <c r="U225" i="4"/>
  <c r="V224" i="4"/>
  <c r="U224" i="4"/>
  <c r="U223" i="4"/>
  <c r="U222" i="4"/>
  <c r="U221" i="4"/>
  <c r="U220" i="4"/>
  <c r="V219" i="4"/>
  <c r="U219" i="4"/>
  <c r="U218" i="4"/>
  <c r="V217" i="4"/>
  <c r="U217" i="4"/>
  <c r="V216" i="4"/>
  <c r="U216" i="4"/>
  <c r="U215" i="4"/>
  <c r="U214" i="4"/>
  <c r="U213" i="4"/>
  <c r="U212" i="4"/>
  <c r="V211" i="4"/>
  <c r="U211" i="4"/>
  <c r="U210" i="4"/>
  <c r="V209" i="4"/>
  <c r="U209" i="4"/>
  <c r="V208" i="4"/>
  <c r="U208" i="4"/>
  <c r="U207" i="4"/>
  <c r="U206" i="4"/>
  <c r="U205" i="4"/>
  <c r="V204" i="4"/>
  <c r="U204" i="4"/>
  <c r="V203" i="4"/>
  <c r="U203" i="4"/>
  <c r="U202" i="4"/>
  <c r="V201" i="4"/>
  <c r="U201" i="4"/>
  <c r="V200" i="4"/>
  <c r="U200" i="4"/>
  <c r="U199" i="4"/>
  <c r="U198" i="4"/>
  <c r="U197" i="4"/>
  <c r="U196" i="4"/>
  <c r="V195" i="4"/>
  <c r="U195" i="4"/>
  <c r="U194" i="4"/>
  <c r="V193" i="4"/>
  <c r="U193" i="4"/>
  <c r="V192" i="4"/>
  <c r="U192" i="4"/>
  <c r="U191" i="4"/>
  <c r="U190" i="4"/>
  <c r="U189" i="4"/>
  <c r="V188" i="4"/>
  <c r="U188" i="4"/>
  <c r="U187" i="4"/>
  <c r="V186" i="4"/>
  <c r="U186" i="4"/>
  <c r="V185" i="4"/>
  <c r="U185" i="4"/>
  <c r="U184" i="4"/>
  <c r="U183" i="4"/>
  <c r="U182" i="4"/>
  <c r="U181" i="4"/>
  <c r="V180" i="4"/>
  <c r="U180" i="4"/>
  <c r="U179" i="4"/>
  <c r="V178" i="4"/>
  <c r="U178" i="4"/>
  <c r="V177" i="4"/>
  <c r="U177" i="4"/>
  <c r="U176" i="4"/>
  <c r="U175" i="4"/>
  <c r="U174" i="4"/>
  <c r="U173" i="4"/>
  <c r="V172" i="4"/>
  <c r="U172" i="4"/>
  <c r="U171" i="4"/>
  <c r="V170" i="4"/>
  <c r="U170" i="4"/>
  <c r="V169" i="4"/>
  <c r="U169" i="4"/>
  <c r="U168" i="4"/>
  <c r="U167" i="4"/>
  <c r="U166" i="4"/>
  <c r="V165" i="4"/>
  <c r="U165" i="4"/>
  <c r="V164" i="4"/>
  <c r="U164" i="4"/>
  <c r="U163" i="4"/>
  <c r="V162" i="4"/>
  <c r="U162" i="4"/>
  <c r="V161" i="4"/>
  <c r="U161" i="4"/>
  <c r="U160" i="4"/>
  <c r="U159" i="4"/>
  <c r="U158" i="4"/>
  <c r="U157" i="4"/>
  <c r="U153" i="4"/>
  <c r="U152" i="4"/>
  <c r="U151" i="4"/>
  <c r="U150" i="4"/>
  <c r="U149" i="4"/>
  <c r="U148" i="4"/>
  <c r="V147" i="4"/>
  <c r="U147" i="4"/>
  <c r="U146" i="4"/>
  <c r="V145" i="4"/>
  <c r="U145" i="4"/>
  <c r="V144" i="4"/>
  <c r="U144" i="4"/>
  <c r="U143" i="4"/>
  <c r="U142" i="4"/>
  <c r="U141" i="4"/>
  <c r="U140" i="4"/>
  <c r="V139" i="4"/>
  <c r="U139" i="4"/>
  <c r="V138" i="4"/>
  <c r="U138" i="4"/>
  <c r="V137" i="4"/>
  <c r="U137" i="4"/>
  <c r="V136" i="4"/>
  <c r="U136" i="4"/>
  <c r="U135" i="4"/>
  <c r="U134" i="4"/>
  <c r="U133" i="4"/>
  <c r="U132" i="4"/>
  <c r="V131" i="4"/>
  <c r="U131" i="4"/>
  <c r="U130" i="4"/>
  <c r="V129" i="4"/>
  <c r="U129" i="4"/>
  <c r="V128" i="4"/>
  <c r="U128" i="4"/>
  <c r="U127" i="4"/>
  <c r="U126" i="4"/>
  <c r="U125" i="4"/>
  <c r="U124" i="4"/>
  <c r="V123" i="4"/>
  <c r="U123" i="4"/>
  <c r="U122" i="4"/>
  <c r="V121" i="4"/>
  <c r="U121" i="4"/>
  <c r="V120" i="4"/>
  <c r="U120" i="4"/>
  <c r="U119" i="4"/>
  <c r="U118" i="4"/>
  <c r="U117" i="4"/>
  <c r="U116" i="4"/>
  <c r="V115" i="4"/>
  <c r="U115" i="4"/>
  <c r="U114" i="4"/>
  <c r="V113" i="4"/>
  <c r="U113" i="4"/>
  <c r="V112" i="4"/>
  <c r="U112" i="4"/>
  <c r="U111" i="4"/>
  <c r="U110" i="4"/>
  <c r="U109" i="4"/>
  <c r="V108" i="4"/>
  <c r="U108" i="4"/>
  <c r="V107" i="4"/>
  <c r="U107" i="4"/>
  <c r="U106" i="4"/>
  <c r="V105" i="4"/>
  <c r="U105" i="4"/>
  <c r="V104" i="4"/>
  <c r="U104" i="4"/>
  <c r="V103" i="4"/>
  <c r="U103" i="4"/>
  <c r="U102" i="4"/>
  <c r="U101" i="4"/>
  <c r="V100" i="4"/>
  <c r="U100" i="4"/>
  <c r="U99" i="4"/>
  <c r="V98" i="4"/>
  <c r="U98" i="4"/>
  <c r="V97" i="4"/>
  <c r="U97" i="4"/>
  <c r="U96" i="4"/>
  <c r="U95" i="4"/>
  <c r="U94" i="4"/>
  <c r="U93" i="4"/>
  <c r="V92" i="4"/>
  <c r="U92" i="4"/>
  <c r="U91" i="4"/>
  <c r="V90" i="4"/>
  <c r="U90" i="4"/>
  <c r="V89" i="4"/>
  <c r="U89" i="4"/>
  <c r="U88" i="4"/>
  <c r="U87" i="4"/>
  <c r="U86" i="4"/>
  <c r="U85" i="4"/>
  <c r="V84" i="4"/>
  <c r="U84" i="4"/>
  <c r="U83" i="4"/>
  <c r="V82" i="4"/>
  <c r="U82" i="4"/>
  <c r="V81" i="4"/>
  <c r="U81" i="4"/>
  <c r="U80" i="4"/>
  <c r="U79" i="4"/>
  <c r="U78" i="4"/>
  <c r="U77" i="4"/>
  <c r="V76" i="4"/>
  <c r="U76" i="4"/>
  <c r="U75" i="4"/>
  <c r="V74" i="4"/>
  <c r="U74" i="4"/>
  <c r="V73" i="4"/>
  <c r="U73" i="4"/>
  <c r="U72" i="4"/>
  <c r="U71" i="4"/>
  <c r="U70" i="4"/>
  <c r="U69" i="4"/>
  <c r="V68" i="4"/>
  <c r="U68" i="4"/>
  <c r="U67" i="4"/>
  <c r="V66" i="4"/>
  <c r="U66" i="4"/>
  <c r="V65" i="4"/>
  <c r="U65" i="4"/>
  <c r="U64" i="4"/>
  <c r="U63" i="4"/>
  <c r="V62" i="4"/>
  <c r="U62" i="4"/>
  <c r="V61" i="4"/>
  <c r="U61" i="4"/>
  <c r="U60" i="4"/>
  <c r="V59" i="4"/>
  <c r="U59" i="4"/>
  <c r="V58" i="4"/>
  <c r="U58" i="4"/>
  <c r="U57" i="4"/>
  <c r="U56" i="4"/>
  <c r="U55" i="4"/>
  <c r="U54" i="4"/>
  <c r="V53" i="4"/>
  <c r="U53" i="4"/>
  <c r="U52" i="4"/>
  <c r="V51" i="4"/>
  <c r="U51" i="4"/>
  <c r="U49" i="4"/>
  <c r="U48" i="4"/>
  <c r="U47" i="4"/>
  <c r="V46" i="4"/>
  <c r="U46" i="4"/>
  <c r="V45" i="4"/>
  <c r="U45" i="4"/>
  <c r="U44" i="4"/>
  <c r="V43" i="4"/>
  <c r="U43" i="4"/>
  <c r="V42" i="4"/>
  <c r="U42" i="4"/>
  <c r="U41" i="4"/>
  <c r="U40" i="4"/>
  <c r="V39" i="4"/>
  <c r="U39" i="4"/>
  <c r="V38" i="4"/>
  <c r="U38" i="4"/>
  <c r="U37" i="4"/>
  <c r="V36" i="4"/>
  <c r="U36" i="4"/>
  <c r="V35" i="4"/>
  <c r="U35" i="4"/>
  <c r="U34" i="4"/>
  <c r="U33" i="4"/>
  <c r="U32" i="4"/>
  <c r="V31" i="4"/>
  <c r="U31" i="4"/>
  <c r="V30" i="4"/>
  <c r="U30" i="4"/>
  <c r="U29" i="4"/>
  <c r="V28" i="4"/>
  <c r="U28" i="4"/>
  <c r="V27" i="4"/>
  <c r="U27" i="4"/>
  <c r="U26" i="4"/>
  <c r="U25" i="4"/>
  <c r="U24" i="4"/>
  <c r="U23" i="4"/>
  <c r="U22" i="4"/>
  <c r="U21" i="4"/>
  <c r="V20" i="4"/>
  <c r="U20" i="4"/>
  <c r="V19" i="4"/>
  <c r="U19" i="4"/>
  <c r="U18" i="4"/>
  <c r="U17" i="4"/>
  <c r="U16" i="4"/>
  <c r="V15" i="4"/>
  <c r="U15" i="4"/>
  <c r="V14" i="4"/>
  <c r="U14" i="4"/>
  <c r="U13" i="4"/>
  <c r="V12" i="4"/>
  <c r="U12" i="4"/>
  <c r="V11" i="4"/>
  <c r="U11" i="4"/>
  <c r="U10" i="4"/>
  <c r="U9" i="4"/>
  <c r="V8" i="4"/>
  <c r="U8" i="4"/>
  <c r="U7" i="4"/>
  <c r="U6" i="4"/>
  <c r="V5" i="4"/>
  <c r="U5" i="4"/>
  <c r="U4" i="4"/>
  <c r="U3" i="4"/>
  <c r="P491" i="2"/>
  <c r="O491" i="2"/>
  <c r="L491" i="2" s="1"/>
  <c r="P490" i="2"/>
  <c r="O490" i="2"/>
  <c r="L490" i="2" s="1"/>
  <c r="P489" i="2"/>
  <c r="O489" i="2"/>
  <c r="L489" i="2" s="1"/>
  <c r="P488" i="2"/>
  <c r="O488" i="2"/>
  <c r="L488" i="2" s="1"/>
  <c r="P487" i="2"/>
  <c r="O487" i="2"/>
  <c r="L487" i="2" s="1"/>
  <c r="P486" i="2"/>
  <c r="O486" i="2"/>
  <c r="L486" i="2" s="1"/>
  <c r="P485" i="2"/>
  <c r="O485" i="2"/>
  <c r="L485" i="2" s="1"/>
  <c r="P484" i="2"/>
  <c r="O484" i="2"/>
  <c r="L484" i="2" s="1"/>
  <c r="P483" i="2"/>
  <c r="O483" i="2"/>
  <c r="L483" i="2" s="1"/>
  <c r="P482" i="2"/>
  <c r="O482" i="2"/>
  <c r="E482" i="2"/>
  <c r="P481" i="2"/>
  <c r="O481" i="2"/>
  <c r="E481" i="2"/>
  <c r="P480" i="2"/>
  <c r="O480" i="2"/>
  <c r="L480" i="2" s="1"/>
  <c r="P479" i="2"/>
  <c r="O479" i="2"/>
  <c r="E479" i="2"/>
  <c r="P478" i="2"/>
  <c r="O478" i="2"/>
  <c r="E478" i="2"/>
  <c r="P477" i="2"/>
  <c r="O477" i="2"/>
  <c r="E477" i="2"/>
  <c r="P476" i="2"/>
  <c r="O476" i="2"/>
  <c r="L476" i="2" s="1"/>
  <c r="E476" i="2"/>
  <c r="P475" i="2"/>
  <c r="O475" i="2"/>
  <c r="E475" i="2"/>
  <c r="P474" i="2"/>
  <c r="O474" i="2"/>
  <c r="E474" i="2"/>
  <c r="P473" i="2"/>
  <c r="O473" i="2"/>
  <c r="E473" i="2"/>
  <c r="P472" i="2"/>
  <c r="O472" i="2"/>
  <c r="E472" i="2"/>
  <c r="P471" i="2"/>
  <c r="O471" i="2"/>
  <c r="E471" i="2"/>
  <c r="P470" i="2"/>
  <c r="O470" i="2"/>
  <c r="E470" i="2"/>
  <c r="P469" i="2"/>
  <c r="O469" i="2"/>
  <c r="L469" i="2" s="1"/>
  <c r="P468" i="2"/>
  <c r="O468" i="2"/>
  <c r="L468" i="2" s="1"/>
  <c r="P467" i="2"/>
  <c r="O467" i="2"/>
  <c r="L467" i="2" s="1"/>
  <c r="E467" i="2"/>
  <c r="P466" i="2"/>
  <c r="O466" i="2"/>
  <c r="L466" i="2" s="1"/>
  <c r="E466" i="2"/>
  <c r="P465" i="2"/>
  <c r="O465" i="2"/>
  <c r="E465" i="2"/>
  <c r="P464" i="2"/>
  <c r="O464" i="2"/>
  <c r="E464" i="2"/>
  <c r="P463" i="2"/>
  <c r="O463" i="2"/>
  <c r="E463" i="2"/>
  <c r="P462" i="2"/>
  <c r="O462" i="2"/>
  <c r="E462" i="2"/>
  <c r="P461" i="2"/>
  <c r="O461" i="2"/>
  <c r="E461" i="2"/>
  <c r="P460" i="2"/>
  <c r="O460" i="2"/>
  <c r="E460" i="2"/>
  <c r="P459" i="2"/>
  <c r="O459" i="2"/>
  <c r="E459" i="2"/>
  <c r="P458" i="2"/>
  <c r="O458" i="2"/>
  <c r="L458" i="2" s="1"/>
  <c r="E458" i="2"/>
  <c r="P457" i="2"/>
  <c r="O457" i="2"/>
  <c r="E457" i="2"/>
  <c r="P456" i="2"/>
  <c r="O456" i="2"/>
  <c r="E456" i="2"/>
  <c r="P455" i="2"/>
  <c r="O455" i="2"/>
  <c r="L455" i="2" s="1"/>
  <c r="E455" i="2"/>
  <c r="P454" i="2"/>
  <c r="O454" i="2"/>
  <c r="L454" i="2" s="1"/>
  <c r="E454" i="2"/>
  <c r="P453" i="2"/>
  <c r="O453" i="2"/>
  <c r="E453" i="2"/>
  <c r="P452" i="2"/>
  <c r="O452" i="2"/>
  <c r="L452" i="2" s="1"/>
  <c r="P451" i="2"/>
  <c r="O451" i="2"/>
  <c r="L451" i="2" s="1"/>
  <c r="P450" i="2"/>
  <c r="O450" i="2"/>
  <c r="L450" i="2" s="1"/>
  <c r="P449" i="2"/>
  <c r="O449" i="2"/>
  <c r="E449" i="2"/>
  <c r="P448" i="2"/>
  <c r="O448" i="2"/>
  <c r="E448" i="2"/>
  <c r="P447" i="2"/>
  <c r="O447" i="2"/>
  <c r="L447" i="2" s="1"/>
  <c r="P446" i="2"/>
  <c r="O446" i="2"/>
  <c r="L446" i="2" s="1"/>
  <c r="P445" i="2"/>
  <c r="O445" i="2"/>
  <c r="E445" i="2"/>
  <c r="P444" i="2"/>
  <c r="O444" i="2"/>
  <c r="E444" i="2"/>
  <c r="P443" i="2"/>
  <c r="O443" i="2"/>
  <c r="L443" i="2" s="1"/>
  <c r="P442" i="2"/>
  <c r="O442" i="2"/>
  <c r="L442" i="2" s="1"/>
  <c r="P441" i="2"/>
  <c r="O441" i="2"/>
  <c r="L441" i="2" s="1"/>
  <c r="P440" i="2"/>
  <c r="O440" i="2"/>
  <c r="E440" i="2"/>
  <c r="P439" i="2"/>
  <c r="O439" i="2"/>
  <c r="E439" i="2"/>
  <c r="P438" i="2"/>
  <c r="O438" i="2"/>
  <c r="E438" i="2"/>
  <c r="P437" i="2"/>
  <c r="O437" i="2"/>
  <c r="E437" i="2"/>
  <c r="P436" i="2"/>
  <c r="O436" i="2"/>
  <c r="E436" i="2"/>
  <c r="P435" i="2"/>
  <c r="O435" i="2"/>
  <c r="E435" i="2"/>
  <c r="P434" i="2"/>
  <c r="O434" i="2"/>
  <c r="L434" i="2" s="1"/>
  <c r="P433" i="2"/>
  <c r="O433" i="2"/>
  <c r="L433" i="2" s="1"/>
  <c r="E433" i="2"/>
  <c r="P432" i="2"/>
  <c r="O432" i="2"/>
  <c r="L432" i="2" s="1"/>
  <c r="E432" i="2"/>
  <c r="P431" i="2"/>
  <c r="O431" i="2"/>
  <c r="E431" i="2"/>
  <c r="P430" i="2"/>
  <c r="O430" i="2"/>
  <c r="E430" i="2"/>
  <c r="P429" i="2"/>
  <c r="O429" i="2"/>
  <c r="L429" i="2" s="1"/>
  <c r="P428" i="2"/>
  <c r="O428" i="2"/>
  <c r="E428" i="2"/>
  <c r="P427" i="2"/>
  <c r="O427" i="2"/>
  <c r="L427" i="2" s="1"/>
  <c r="E427" i="2"/>
  <c r="P426" i="2"/>
  <c r="O426" i="2"/>
  <c r="L426" i="2" s="1"/>
  <c r="E426" i="2"/>
  <c r="P425" i="2"/>
  <c r="O425" i="2"/>
  <c r="L425" i="2" s="1"/>
  <c r="E425" i="2"/>
  <c r="P424" i="2"/>
  <c r="O424" i="2"/>
  <c r="E424" i="2"/>
  <c r="P423" i="2"/>
  <c r="O423" i="2"/>
  <c r="L423" i="2" s="1"/>
  <c r="E423" i="2"/>
  <c r="P422" i="2"/>
  <c r="O422" i="2"/>
  <c r="L422" i="2" s="1"/>
  <c r="E422" i="2"/>
  <c r="P421" i="2"/>
  <c r="O421" i="2"/>
  <c r="E421" i="2"/>
  <c r="P420" i="2"/>
  <c r="O420" i="2"/>
  <c r="L420" i="2" s="1"/>
  <c r="E420" i="2"/>
  <c r="P419" i="2"/>
  <c r="O419" i="2"/>
  <c r="E419" i="2"/>
  <c r="P418" i="2"/>
  <c r="O418" i="2"/>
  <c r="L418" i="2" s="1"/>
  <c r="P417" i="2"/>
  <c r="O417" i="2"/>
  <c r="E417" i="2"/>
  <c r="P416" i="2"/>
  <c r="O416" i="2"/>
  <c r="E416" i="2"/>
  <c r="P415" i="2"/>
  <c r="O415" i="2"/>
  <c r="L415" i="2" s="1"/>
  <c r="E415" i="2"/>
  <c r="P414" i="2"/>
  <c r="O414" i="2"/>
  <c r="L414" i="2" s="1"/>
  <c r="P413" i="2"/>
  <c r="O413" i="2"/>
  <c r="E413" i="2"/>
  <c r="P412" i="2"/>
  <c r="O412" i="2"/>
  <c r="L412" i="2" s="1"/>
  <c r="P411" i="2"/>
  <c r="O411" i="2"/>
  <c r="L411" i="2" s="1"/>
  <c r="P410" i="2"/>
  <c r="O410" i="2"/>
  <c r="L410" i="2" s="1"/>
  <c r="P409" i="2"/>
  <c r="O409" i="2"/>
  <c r="L409" i="2" s="1"/>
  <c r="P408" i="2"/>
  <c r="O408" i="2"/>
  <c r="L408" i="2" s="1"/>
  <c r="P407" i="2"/>
  <c r="O407" i="2"/>
  <c r="L407" i="2" s="1"/>
  <c r="E407" i="2"/>
  <c r="P406" i="2"/>
  <c r="O406" i="2"/>
  <c r="L406" i="2" s="1"/>
  <c r="E406" i="2"/>
  <c r="P405" i="2"/>
  <c r="O405" i="2"/>
  <c r="L405" i="2" s="1"/>
  <c r="E405" i="2"/>
  <c r="P404" i="2"/>
  <c r="O404" i="2"/>
  <c r="L404" i="2" s="1"/>
  <c r="E404" i="2"/>
  <c r="P403" i="2"/>
  <c r="O403" i="2"/>
  <c r="L403" i="2" s="1"/>
  <c r="E403" i="2"/>
  <c r="P402" i="2"/>
  <c r="O402" i="2"/>
  <c r="L402" i="2" s="1"/>
  <c r="E402" i="2"/>
  <c r="P401" i="2"/>
  <c r="O401" i="2"/>
  <c r="E401" i="2"/>
  <c r="P400" i="2"/>
  <c r="O400" i="2"/>
  <c r="L400" i="2" s="1"/>
  <c r="E400" i="2"/>
  <c r="P399" i="2"/>
  <c r="O399" i="2"/>
  <c r="L399" i="2" s="1"/>
  <c r="E399" i="2"/>
  <c r="P398" i="2"/>
  <c r="O398" i="2"/>
  <c r="L398" i="2" s="1"/>
  <c r="E398" i="2"/>
  <c r="P397" i="2"/>
  <c r="O397" i="2"/>
  <c r="L397" i="2" s="1"/>
  <c r="P396" i="2"/>
  <c r="O396" i="2"/>
  <c r="L396" i="2" s="1"/>
  <c r="P395" i="2"/>
  <c r="O395" i="2"/>
  <c r="L395" i="2" s="1"/>
  <c r="E395" i="2"/>
  <c r="P394" i="2"/>
  <c r="O394" i="2"/>
  <c r="L394" i="2" s="1"/>
  <c r="P393" i="2"/>
  <c r="O393" i="2"/>
  <c r="L393" i="2" s="1"/>
  <c r="E393" i="2"/>
  <c r="P392" i="2"/>
  <c r="O392" i="2"/>
  <c r="L392" i="2" s="1"/>
  <c r="P391" i="2"/>
  <c r="O391" i="2"/>
  <c r="L391" i="2" s="1"/>
  <c r="E391" i="2"/>
  <c r="P390" i="2"/>
  <c r="O390" i="2"/>
  <c r="L390" i="2" s="1"/>
  <c r="E390" i="2"/>
  <c r="P389" i="2"/>
  <c r="O389" i="2"/>
  <c r="L389" i="2" s="1"/>
  <c r="E389" i="2"/>
  <c r="P388" i="2"/>
  <c r="O388" i="2"/>
  <c r="L388" i="2" s="1"/>
  <c r="E388" i="2"/>
  <c r="P387" i="2"/>
  <c r="O387" i="2"/>
  <c r="L387" i="2" s="1"/>
  <c r="P386" i="2"/>
  <c r="O386" i="2"/>
  <c r="L386" i="2" s="1"/>
  <c r="E386" i="2"/>
  <c r="P385" i="2"/>
  <c r="O385" i="2"/>
  <c r="L385" i="2" s="1"/>
  <c r="P384" i="2"/>
  <c r="O384" i="2"/>
  <c r="L384" i="2" s="1"/>
  <c r="E384" i="2"/>
  <c r="P383" i="2"/>
  <c r="O383" i="2"/>
  <c r="L383" i="2" s="1"/>
  <c r="E383" i="2"/>
  <c r="P382" i="2"/>
  <c r="O382" i="2"/>
  <c r="L382" i="2" s="1"/>
  <c r="E382" i="2"/>
  <c r="P381" i="2"/>
  <c r="O381" i="2"/>
  <c r="L381" i="2" s="1"/>
  <c r="E381" i="2"/>
  <c r="P380" i="2"/>
  <c r="O380" i="2"/>
  <c r="L380" i="2" s="1"/>
  <c r="P379" i="2"/>
  <c r="O379" i="2"/>
  <c r="L379" i="2" s="1"/>
  <c r="P378" i="2"/>
  <c r="O378" i="2"/>
  <c r="L378" i="2" s="1"/>
  <c r="P377" i="2"/>
  <c r="O377" i="2"/>
  <c r="L377" i="2" s="1"/>
  <c r="P376" i="2"/>
  <c r="O376" i="2"/>
  <c r="L376" i="2" s="1"/>
  <c r="E376" i="2"/>
  <c r="P375" i="2"/>
  <c r="O375" i="2"/>
  <c r="E375" i="2"/>
  <c r="P374" i="2"/>
  <c r="O374" i="2"/>
  <c r="E374" i="2"/>
  <c r="P373" i="2"/>
  <c r="O373" i="2"/>
  <c r="L373" i="2" s="1"/>
  <c r="E373" i="2"/>
  <c r="P372" i="2"/>
  <c r="O372" i="2"/>
  <c r="L372" i="2" s="1"/>
  <c r="P371" i="2"/>
  <c r="O371" i="2"/>
  <c r="P370" i="2"/>
  <c r="O370" i="2"/>
  <c r="L370" i="2" s="1"/>
  <c r="P369" i="2"/>
  <c r="O369" i="2"/>
  <c r="E369" i="2"/>
  <c r="P368" i="2"/>
  <c r="O368" i="2"/>
  <c r="L368" i="2" s="1"/>
  <c r="P367" i="2"/>
  <c r="O367" i="2"/>
  <c r="E367" i="2"/>
  <c r="P366" i="2"/>
  <c r="O366" i="2"/>
  <c r="E366" i="2"/>
  <c r="P365" i="2"/>
  <c r="O365" i="2"/>
  <c r="E365" i="2"/>
  <c r="P364" i="2"/>
  <c r="O364" i="2"/>
  <c r="L364" i="2" s="1"/>
  <c r="E364" i="2"/>
  <c r="P363" i="2"/>
  <c r="O363" i="2"/>
  <c r="L363" i="2" s="1"/>
  <c r="E363" i="2"/>
  <c r="P362" i="2"/>
  <c r="O362" i="2"/>
  <c r="L362" i="2" s="1"/>
  <c r="E362" i="2"/>
  <c r="P361" i="2"/>
  <c r="O361" i="2"/>
  <c r="L361" i="2" s="1"/>
  <c r="E361" i="2"/>
  <c r="P360" i="2"/>
  <c r="O360" i="2"/>
  <c r="L360" i="2" s="1"/>
  <c r="E360" i="2"/>
  <c r="P359" i="2"/>
  <c r="O359" i="2"/>
  <c r="E359" i="2"/>
  <c r="P358" i="2"/>
  <c r="O358" i="2"/>
  <c r="L358" i="2" s="1"/>
  <c r="E358" i="2"/>
  <c r="P357" i="2"/>
  <c r="O357" i="2"/>
  <c r="L357" i="2" s="1"/>
  <c r="E357" i="2"/>
  <c r="P356" i="2"/>
  <c r="O356" i="2"/>
  <c r="L356" i="2" s="1"/>
  <c r="E356" i="2"/>
  <c r="P355" i="2"/>
  <c r="O355" i="2"/>
  <c r="L355" i="2" s="1"/>
  <c r="E355" i="2"/>
  <c r="P354" i="2"/>
  <c r="O354" i="2"/>
  <c r="L354" i="2" s="1"/>
  <c r="P353" i="2"/>
  <c r="O353" i="2"/>
  <c r="L353" i="2" s="1"/>
  <c r="E353" i="2"/>
  <c r="P352" i="2"/>
  <c r="O352" i="2"/>
  <c r="L352" i="2" s="1"/>
  <c r="E352" i="2"/>
  <c r="P351" i="2"/>
  <c r="O351" i="2"/>
  <c r="L351" i="2" s="1"/>
  <c r="E351" i="2"/>
  <c r="P350" i="2"/>
  <c r="O350" i="2"/>
  <c r="L350" i="2" s="1"/>
  <c r="E350" i="2"/>
  <c r="P349" i="2"/>
  <c r="O349" i="2"/>
  <c r="L349" i="2" s="1"/>
  <c r="E349" i="2"/>
  <c r="P348" i="2"/>
  <c r="O348" i="2"/>
  <c r="L348" i="2" s="1"/>
  <c r="E348" i="2"/>
  <c r="P347" i="2"/>
  <c r="O347" i="2"/>
  <c r="L347" i="2" s="1"/>
  <c r="P346" i="2"/>
  <c r="O346" i="2"/>
  <c r="L346" i="2" s="1"/>
  <c r="E346" i="2"/>
  <c r="P345" i="2"/>
  <c r="O345" i="2"/>
  <c r="L345" i="2" s="1"/>
  <c r="E345" i="2"/>
  <c r="P344" i="2"/>
  <c r="O344" i="2"/>
  <c r="L344" i="2" s="1"/>
  <c r="E344" i="2"/>
  <c r="P343" i="2"/>
  <c r="O343" i="2"/>
  <c r="L343" i="2" s="1"/>
  <c r="E343" i="2"/>
  <c r="P342" i="2"/>
  <c r="O342" i="2"/>
  <c r="L342" i="2" s="1"/>
  <c r="P341" i="2"/>
  <c r="O341" i="2"/>
  <c r="L341" i="2" s="1"/>
  <c r="E341" i="2"/>
  <c r="P340" i="2"/>
  <c r="O340" i="2"/>
  <c r="L340" i="2" s="1"/>
  <c r="E340" i="2"/>
  <c r="P339" i="2"/>
  <c r="O339" i="2"/>
  <c r="L339" i="2" s="1"/>
  <c r="E339" i="2"/>
  <c r="P338" i="2"/>
  <c r="O338" i="2"/>
  <c r="L338" i="2" s="1"/>
  <c r="E338" i="2"/>
  <c r="P337" i="2"/>
  <c r="O337" i="2"/>
  <c r="L337" i="2" s="1"/>
  <c r="E337" i="2"/>
  <c r="P336" i="2"/>
  <c r="O336" i="2"/>
  <c r="L336" i="2" s="1"/>
  <c r="E336" i="2"/>
  <c r="P335" i="2"/>
  <c r="O335" i="2"/>
  <c r="L335" i="2" s="1"/>
  <c r="E335" i="2"/>
  <c r="P334" i="2"/>
  <c r="O334" i="2"/>
  <c r="E334" i="2"/>
  <c r="P333" i="2"/>
  <c r="O333" i="2"/>
  <c r="L333" i="2" s="1"/>
  <c r="E333" i="2"/>
  <c r="P332" i="2"/>
  <c r="O332" i="2"/>
  <c r="L332" i="2" s="1"/>
  <c r="E332" i="2"/>
  <c r="P331" i="2"/>
  <c r="O331" i="2"/>
  <c r="L331" i="2" s="1"/>
  <c r="E331" i="2"/>
  <c r="P330" i="2"/>
  <c r="O330" i="2"/>
  <c r="E330" i="2"/>
  <c r="P329" i="2"/>
  <c r="O329" i="2"/>
  <c r="L329" i="2" s="1"/>
  <c r="E329" i="2"/>
  <c r="P328" i="2"/>
  <c r="O328" i="2"/>
  <c r="L328" i="2" s="1"/>
  <c r="E328" i="2"/>
  <c r="P327" i="2"/>
  <c r="O327" i="2"/>
  <c r="L327" i="2" s="1"/>
  <c r="E327" i="2"/>
  <c r="P326" i="2"/>
  <c r="O326" i="2"/>
  <c r="L326" i="2" s="1"/>
  <c r="E326" i="2"/>
  <c r="P325" i="2"/>
  <c r="O325" i="2"/>
  <c r="L325" i="2" s="1"/>
  <c r="E325" i="2"/>
  <c r="P324" i="2"/>
  <c r="O324" i="2"/>
  <c r="L324" i="2" s="1"/>
  <c r="E324" i="2"/>
  <c r="P323" i="2"/>
  <c r="O323" i="2"/>
  <c r="L323" i="2" s="1"/>
  <c r="E323" i="2"/>
  <c r="P322" i="2"/>
  <c r="O322" i="2"/>
  <c r="L322" i="2" s="1"/>
  <c r="E322" i="2"/>
  <c r="P321" i="2"/>
  <c r="O321" i="2"/>
  <c r="P320" i="2"/>
  <c r="O320" i="2"/>
  <c r="L320" i="2" s="1"/>
  <c r="E320" i="2"/>
  <c r="P319" i="2"/>
  <c r="O319" i="2"/>
  <c r="L319" i="2" s="1"/>
  <c r="E319" i="2"/>
  <c r="P318" i="2"/>
  <c r="O318" i="2"/>
  <c r="L318" i="2" s="1"/>
  <c r="E318" i="2"/>
  <c r="P317" i="2"/>
  <c r="O317" i="2"/>
  <c r="L317" i="2" s="1"/>
  <c r="E317" i="2"/>
  <c r="P316" i="2"/>
  <c r="O316" i="2"/>
  <c r="L316" i="2" s="1"/>
  <c r="E316" i="2"/>
  <c r="P315" i="2"/>
  <c r="O315" i="2"/>
  <c r="L315" i="2" s="1"/>
  <c r="E315" i="2"/>
  <c r="P314" i="2"/>
  <c r="O314" i="2"/>
  <c r="L314" i="2" s="1"/>
  <c r="P313" i="2"/>
  <c r="O313" i="2"/>
  <c r="L313" i="2" s="1"/>
  <c r="E313" i="2"/>
  <c r="P312" i="2"/>
  <c r="O312" i="2"/>
  <c r="L312" i="2" s="1"/>
  <c r="E312" i="2"/>
  <c r="P311" i="2"/>
  <c r="O311" i="2"/>
  <c r="E311" i="2"/>
  <c r="P310" i="2"/>
  <c r="O310" i="2"/>
  <c r="L310" i="2" s="1"/>
  <c r="E310" i="2"/>
  <c r="P309" i="2"/>
  <c r="O309" i="2"/>
  <c r="L309" i="2" s="1"/>
  <c r="E309" i="2"/>
  <c r="P308" i="2"/>
  <c r="O308" i="2"/>
  <c r="L308" i="2" s="1"/>
  <c r="E308" i="2"/>
  <c r="P307" i="2"/>
  <c r="O307" i="2"/>
  <c r="L307" i="2" s="1"/>
  <c r="E307" i="2"/>
  <c r="P306" i="2"/>
  <c r="O306" i="2"/>
  <c r="L306" i="2" s="1"/>
  <c r="E306" i="2"/>
  <c r="P305" i="2"/>
  <c r="O305" i="2"/>
  <c r="L305" i="2" s="1"/>
  <c r="E305" i="2"/>
  <c r="P304" i="2"/>
  <c r="O304" i="2"/>
  <c r="L304" i="2" s="1"/>
  <c r="E304" i="2"/>
  <c r="P303" i="2"/>
  <c r="O303" i="2"/>
  <c r="L303" i="2" s="1"/>
  <c r="E303" i="2"/>
  <c r="P302" i="2"/>
  <c r="O302" i="2"/>
  <c r="L302" i="2" s="1"/>
  <c r="E302" i="2"/>
  <c r="P301" i="2"/>
  <c r="O301" i="2"/>
  <c r="L301" i="2" s="1"/>
  <c r="E301" i="2"/>
  <c r="P300" i="2"/>
  <c r="O300" i="2"/>
  <c r="L300" i="2" s="1"/>
  <c r="E300" i="2"/>
  <c r="P299" i="2"/>
  <c r="O299" i="2"/>
  <c r="L299" i="2" s="1"/>
  <c r="E299" i="2"/>
  <c r="P298" i="2"/>
  <c r="O298" i="2"/>
  <c r="E298" i="2"/>
  <c r="P297" i="2"/>
  <c r="O297" i="2"/>
  <c r="L297" i="2" s="1"/>
  <c r="E297" i="2"/>
  <c r="P296" i="2"/>
  <c r="O296" i="2"/>
  <c r="L296" i="2" s="1"/>
  <c r="E296" i="2"/>
  <c r="P295" i="2"/>
  <c r="O295" i="2"/>
  <c r="L295" i="2" s="1"/>
  <c r="E295" i="2"/>
  <c r="P294" i="2"/>
  <c r="O294" i="2"/>
  <c r="L294" i="2" s="1"/>
  <c r="E294" i="2"/>
  <c r="P293" i="2"/>
  <c r="O293" i="2"/>
  <c r="L293" i="2" s="1"/>
  <c r="E293" i="2"/>
  <c r="P292" i="2"/>
  <c r="O292" i="2"/>
  <c r="P291" i="2"/>
  <c r="O291" i="2"/>
  <c r="L291" i="2" s="1"/>
  <c r="E291" i="2"/>
  <c r="P290" i="2"/>
  <c r="O290" i="2"/>
  <c r="L290" i="2" s="1"/>
  <c r="E290" i="2"/>
  <c r="P289" i="2"/>
  <c r="O289" i="2"/>
  <c r="L289" i="2" s="1"/>
  <c r="E289" i="2"/>
  <c r="P288" i="2"/>
  <c r="O288" i="2"/>
  <c r="L288" i="2" s="1"/>
  <c r="E288" i="2"/>
  <c r="P287" i="2"/>
  <c r="O287" i="2"/>
  <c r="L287" i="2" s="1"/>
  <c r="E287" i="2"/>
  <c r="P286" i="2"/>
  <c r="O286" i="2"/>
  <c r="L286" i="2" s="1"/>
  <c r="E286" i="2"/>
  <c r="P285" i="2"/>
  <c r="O285" i="2"/>
  <c r="L285" i="2" s="1"/>
  <c r="E285" i="2"/>
  <c r="P284" i="2"/>
  <c r="O284" i="2"/>
  <c r="L284" i="2" s="1"/>
  <c r="E284" i="2"/>
  <c r="P283" i="2"/>
  <c r="O283" i="2"/>
  <c r="L283" i="2" s="1"/>
  <c r="E283" i="2"/>
  <c r="P282" i="2"/>
  <c r="O282" i="2"/>
  <c r="L282" i="2" s="1"/>
  <c r="E282" i="2"/>
  <c r="P281" i="2"/>
  <c r="O281" i="2"/>
  <c r="L281" i="2" s="1"/>
  <c r="E281" i="2"/>
  <c r="P280" i="2"/>
  <c r="O280" i="2"/>
  <c r="L280" i="2" s="1"/>
  <c r="E280" i="2"/>
  <c r="P279" i="2"/>
  <c r="O279" i="2"/>
  <c r="L279" i="2" s="1"/>
  <c r="E279" i="2"/>
  <c r="P278" i="2"/>
  <c r="O278" i="2"/>
  <c r="L278" i="2" s="1"/>
  <c r="E278" i="2"/>
  <c r="P277" i="2"/>
  <c r="O277" i="2"/>
  <c r="L277" i="2" s="1"/>
  <c r="E277" i="2"/>
  <c r="P276" i="2"/>
  <c r="O276" i="2"/>
  <c r="L276" i="2" s="1"/>
  <c r="E276" i="2"/>
  <c r="P275" i="2"/>
  <c r="O275" i="2"/>
  <c r="L275" i="2" s="1"/>
  <c r="E275" i="2"/>
  <c r="P274" i="2"/>
  <c r="O274" i="2"/>
  <c r="L274" i="2" s="1"/>
  <c r="E274" i="2"/>
  <c r="P273" i="2"/>
  <c r="O273" i="2"/>
  <c r="L273" i="2" s="1"/>
  <c r="E273" i="2"/>
  <c r="P272" i="2"/>
  <c r="O272" i="2"/>
  <c r="L272" i="2" s="1"/>
  <c r="E272" i="2"/>
  <c r="P271" i="2"/>
  <c r="O271" i="2"/>
  <c r="L271" i="2" s="1"/>
  <c r="P270" i="2"/>
  <c r="O270" i="2"/>
  <c r="L270" i="2" s="1"/>
  <c r="E270" i="2"/>
  <c r="P269" i="2"/>
  <c r="O269" i="2"/>
  <c r="L269" i="2" s="1"/>
  <c r="E269" i="2"/>
  <c r="P268" i="2"/>
  <c r="O268" i="2"/>
  <c r="L268" i="2" s="1"/>
  <c r="E268" i="2"/>
  <c r="P267" i="2"/>
  <c r="O267" i="2"/>
  <c r="L267" i="2" s="1"/>
  <c r="E267" i="2"/>
  <c r="P266" i="2"/>
  <c r="O266" i="2"/>
  <c r="L266" i="2" s="1"/>
  <c r="E266" i="2"/>
  <c r="P265" i="2"/>
  <c r="O265" i="2"/>
  <c r="L265" i="2" s="1"/>
  <c r="E265" i="2"/>
  <c r="P264" i="2"/>
  <c r="O264" i="2"/>
  <c r="L264" i="2" s="1"/>
  <c r="E264" i="2"/>
  <c r="P263" i="2"/>
  <c r="O263" i="2"/>
  <c r="L263" i="2" s="1"/>
  <c r="E263" i="2"/>
  <c r="P262" i="2"/>
  <c r="O262" i="2"/>
  <c r="L262" i="2" s="1"/>
  <c r="E262" i="2"/>
  <c r="P261" i="2"/>
  <c r="O261" i="2"/>
  <c r="L261" i="2" s="1"/>
  <c r="E261" i="2"/>
  <c r="P260" i="2"/>
  <c r="O260" i="2"/>
  <c r="L260" i="2" s="1"/>
  <c r="E260" i="2"/>
  <c r="P259" i="2"/>
  <c r="O259" i="2"/>
  <c r="L259" i="2" s="1"/>
  <c r="E259" i="2"/>
  <c r="P258" i="2"/>
  <c r="O258" i="2"/>
  <c r="L258" i="2" s="1"/>
  <c r="E258" i="2"/>
  <c r="P257" i="2"/>
  <c r="O257" i="2"/>
  <c r="L257" i="2" s="1"/>
  <c r="E257" i="2"/>
  <c r="P256" i="2"/>
  <c r="O256" i="2"/>
  <c r="L256" i="2" s="1"/>
  <c r="E256" i="2"/>
  <c r="P255" i="2"/>
  <c r="O255" i="2"/>
  <c r="L255" i="2" s="1"/>
  <c r="E255" i="2"/>
  <c r="P254" i="2"/>
  <c r="O254" i="2"/>
  <c r="L254" i="2" s="1"/>
  <c r="E254" i="2"/>
  <c r="P253" i="2"/>
  <c r="O253" i="2"/>
  <c r="L253" i="2" s="1"/>
  <c r="E253" i="2"/>
  <c r="P252" i="2"/>
  <c r="O252" i="2"/>
  <c r="L252" i="2" s="1"/>
  <c r="E252" i="2"/>
  <c r="P251" i="2"/>
  <c r="O251" i="2"/>
  <c r="L251" i="2" s="1"/>
  <c r="E251" i="2"/>
  <c r="P250" i="2"/>
  <c r="O250" i="2"/>
  <c r="L250" i="2" s="1"/>
  <c r="E250" i="2"/>
  <c r="P249" i="2"/>
  <c r="O249" i="2"/>
  <c r="L249" i="2" s="1"/>
  <c r="E249" i="2"/>
  <c r="P248" i="2"/>
  <c r="O248" i="2"/>
  <c r="L248" i="2" s="1"/>
  <c r="E248" i="2"/>
  <c r="P247" i="2"/>
  <c r="O247" i="2"/>
  <c r="E247" i="2"/>
  <c r="P246" i="2"/>
  <c r="O246" i="2"/>
  <c r="L246" i="2" s="1"/>
  <c r="E246" i="2"/>
  <c r="P245" i="2"/>
  <c r="O245" i="2"/>
  <c r="L245" i="2" s="1"/>
  <c r="E245" i="2"/>
  <c r="P244" i="2"/>
  <c r="O244" i="2"/>
  <c r="L244" i="2" s="1"/>
  <c r="E244" i="2"/>
  <c r="P243" i="2"/>
  <c r="O243" i="2"/>
  <c r="L243" i="2" s="1"/>
  <c r="E243" i="2"/>
  <c r="P242" i="2"/>
  <c r="O242" i="2"/>
  <c r="L242" i="2" s="1"/>
  <c r="E242" i="2"/>
  <c r="P241" i="2"/>
  <c r="O241" i="2"/>
  <c r="L241" i="2" s="1"/>
  <c r="E241" i="2"/>
  <c r="P240" i="2"/>
  <c r="O240" i="2"/>
  <c r="L240" i="2" s="1"/>
  <c r="E240" i="2"/>
  <c r="P239" i="2"/>
  <c r="O239" i="2"/>
  <c r="L239" i="2" s="1"/>
  <c r="E239" i="2"/>
  <c r="P238" i="2"/>
  <c r="O238" i="2"/>
  <c r="L238" i="2" s="1"/>
  <c r="E238" i="2"/>
  <c r="P237" i="2"/>
  <c r="O237" i="2"/>
  <c r="L237" i="2" s="1"/>
  <c r="E237" i="2"/>
  <c r="P236" i="2"/>
  <c r="O236" i="2"/>
  <c r="L236" i="2" s="1"/>
  <c r="E236" i="2"/>
  <c r="P235" i="2"/>
  <c r="O235" i="2"/>
  <c r="L235" i="2" s="1"/>
  <c r="E235" i="2"/>
  <c r="P234" i="2"/>
  <c r="O234" i="2"/>
  <c r="L234" i="2" s="1"/>
  <c r="P233" i="2"/>
  <c r="O233" i="2"/>
  <c r="L233" i="2" s="1"/>
  <c r="E233" i="2"/>
  <c r="P232" i="2"/>
  <c r="O232" i="2"/>
  <c r="L232" i="2" s="1"/>
  <c r="E232" i="2"/>
  <c r="P231" i="2"/>
  <c r="O231" i="2"/>
  <c r="E231" i="2"/>
  <c r="P230" i="2"/>
  <c r="O230" i="2"/>
  <c r="L230" i="2" s="1"/>
  <c r="E230" i="2"/>
  <c r="P229" i="2"/>
  <c r="O229" i="2"/>
  <c r="E229" i="2"/>
  <c r="P228" i="2"/>
  <c r="O228" i="2"/>
  <c r="E228" i="2"/>
  <c r="P227" i="2"/>
  <c r="O227" i="2"/>
  <c r="L227" i="2" s="1"/>
  <c r="E227" i="2"/>
  <c r="P226" i="2"/>
  <c r="O226" i="2"/>
  <c r="L226" i="2" s="1"/>
  <c r="E226" i="2"/>
  <c r="P225" i="2"/>
  <c r="O225" i="2"/>
  <c r="L225" i="2" s="1"/>
  <c r="E225" i="2"/>
  <c r="P224" i="2"/>
  <c r="O224" i="2"/>
  <c r="L224" i="2" s="1"/>
  <c r="E224" i="2"/>
  <c r="P223" i="2"/>
  <c r="O223" i="2"/>
  <c r="L223" i="2" s="1"/>
  <c r="E223" i="2"/>
  <c r="P222" i="2"/>
  <c r="O222" i="2"/>
  <c r="L222" i="2" s="1"/>
  <c r="E222" i="2"/>
  <c r="P221" i="2"/>
  <c r="O221" i="2"/>
  <c r="L221" i="2" s="1"/>
  <c r="E221" i="2"/>
  <c r="P220" i="2"/>
  <c r="O220" i="2"/>
  <c r="L220" i="2" s="1"/>
  <c r="E220" i="2"/>
  <c r="P219" i="2"/>
  <c r="O219" i="2"/>
  <c r="L219" i="2" s="1"/>
  <c r="E219" i="2"/>
  <c r="P218" i="2"/>
  <c r="O218" i="2"/>
  <c r="L218" i="2" s="1"/>
  <c r="E218" i="2"/>
  <c r="P217" i="2"/>
  <c r="O217" i="2"/>
  <c r="L217" i="2" s="1"/>
  <c r="E217" i="2"/>
  <c r="P216" i="2"/>
  <c r="O216" i="2"/>
  <c r="E216" i="2"/>
  <c r="P215" i="2"/>
  <c r="O215" i="2"/>
  <c r="E215" i="2"/>
  <c r="P214" i="2"/>
  <c r="O214" i="2"/>
  <c r="E214" i="2"/>
  <c r="P213" i="2"/>
  <c r="O213" i="2"/>
  <c r="E213" i="2"/>
  <c r="P212" i="2"/>
  <c r="O212" i="2"/>
  <c r="E212" i="2"/>
  <c r="P211" i="2"/>
  <c r="O211" i="2"/>
  <c r="E211" i="2"/>
  <c r="P210" i="2"/>
  <c r="O210" i="2"/>
  <c r="E210" i="2"/>
  <c r="P209" i="2"/>
  <c r="O209" i="2"/>
  <c r="E209" i="2"/>
  <c r="P208" i="2"/>
  <c r="O208" i="2"/>
  <c r="L208" i="2" s="1"/>
  <c r="E208" i="2"/>
  <c r="P207" i="2"/>
  <c r="O207" i="2"/>
  <c r="L207" i="2" s="1"/>
  <c r="E207" i="2"/>
  <c r="P206" i="2"/>
  <c r="O206" i="2"/>
  <c r="E206" i="2"/>
  <c r="P205" i="2"/>
  <c r="O205" i="2"/>
  <c r="E205" i="2"/>
  <c r="P204" i="2"/>
  <c r="O204" i="2"/>
  <c r="E204" i="2"/>
  <c r="P203" i="2"/>
  <c r="O203" i="2"/>
  <c r="E203" i="2"/>
  <c r="P202" i="2"/>
  <c r="O202" i="2"/>
  <c r="L202" i="2" s="1"/>
  <c r="P201" i="2"/>
  <c r="O201" i="2"/>
  <c r="E201" i="2"/>
  <c r="P200" i="2"/>
  <c r="O200" i="2"/>
  <c r="E200" i="2"/>
  <c r="P199" i="2"/>
  <c r="O199" i="2"/>
  <c r="E199" i="2"/>
  <c r="P198" i="2"/>
  <c r="O198" i="2"/>
  <c r="E198" i="2"/>
  <c r="P197" i="2"/>
  <c r="O197" i="2"/>
  <c r="E197" i="2"/>
  <c r="P196" i="2"/>
  <c r="O196" i="2"/>
  <c r="E196" i="2"/>
  <c r="P195" i="2"/>
  <c r="O195" i="2"/>
  <c r="E195" i="2"/>
  <c r="P194" i="2"/>
  <c r="O194" i="2"/>
  <c r="L194" i="2" s="1"/>
  <c r="P193" i="2"/>
  <c r="O193" i="2"/>
  <c r="E193" i="2"/>
  <c r="P192" i="2"/>
  <c r="O192" i="2"/>
  <c r="L192" i="2" s="1"/>
  <c r="E192" i="2"/>
  <c r="P191" i="2"/>
  <c r="O191" i="2"/>
  <c r="E191" i="2"/>
  <c r="P190" i="2"/>
  <c r="O190" i="2"/>
  <c r="P189" i="2"/>
  <c r="O189" i="2"/>
  <c r="P188" i="2"/>
  <c r="O188" i="2"/>
  <c r="L188" i="2" s="1"/>
  <c r="E188" i="2"/>
  <c r="P187" i="2"/>
  <c r="O187" i="2"/>
  <c r="L187" i="2" s="1"/>
  <c r="P186" i="2"/>
  <c r="O186" i="2"/>
  <c r="L186" i="2" s="1"/>
  <c r="P185" i="2"/>
  <c r="O185" i="2"/>
  <c r="L185" i="2" s="1"/>
  <c r="E185" i="2"/>
  <c r="P184" i="2"/>
  <c r="O184" i="2"/>
  <c r="L184" i="2" s="1"/>
  <c r="P183" i="2"/>
  <c r="O183" i="2"/>
  <c r="L183" i="2" s="1"/>
  <c r="P182" i="2"/>
  <c r="O182" i="2"/>
  <c r="L182" i="2" s="1"/>
  <c r="P181" i="2"/>
  <c r="O181" i="2"/>
  <c r="L181" i="2" s="1"/>
  <c r="P180" i="2"/>
  <c r="O180" i="2"/>
  <c r="L180" i="2" s="1"/>
  <c r="P179" i="2"/>
  <c r="O179" i="2"/>
  <c r="L179" i="2" s="1"/>
  <c r="P178" i="2"/>
  <c r="O178" i="2"/>
  <c r="L178" i="2" s="1"/>
  <c r="E178" i="2"/>
  <c r="P177" i="2"/>
  <c r="O177" i="2"/>
  <c r="L177" i="2" s="1"/>
  <c r="E177" i="2"/>
  <c r="P176" i="2"/>
  <c r="O176" i="2"/>
  <c r="L176" i="2" s="1"/>
  <c r="E176" i="2"/>
  <c r="P175" i="2"/>
  <c r="O175" i="2"/>
  <c r="L175" i="2" s="1"/>
  <c r="E175" i="2"/>
  <c r="P174" i="2"/>
  <c r="O174" i="2"/>
  <c r="L174" i="2" s="1"/>
  <c r="E174" i="2"/>
  <c r="P173" i="2"/>
  <c r="O173" i="2"/>
  <c r="L173" i="2" s="1"/>
  <c r="E173" i="2"/>
  <c r="P172" i="2"/>
  <c r="O172" i="2"/>
  <c r="L172" i="2" s="1"/>
  <c r="E172" i="2"/>
  <c r="P171" i="2"/>
  <c r="O171" i="2"/>
  <c r="E171" i="2"/>
  <c r="P170" i="2"/>
  <c r="O170" i="2"/>
  <c r="L170" i="2" s="1"/>
  <c r="P169" i="2"/>
  <c r="O169" i="2"/>
  <c r="E169" i="2"/>
  <c r="P168" i="2"/>
  <c r="O168" i="2"/>
  <c r="E168" i="2"/>
  <c r="P167" i="2"/>
  <c r="O167" i="2"/>
  <c r="E167" i="2"/>
  <c r="P166" i="2"/>
  <c r="O166" i="2"/>
  <c r="E166" i="2"/>
  <c r="P165" i="2"/>
  <c r="O165" i="2"/>
  <c r="E165" i="2"/>
  <c r="P164" i="2"/>
  <c r="O164" i="2"/>
  <c r="E164" i="2"/>
  <c r="P163" i="2"/>
  <c r="O163" i="2"/>
  <c r="E163" i="2"/>
  <c r="P162" i="2"/>
  <c r="O162" i="2"/>
  <c r="E162" i="2"/>
  <c r="P161" i="2"/>
  <c r="O161" i="2"/>
  <c r="E161" i="2"/>
  <c r="P160" i="2"/>
  <c r="O160" i="2"/>
  <c r="E160" i="2"/>
  <c r="P159" i="2"/>
  <c r="O159" i="2"/>
  <c r="E159" i="2"/>
  <c r="P158" i="2"/>
  <c r="O158" i="2"/>
  <c r="E158" i="2"/>
  <c r="P157" i="2"/>
  <c r="O157" i="2"/>
  <c r="E157" i="2"/>
  <c r="P156" i="2"/>
  <c r="O156" i="2"/>
  <c r="E156" i="2"/>
  <c r="P155" i="2"/>
  <c r="O155" i="2"/>
  <c r="E155" i="2"/>
  <c r="P154" i="2"/>
  <c r="O154" i="2"/>
  <c r="E154" i="2"/>
  <c r="P153" i="2"/>
  <c r="O153" i="2"/>
  <c r="E153" i="2"/>
  <c r="P152" i="2"/>
  <c r="O152" i="2"/>
  <c r="L152" i="2" s="1"/>
  <c r="P151" i="2"/>
  <c r="O151" i="2"/>
  <c r="L151" i="2" s="1"/>
  <c r="E151" i="2"/>
  <c r="P150" i="2"/>
  <c r="O150" i="2"/>
  <c r="L150" i="2" s="1"/>
  <c r="P149" i="2"/>
  <c r="O149" i="2"/>
  <c r="L149" i="2" s="1"/>
  <c r="P148" i="2"/>
  <c r="O148" i="2"/>
  <c r="L148" i="2" s="1"/>
  <c r="P147" i="2"/>
  <c r="O147" i="2"/>
  <c r="L147" i="2" s="1"/>
  <c r="E147" i="2"/>
  <c r="P146" i="2"/>
  <c r="O146" i="2"/>
  <c r="L146" i="2" s="1"/>
  <c r="P145" i="2"/>
  <c r="O145" i="2"/>
  <c r="L145" i="2" s="1"/>
  <c r="P144" i="2"/>
  <c r="O144" i="2"/>
  <c r="L144" i="2" s="1"/>
  <c r="P143" i="2"/>
  <c r="O143" i="2"/>
  <c r="L143" i="2" s="1"/>
  <c r="P142" i="2"/>
  <c r="O142" i="2"/>
  <c r="L142" i="2" s="1"/>
  <c r="E142" i="2"/>
  <c r="P141" i="2"/>
  <c r="O141" i="2"/>
  <c r="L141" i="2" s="1"/>
  <c r="E141" i="2"/>
  <c r="P140" i="2"/>
  <c r="O140" i="2"/>
  <c r="L140" i="2" s="1"/>
  <c r="E140" i="2"/>
  <c r="P139" i="2"/>
  <c r="O139" i="2"/>
  <c r="L139" i="2" s="1"/>
  <c r="E139" i="2"/>
  <c r="P138" i="2"/>
  <c r="O138" i="2"/>
  <c r="L138" i="2" s="1"/>
  <c r="P137" i="2"/>
  <c r="O137" i="2"/>
  <c r="E137" i="2"/>
  <c r="P136" i="2"/>
  <c r="O136" i="2"/>
  <c r="L136" i="2" s="1"/>
  <c r="E136" i="2"/>
  <c r="P135" i="2"/>
  <c r="O135" i="2"/>
  <c r="L135" i="2" s="1"/>
  <c r="E135" i="2"/>
  <c r="P134" i="2"/>
  <c r="O134" i="2"/>
  <c r="L134" i="2" s="1"/>
  <c r="P133" i="2"/>
  <c r="O133" i="2"/>
  <c r="L133" i="2" s="1"/>
  <c r="E133" i="2"/>
  <c r="P132" i="2"/>
  <c r="O132" i="2"/>
  <c r="E132" i="2"/>
  <c r="P131" i="2"/>
  <c r="O131" i="2"/>
  <c r="E131" i="2"/>
  <c r="P130" i="2"/>
  <c r="O130" i="2"/>
  <c r="E130" i="2"/>
  <c r="P129" i="2"/>
  <c r="O129" i="2"/>
  <c r="L129" i="2" s="1"/>
  <c r="E129" i="2"/>
  <c r="P128" i="2"/>
  <c r="O128" i="2"/>
  <c r="L128" i="2" s="1"/>
  <c r="E128" i="2"/>
  <c r="P127" i="2"/>
  <c r="O127" i="2"/>
  <c r="L127" i="2" s="1"/>
  <c r="E127" i="2"/>
  <c r="P126" i="2"/>
  <c r="O126" i="2"/>
  <c r="L126" i="2" s="1"/>
  <c r="E126" i="2"/>
  <c r="P125" i="2"/>
  <c r="O125" i="2"/>
  <c r="L125" i="2" s="1"/>
  <c r="E125" i="2"/>
  <c r="P124" i="2"/>
  <c r="O124" i="2"/>
  <c r="L124" i="2" s="1"/>
  <c r="E124" i="2"/>
  <c r="P123" i="2"/>
  <c r="O123" i="2"/>
  <c r="L123" i="2" s="1"/>
  <c r="E123" i="2"/>
  <c r="P122" i="2"/>
  <c r="O122" i="2"/>
  <c r="E122" i="2"/>
  <c r="P121" i="2"/>
  <c r="O121" i="2"/>
  <c r="E121" i="2"/>
  <c r="P120" i="2"/>
  <c r="O120" i="2"/>
  <c r="E120" i="2"/>
  <c r="P119" i="2"/>
  <c r="O119" i="2"/>
  <c r="E119" i="2"/>
  <c r="P118" i="2"/>
  <c r="O118" i="2"/>
  <c r="L118" i="2" s="1"/>
  <c r="E118" i="2"/>
  <c r="P117" i="2"/>
  <c r="O117" i="2"/>
  <c r="L117" i="2" s="1"/>
  <c r="E117" i="2"/>
  <c r="P116" i="2"/>
  <c r="O116" i="2"/>
  <c r="L116" i="2" s="1"/>
  <c r="E116" i="2"/>
  <c r="P115" i="2"/>
  <c r="O115" i="2"/>
  <c r="L115" i="2" s="1"/>
  <c r="E115" i="2"/>
  <c r="P114" i="2"/>
  <c r="O114" i="2"/>
  <c r="L114" i="2" s="1"/>
  <c r="E114" i="2"/>
  <c r="P113" i="2"/>
  <c r="O113" i="2"/>
  <c r="L113" i="2" s="1"/>
  <c r="P112" i="2"/>
  <c r="O112" i="2"/>
  <c r="L112" i="2" s="1"/>
  <c r="P111" i="2"/>
  <c r="O111" i="2"/>
  <c r="L111" i="2" s="1"/>
  <c r="P110" i="2"/>
  <c r="O110" i="2"/>
  <c r="L110" i="2" s="1"/>
  <c r="P109" i="2"/>
  <c r="O109" i="2"/>
  <c r="E109" i="2"/>
  <c r="P108" i="2"/>
  <c r="O108" i="2"/>
  <c r="L108" i="2" s="1"/>
  <c r="E108" i="2"/>
  <c r="P107" i="2"/>
  <c r="O107" i="2"/>
  <c r="L107" i="2" s="1"/>
  <c r="P106" i="2"/>
  <c r="O106" i="2"/>
  <c r="L106" i="2" s="1"/>
  <c r="E106" i="2"/>
  <c r="P105" i="2"/>
  <c r="O105" i="2"/>
  <c r="L105" i="2" s="1"/>
  <c r="P104" i="2"/>
  <c r="O104" i="2"/>
  <c r="L104" i="2" s="1"/>
  <c r="E104" i="2"/>
  <c r="P103" i="2"/>
  <c r="O103" i="2"/>
  <c r="L103" i="2" s="1"/>
  <c r="E103" i="2"/>
  <c r="P102" i="2"/>
  <c r="O102" i="2"/>
  <c r="L102" i="2" s="1"/>
  <c r="E102" i="2"/>
  <c r="P101" i="2"/>
  <c r="O101" i="2"/>
  <c r="E101" i="2"/>
  <c r="P100" i="2"/>
  <c r="O100" i="2"/>
  <c r="L100" i="2" s="1"/>
  <c r="E100" i="2"/>
  <c r="P99" i="2"/>
  <c r="O99" i="2"/>
  <c r="E99" i="2"/>
  <c r="P98" i="2"/>
  <c r="O98" i="2"/>
  <c r="L98" i="2" s="1"/>
  <c r="E98" i="2"/>
  <c r="P97" i="2"/>
  <c r="O97" i="2"/>
  <c r="L97" i="2" s="1"/>
  <c r="E97" i="2"/>
  <c r="P96" i="2"/>
  <c r="O96" i="2"/>
  <c r="L96" i="2" s="1"/>
  <c r="E96" i="2"/>
  <c r="P95" i="2"/>
  <c r="O95" i="2"/>
  <c r="L95" i="2" s="1"/>
  <c r="P94" i="2"/>
  <c r="O94" i="2"/>
  <c r="L94" i="2" s="1"/>
  <c r="E94" i="2"/>
  <c r="P93" i="2"/>
  <c r="O93" i="2"/>
  <c r="L93" i="2" s="1"/>
  <c r="P92" i="2"/>
  <c r="O92" i="2"/>
  <c r="L92" i="2" s="1"/>
  <c r="E92" i="2"/>
  <c r="P91" i="2"/>
  <c r="O91" i="2"/>
  <c r="L91" i="2" s="1"/>
  <c r="E91" i="2"/>
  <c r="P90" i="2"/>
  <c r="O90" i="2"/>
  <c r="L90" i="2" s="1"/>
  <c r="E90" i="2"/>
  <c r="P89" i="2"/>
  <c r="O89" i="2"/>
  <c r="E89" i="2"/>
  <c r="P88" i="2"/>
  <c r="O88" i="2"/>
  <c r="E88" i="2"/>
  <c r="P87" i="2"/>
  <c r="O87" i="2"/>
  <c r="L87" i="2" s="1"/>
  <c r="E87" i="2"/>
  <c r="P86" i="2"/>
  <c r="O86" i="2"/>
  <c r="E86" i="2"/>
  <c r="P85" i="2"/>
  <c r="O85" i="2"/>
  <c r="E85" i="2"/>
  <c r="P84" i="2"/>
  <c r="O84" i="2"/>
  <c r="L84" i="2" s="1"/>
  <c r="E84" i="2"/>
  <c r="P83" i="2"/>
  <c r="O83" i="2"/>
  <c r="E83" i="2"/>
  <c r="P82" i="2"/>
  <c r="O82" i="2"/>
  <c r="L82" i="2" s="1"/>
  <c r="E82" i="2"/>
  <c r="P81" i="2"/>
  <c r="O81" i="2"/>
  <c r="L81" i="2" s="1"/>
  <c r="E81" i="2"/>
  <c r="P80" i="2"/>
  <c r="O80" i="2"/>
  <c r="L80" i="2" s="1"/>
  <c r="E80" i="2"/>
  <c r="P79" i="2"/>
  <c r="O79" i="2"/>
  <c r="L79" i="2" s="1"/>
  <c r="E79" i="2"/>
  <c r="P78" i="2"/>
  <c r="O78" i="2"/>
  <c r="L78" i="2" s="1"/>
  <c r="E78" i="2"/>
  <c r="P77" i="2"/>
  <c r="O77" i="2"/>
  <c r="L77" i="2" s="1"/>
  <c r="E77" i="2"/>
  <c r="P76" i="2"/>
  <c r="O76" i="2"/>
  <c r="L76" i="2" s="1"/>
  <c r="E76" i="2"/>
  <c r="P75" i="2"/>
  <c r="O75" i="2"/>
  <c r="L75" i="2" s="1"/>
  <c r="E75" i="2"/>
  <c r="P74" i="2"/>
  <c r="O74" i="2"/>
  <c r="L74" i="2" s="1"/>
  <c r="E74" i="2"/>
  <c r="P73" i="2"/>
  <c r="O73" i="2"/>
  <c r="L73" i="2" s="1"/>
  <c r="E73" i="2"/>
  <c r="P72" i="2"/>
  <c r="O72" i="2"/>
  <c r="L72" i="2" s="1"/>
  <c r="E72" i="2"/>
  <c r="P71" i="2"/>
  <c r="O71" i="2"/>
  <c r="L71" i="2" s="1"/>
  <c r="E71" i="2"/>
  <c r="P70" i="2"/>
  <c r="O70" i="2"/>
  <c r="L70" i="2" s="1"/>
  <c r="E70" i="2"/>
  <c r="P69" i="2"/>
  <c r="O69" i="2"/>
  <c r="L69" i="2" s="1"/>
  <c r="E69" i="2"/>
  <c r="P68" i="2"/>
  <c r="O68" i="2"/>
  <c r="L68" i="2" s="1"/>
  <c r="E68" i="2"/>
  <c r="P67" i="2"/>
  <c r="O67" i="2"/>
  <c r="L67" i="2" s="1"/>
  <c r="P66" i="2"/>
  <c r="O66" i="2"/>
  <c r="L66" i="2" s="1"/>
  <c r="E66" i="2"/>
  <c r="P65" i="2"/>
  <c r="O65" i="2"/>
  <c r="L65" i="2" s="1"/>
  <c r="E65" i="2"/>
  <c r="P64" i="2"/>
  <c r="O64" i="2"/>
  <c r="L64" i="2" s="1"/>
  <c r="E64" i="2"/>
  <c r="P63" i="2"/>
  <c r="O63" i="2"/>
  <c r="L63" i="2" s="1"/>
  <c r="E63" i="2"/>
  <c r="P62" i="2"/>
  <c r="O62" i="2"/>
  <c r="E62" i="2"/>
  <c r="P61" i="2"/>
  <c r="O61" i="2"/>
  <c r="L61" i="2" s="1"/>
  <c r="E61" i="2"/>
  <c r="P60" i="2"/>
  <c r="O60" i="2"/>
  <c r="L60" i="2" s="1"/>
  <c r="E60" i="2"/>
  <c r="P59" i="2"/>
  <c r="O59" i="2"/>
  <c r="L59" i="2" s="1"/>
  <c r="E59" i="2"/>
  <c r="P58" i="2"/>
  <c r="O58" i="2"/>
  <c r="L58" i="2" s="1"/>
  <c r="E58" i="2"/>
  <c r="P57" i="2"/>
  <c r="O57" i="2"/>
  <c r="E57" i="2"/>
  <c r="P56" i="2"/>
  <c r="O56" i="2"/>
  <c r="L56" i="2" s="1"/>
  <c r="E56" i="2"/>
  <c r="P55" i="2"/>
  <c r="O55" i="2"/>
  <c r="L55" i="2" s="1"/>
  <c r="E55" i="2"/>
  <c r="P54" i="2"/>
  <c r="O54" i="2"/>
  <c r="L54" i="2" s="1"/>
  <c r="E54" i="2"/>
  <c r="P53" i="2"/>
  <c r="O53" i="2"/>
  <c r="L53" i="2" s="1"/>
  <c r="E53" i="2"/>
  <c r="P52" i="2"/>
  <c r="O52" i="2"/>
  <c r="L52" i="2" s="1"/>
  <c r="E52" i="2"/>
  <c r="P51" i="2"/>
  <c r="O51" i="2"/>
  <c r="L51" i="2" s="1"/>
  <c r="E51" i="2"/>
  <c r="P50" i="2"/>
  <c r="O50" i="2"/>
  <c r="P49" i="2"/>
  <c r="O49" i="2"/>
  <c r="L49" i="2" s="1"/>
  <c r="E49" i="2"/>
  <c r="P48" i="2"/>
  <c r="O48" i="2"/>
  <c r="L48" i="2" s="1"/>
  <c r="E48" i="2"/>
  <c r="P47" i="2"/>
  <c r="O47" i="2"/>
  <c r="L47" i="2" s="1"/>
  <c r="E47" i="2"/>
  <c r="P46" i="2"/>
  <c r="O46" i="2"/>
  <c r="L46" i="2" s="1"/>
  <c r="E46" i="2"/>
  <c r="P45" i="2"/>
  <c r="O45" i="2"/>
  <c r="L45" i="2" s="1"/>
  <c r="E45" i="2"/>
  <c r="P44" i="2"/>
  <c r="O44" i="2"/>
  <c r="L44" i="2" s="1"/>
  <c r="E44" i="2"/>
  <c r="P43" i="2"/>
  <c r="O43" i="2"/>
  <c r="L43" i="2" s="1"/>
  <c r="E43" i="2"/>
  <c r="P42" i="2"/>
  <c r="O42" i="2"/>
  <c r="L42" i="2" s="1"/>
  <c r="P41" i="2"/>
  <c r="O41" i="2"/>
  <c r="E41" i="2"/>
  <c r="P40" i="2"/>
  <c r="O40" i="2"/>
  <c r="E40" i="2"/>
  <c r="P39" i="2"/>
  <c r="O39" i="2"/>
  <c r="E39" i="2"/>
  <c r="P38" i="2"/>
  <c r="O38" i="2"/>
  <c r="L38" i="2" s="1"/>
  <c r="E38" i="2"/>
  <c r="P37" i="2"/>
  <c r="O37" i="2"/>
  <c r="E37" i="2"/>
  <c r="P36" i="2"/>
  <c r="O36" i="2"/>
  <c r="L36" i="2" s="1"/>
  <c r="E36" i="2"/>
  <c r="P35" i="2"/>
  <c r="O35" i="2"/>
  <c r="L35" i="2" s="1"/>
  <c r="E35" i="2"/>
  <c r="P34" i="2"/>
  <c r="O34" i="2"/>
  <c r="L34" i="2" s="1"/>
  <c r="E34" i="2"/>
  <c r="P33" i="2"/>
  <c r="O33" i="2"/>
  <c r="L33" i="2" s="1"/>
  <c r="E33" i="2"/>
  <c r="P32" i="2"/>
  <c r="O32" i="2"/>
  <c r="L32" i="2" s="1"/>
  <c r="P31" i="2"/>
  <c r="O31" i="2"/>
  <c r="L31" i="2" s="1"/>
  <c r="E31" i="2"/>
  <c r="P30" i="2"/>
  <c r="O30" i="2"/>
  <c r="E30" i="2"/>
  <c r="P29" i="2"/>
  <c r="O29" i="2"/>
  <c r="L29" i="2" s="1"/>
  <c r="E29" i="2"/>
  <c r="P28" i="2"/>
  <c r="O28" i="2"/>
  <c r="E28" i="2"/>
  <c r="P27" i="2"/>
  <c r="O27" i="2"/>
  <c r="L27" i="2" s="1"/>
  <c r="P26" i="2"/>
  <c r="O26" i="2"/>
  <c r="L26" i="2" s="1"/>
  <c r="E26" i="2"/>
  <c r="P25" i="2"/>
  <c r="O25" i="2"/>
  <c r="L25" i="2" s="1"/>
  <c r="E25" i="2"/>
  <c r="P24" i="2"/>
  <c r="O24" i="2"/>
  <c r="L24" i="2" s="1"/>
  <c r="E24" i="2"/>
  <c r="P23" i="2"/>
  <c r="O23" i="2"/>
  <c r="L23" i="2" s="1"/>
  <c r="E23" i="2"/>
  <c r="P22" i="2"/>
  <c r="O22" i="2"/>
  <c r="L22" i="2" s="1"/>
  <c r="E22" i="2"/>
  <c r="P21" i="2"/>
  <c r="O21" i="2"/>
  <c r="L21" i="2" s="1"/>
  <c r="P20" i="2"/>
  <c r="O20" i="2"/>
  <c r="L20" i="2" s="1"/>
  <c r="E20" i="2"/>
  <c r="P19" i="2"/>
  <c r="O19" i="2"/>
  <c r="E19" i="2"/>
  <c r="P18" i="2"/>
  <c r="O18" i="2"/>
  <c r="E18" i="2"/>
  <c r="P17" i="2"/>
  <c r="O17" i="2"/>
  <c r="L17" i="2" s="1"/>
  <c r="E17" i="2"/>
  <c r="P16" i="2"/>
  <c r="O16" i="2"/>
  <c r="L16" i="2" s="1"/>
  <c r="E16" i="2"/>
  <c r="P15" i="2"/>
  <c r="O15" i="2"/>
  <c r="L15" i="2" s="1"/>
  <c r="P14" i="2"/>
  <c r="O14" i="2"/>
  <c r="P13" i="2"/>
  <c r="O13" i="2"/>
  <c r="L13" i="2" s="1"/>
  <c r="E13" i="2"/>
  <c r="P12" i="2"/>
  <c r="O12" i="2"/>
  <c r="L12" i="2" s="1"/>
  <c r="J12" i="2"/>
  <c r="E12" i="2"/>
  <c r="P11" i="2"/>
  <c r="O11" i="2"/>
  <c r="L11" i="2" s="1"/>
  <c r="P10" i="2"/>
  <c r="O10" i="2"/>
  <c r="E10" i="2"/>
  <c r="P9" i="2"/>
  <c r="O9" i="2"/>
  <c r="L9" i="2" s="1"/>
  <c r="E9" i="2"/>
  <c r="P8" i="2"/>
  <c r="O8" i="2"/>
  <c r="L8" i="2" s="1"/>
  <c r="J8" i="2"/>
  <c r="E8" i="2"/>
  <c r="P7" i="2"/>
  <c r="O7" i="2"/>
  <c r="P6" i="2"/>
  <c r="O6" i="2"/>
  <c r="P5" i="2"/>
  <c r="O5" i="2"/>
  <c r="J5" i="2"/>
  <c r="E5" i="2"/>
  <c r="P4" i="2"/>
  <c r="O4" i="2"/>
  <c r="P3" i="2"/>
  <c r="O3" i="2"/>
  <c r="J3" i="2"/>
  <c r="E3" i="2"/>
  <c r="P2" i="2"/>
  <c r="O2" i="2"/>
  <c r="J2" i="2"/>
  <c r="E2" i="2"/>
  <c r="V496" i="1"/>
  <c r="U496" i="1"/>
  <c r="I496" i="1"/>
  <c r="J306" i="5" s="1"/>
  <c r="V495" i="1"/>
  <c r="U495" i="1"/>
  <c r="I495" i="1"/>
  <c r="J434" i="5" s="1"/>
  <c r="V494" i="1"/>
  <c r="U494" i="1"/>
  <c r="I494" i="1"/>
  <c r="J549" i="5" s="1"/>
  <c r="V493" i="1"/>
  <c r="U493" i="1"/>
  <c r="I493" i="1"/>
  <c r="J107" i="5" s="1"/>
  <c r="V492" i="1"/>
  <c r="U492" i="1"/>
  <c r="I492" i="1"/>
  <c r="J219" i="5" s="1"/>
  <c r="E492" i="1"/>
  <c r="V491" i="1"/>
  <c r="U491" i="1"/>
  <c r="I491" i="1"/>
  <c r="V490" i="1"/>
  <c r="U490" i="1"/>
  <c r="I490" i="1"/>
  <c r="J458" i="5" s="1"/>
  <c r="E490" i="1"/>
  <c r="V489" i="1"/>
  <c r="U489" i="1"/>
  <c r="I489" i="1"/>
  <c r="J205" i="5" s="1"/>
  <c r="E489" i="1"/>
  <c r="V488" i="1"/>
  <c r="U488" i="1"/>
  <c r="I488" i="1"/>
  <c r="J204" i="5" s="1"/>
  <c r="E488" i="1"/>
  <c r="V487" i="1"/>
  <c r="U487" i="1"/>
  <c r="I487" i="1"/>
  <c r="J236" i="5" s="1"/>
  <c r="V486" i="1"/>
  <c r="U486" i="1"/>
  <c r="I486" i="1"/>
  <c r="J235" i="5" s="1"/>
  <c r="E486" i="1"/>
  <c r="V485" i="1"/>
  <c r="U485" i="1"/>
  <c r="I485" i="1"/>
  <c r="J247" i="5" s="1"/>
  <c r="E485" i="1"/>
  <c r="V484" i="1"/>
  <c r="U484" i="1"/>
  <c r="I484" i="1"/>
  <c r="J246" i="5" s="1"/>
  <c r="E484" i="1"/>
  <c r="V483" i="1"/>
  <c r="U483" i="1"/>
  <c r="I483" i="1"/>
  <c r="J251" i="5" s="1"/>
  <c r="E483" i="1"/>
  <c r="V482" i="1"/>
  <c r="U482" i="1"/>
  <c r="I482" i="1"/>
  <c r="J242" i="5" s="1"/>
  <c r="E482" i="1"/>
  <c r="V481" i="1"/>
  <c r="U481" i="1"/>
  <c r="I481" i="1"/>
  <c r="J240" i="5" s="1"/>
  <c r="E481" i="1"/>
  <c r="V480" i="1"/>
  <c r="U480" i="1"/>
  <c r="I480" i="1"/>
  <c r="J238" i="5" s="1"/>
  <c r="E480" i="1"/>
  <c r="V479" i="1"/>
  <c r="U479" i="1"/>
  <c r="I479" i="1"/>
  <c r="J239" i="5" s="1"/>
  <c r="E479" i="1"/>
  <c r="V478" i="1"/>
  <c r="U478" i="1"/>
  <c r="I478" i="1"/>
  <c r="J237" i="5" s="1"/>
  <c r="E478" i="1"/>
  <c r="V477" i="1"/>
  <c r="U477" i="1"/>
  <c r="I477" i="1"/>
  <c r="J80" i="5" s="1"/>
  <c r="E477" i="1"/>
  <c r="V476" i="1"/>
  <c r="U476" i="1"/>
  <c r="I476" i="1"/>
  <c r="J79" i="5" s="1"/>
  <c r="E476" i="1"/>
  <c r="V475" i="1"/>
  <c r="U475" i="1"/>
  <c r="I475" i="1"/>
  <c r="J78" i="5" s="1"/>
  <c r="E475" i="1"/>
  <c r="V474" i="1"/>
  <c r="U474" i="1"/>
  <c r="I474" i="1"/>
  <c r="J77" i="5" s="1"/>
  <c r="E474" i="1"/>
  <c r="V473" i="1"/>
  <c r="U473" i="1"/>
  <c r="I473" i="1"/>
  <c r="J76" i="5" s="1"/>
  <c r="E473" i="1"/>
  <c r="V472" i="1"/>
  <c r="U472" i="1"/>
  <c r="I472" i="1"/>
  <c r="J420" i="5" s="1"/>
  <c r="V471" i="1"/>
  <c r="U471" i="1"/>
  <c r="I471" i="1"/>
  <c r="J249" i="5" s="1"/>
  <c r="E471" i="1"/>
  <c r="V470" i="1"/>
  <c r="U470" i="1"/>
  <c r="I470" i="1"/>
  <c r="J555" i="5" s="1"/>
  <c r="E470" i="1"/>
  <c r="V469" i="1"/>
  <c r="U469" i="1"/>
  <c r="I469" i="1"/>
  <c r="J318" i="5" s="1"/>
  <c r="V468" i="1"/>
  <c r="U468" i="1"/>
  <c r="I468" i="1"/>
  <c r="J234" i="5" s="1"/>
  <c r="E468" i="1"/>
  <c r="V467" i="1"/>
  <c r="U467" i="1"/>
  <c r="I467" i="1"/>
  <c r="J441" i="5" s="1"/>
  <c r="V466" i="1"/>
  <c r="U466" i="1"/>
  <c r="I466" i="1"/>
  <c r="J233" i="5" s="1"/>
  <c r="E466" i="1"/>
  <c r="V465" i="1"/>
  <c r="U465" i="1"/>
  <c r="I465" i="1"/>
  <c r="J230" i="5" s="1"/>
  <c r="E465" i="1"/>
  <c r="V464" i="1"/>
  <c r="U464" i="1"/>
  <c r="I464" i="1"/>
  <c r="J229" i="5" s="1"/>
  <c r="E464" i="1"/>
  <c r="V463" i="1"/>
  <c r="U463" i="1"/>
  <c r="I463" i="1"/>
  <c r="J228" i="5" s="1"/>
  <c r="E463" i="1"/>
  <c r="V462" i="1"/>
  <c r="U462" i="1"/>
  <c r="I462" i="1"/>
  <c r="J227" i="5" s="1"/>
  <c r="E462" i="1"/>
  <c r="V461" i="1"/>
  <c r="U461" i="1"/>
  <c r="I461" i="1"/>
  <c r="J226" i="5" s="1"/>
  <c r="E461" i="1"/>
  <c r="V460" i="1"/>
  <c r="U460" i="1"/>
  <c r="I460" i="1"/>
  <c r="J225" i="5" s="1"/>
  <c r="E460" i="1"/>
  <c r="V459" i="1"/>
  <c r="U459" i="1"/>
  <c r="I459" i="1"/>
  <c r="J446" i="5" s="1"/>
  <c r="E459" i="1"/>
  <c r="V458" i="1"/>
  <c r="U458" i="1"/>
  <c r="I458" i="1"/>
  <c r="J224" i="5" s="1"/>
  <c r="E458" i="1"/>
  <c r="V457" i="1"/>
  <c r="U457" i="1"/>
  <c r="I457" i="1"/>
  <c r="J223" i="5" s="1"/>
  <c r="E457" i="1"/>
  <c r="V456" i="1"/>
  <c r="U456" i="1"/>
  <c r="I456" i="1"/>
  <c r="J222" i="5" s="1"/>
  <c r="E456" i="1"/>
  <c r="V455" i="1"/>
  <c r="U455" i="1"/>
  <c r="I455" i="1"/>
  <c r="J221" i="5" s="1"/>
  <c r="E455" i="1"/>
  <c r="V454" i="1"/>
  <c r="U454" i="1"/>
  <c r="I454" i="1"/>
  <c r="J220" i="5" s="1"/>
  <c r="E454" i="1"/>
  <c r="V453" i="1"/>
  <c r="U453" i="1"/>
  <c r="I453" i="1"/>
  <c r="J473" i="5" s="1"/>
  <c r="E453" i="1"/>
  <c r="V452" i="1"/>
  <c r="U452" i="1"/>
  <c r="I452" i="1"/>
  <c r="J380" i="5" s="1"/>
  <c r="E452" i="1"/>
  <c r="V451" i="1"/>
  <c r="U451" i="1"/>
  <c r="J108" i="5"/>
  <c r="V450" i="1"/>
  <c r="U450" i="1"/>
  <c r="I450" i="1"/>
  <c r="J262" i="5" s="1"/>
  <c r="E450" i="1"/>
  <c r="V449" i="1"/>
  <c r="U449" i="1"/>
  <c r="I449" i="1"/>
  <c r="J470" i="5" s="1"/>
  <c r="E449" i="1"/>
  <c r="V448" i="1"/>
  <c r="U448" i="1"/>
  <c r="I448" i="1"/>
  <c r="J469" i="5" s="1"/>
  <c r="E448" i="1"/>
  <c r="V447" i="1"/>
  <c r="U447" i="1"/>
  <c r="I447" i="1"/>
  <c r="J468" i="5" s="1"/>
  <c r="E447" i="1"/>
  <c r="V446" i="1"/>
  <c r="U446" i="1"/>
  <c r="I446" i="1"/>
  <c r="J467" i="5" s="1"/>
  <c r="E446" i="1"/>
  <c r="V445" i="1"/>
  <c r="U445" i="1"/>
  <c r="I445" i="1"/>
  <c r="J261" i="5" s="1"/>
  <c r="E445" i="1"/>
  <c r="V444" i="1"/>
  <c r="U444" i="1"/>
  <c r="I444" i="1"/>
  <c r="J260" i="5" s="1"/>
  <c r="E444" i="1"/>
  <c r="V443" i="1"/>
  <c r="U443" i="1"/>
  <c r="I443" i="1"/>
  <c r="J106" i="5" s="1"/>
  <c r="V442" i="1"/>
  <c r="U442" i="1"/>
  <c r="I442" i="1"/>
  <c r="J105" i="5" s="1"/>
  <c r="V441" i="1"/>
  <c r="U441" i="1"/>
  <c r="I441" i="1"/>
  <c r="J379" i="5" s="1"/>
  <c r="E441" i="1"/>
  <c r="V440" i="1"/>
  <c r="U440" i="1"/>
  <c r="I440" i="1"/>
  <c r="J464" i="5" s="1"/>
  <c r="E440" i="1"/>
  <c r="V439" i="1"/>
  <c r="U439" i="1"/>
  <c r="I439" i="1"/>
  <c r="J253" i="5" s="1"/>
  <c r="E439" i="1"/>
  <c r="V438" i="1"/>
  <c r="U438" i="1"/>
  <c r="I438" i="1"/>
  <c r="J472" i="5" s="1"/>
  <c r="E438" i="1"/>
  <c r="V437" i="1"/>
  <c r="U437" i="1"/>
  <c r="I437" i="1"/>
  <c r="J471" i="5" s="1"/>
  <c r="E437" i="1"/>
  <c r="V436" i="1"/>
  <c r="U436" i="1"/>
  <c r="I436" i="1"/>
  <c r="J466" i="5" s="1"/>
  <c r="E436" i="1"/>
  <c r="V435" i="1"/>
  <c r="U435" i="1"/>
  <c r="I435" i="1"/>
  <c r="J463" i="5" s="1"/>
  <c r="E435" i="1"/>
  <c r="V434" i="1"/>
  <c r="U434" i="1"/>
  <c r="I434" i="1"/>
  <c r="J465" i="5" s="1"/>
  <c r="E434" i="1"/>
  <c r="V433" i="1"/>
  <c r="U433" i="1"/>
  <c r="I433" i="1"/>
  <c r="J462" i="5" s="1"/>
  <c r="E433" i="1"/>
  <c r="V432" i="1"/>
  <c r="U432" i="1"/>
  <c r="I432" i="1"/>
  <c r="J459" i="5" s="1"/>
  <c r="E432" i="1"/>
  <c r="V431" i="1"/>
  <c r="U431" i="1"/>
  <c r="I431" i="1"/>
  <c r="J245" i="5" s="1"/>
  <c r="E431" i="1"/>
  <c r="V430" i="1"/>
  <c r="U430" i="1"/>
  <c r="I430" i="1"/>
  <c r="J457" i="5" s="1"/>
  <c r="E430" i="1"/>
  <c r="V429" i="1"/>
  <c r="U429" i="1"/>
  <c r="I429" i="1"/>
  <c r="J241" i="5" s="1"/>
  <c r="E429" i="1"/>
  <c r="V428" i="1"/>
  <c r="U428" i="1"/>
  <c r="P428" i="1" s="1"/>
  <c r="I428" i="1"/>
  <c r="I375" i="4" s="1"/>
  <c r="V427" i="1"/>
  <c r="U427" i="1"/>
  <c r="I427" i="1"/>
  <c r="I374" i="4" s="1"/>
  <c r="V426" i="1"/>
  <c r="U426" i="1"/>
  <c r="I426" i="1"/>
  <c r="I373" i="4" s="1"/>
  <c r="V425" i="1"/>
  <c r="U425" i="1"/>
  <c r="I425" i="1"/>
  <c r="I372" i="4" s="1"/>
  <c r="V424" i="1"/>
  <c r="U424" i="1"/>
  <c r="P424" i="1" s="1"/>
  <c r="I424" i="1"/>
  <c r="V423" i="1"/>
  <c r="U423" i="1"/>
  <c r="I423" i="1"/>
  <c r="V422" i="1"/>
  <c r="U422" i="1"/>
  <c r="I422" i="1"/>
  <c r="V421" i="1"/>
  <c r="U421" i="1"/>
  <c r="I421" i="1"/>
  <c r="V420" i="1"/>
  <c r="U420" i="1"/>
  <c r="P420" i="1" s="1"/>
  <c r="I420" i="1"/>
  <c r="V419" i="1"/>
  <c r="U419" i="1"/>
  <c r="I419" i="1"/>
  <c r="V417" i="1"/>
  <c r="U417" i="1"/>
  <c r="I417" i="1"/>
  <c r="V416" i="1"/>
  <c r="U416" i="1"/>
  <c r="I416" i="1"/>
  <c r="V415" i="1"/>
  <c r="U415" i="1"/>
  <c r="I415" i="1"/>
  <c r="V414" i="1"/>
  <c r="U414" i="1"/>
  <c r="I414" i="1"/>
  <c r="V413" i="1"/>
  <c r="U413" i="1"/>
  <c r="I413" i="1"/>
  <c r="V412" i="1"/>
  <c r="U412" i="1"/>
  <c r="I412" i="1"/>
  <c r="V411" i="1"/>
  <c r="U411" i="1"/>
  <c r="I411" i="1"/>
  <c r="V410" i="1"/>
  <c r="U410" i="1"/>
  <c r="I410" i="1"/>
  <c r="V409" i="1"/>
  <c r="U409" i="1"/>
  <c r="I409" i="1"/>
  <c r="V408" i="1"/>
  <c r="U408" i="1"/>
  <c r="I408" i="1"/>
  <c r="V407" i="1"/>
  <c r="U407" i="1"/>
  <c r="I407" i="1"/>
  <c r="V406" i="1"/>
  <c r="U406" i="1"/>
  <c r="I406" i="1"/>
  <c r="V405" i="1"/>
  <c r="U405" i="1"/>
  <c r="I405" i="1"/>
  <c r="V404" i="1"/>
  <c r="U404" i="1"/>
  <c r="I404" i="1"/>
  <c r="V403" i="1"/>
  <c r="U403" i="1"/>
  <c r="I403" i="1"/>
  <c r="V402" i="1"/>
  <c r="U402" i="1"/>
  <c r="I402" i="1"/>
  <c r="V401" i="1"/>
  <c r="U401" i="1"/>
  <c r="I401" i="1"/>
  <c r="V400" i="1"/>
  <c r="U400" i="1"/>
  <c r="I400" i="1"/>
  <c r="V399" i="1"/>
  <c r="U399" i="1"/>
  <c r="I399" i="1"/>
  <c r="V398" i="1"/>
  <c r="U398" i="1"/>
  <c r="I398" i="1"/>
  <c r="V397" i="1"/>
  <c r="U397" i="1"/>
  <c r="E397" i="1"/>
  <c r="V396" i="1"/>
  <c r="U396" i="1"/>
  <c r="I396" i="1"/>
  <c r="V395" i="1"/>
  <c r="U395" i="1"/>
  <c r="I395" i="1"/>
  <c r="E395" i="1"/>
  <c r="V394" i="1"/>
  <c r="U394" i="1"/>
  <c r="I394" i="1"/>
  <c r="E392" i="1"/>
  <c r="E391" i="1"/>
  <c r="E390" i="1"/>
  <c r="E389" i="1"/>
  <c r="E388" i="1"/>
  <c r="E387" i="1"/>
  <c r="E386" i="1"/>
  <c r="E385" i="1"/>
  <c r="E384" i="1"/>
  <c r="E383" i="1"/>
  <c r="V382" i="1"/>
  <c r="U382" i="1"/>
  <c r="I382" i="1"/>
  <c r="V381" i="1"/>
  <c r="U381" i="1"/>
  <c r="I381" i="1"/>
  <c r="V380" i="1"/>
  <c r="U380" i="1"/>
  <c r="I380" i="1"/>
  <c r="V379" i="1"/>
  <c r="U379" i="1"/>
  <c r="I379" i="1"/>
  <c r="V378" i="1"/>
  <c r="U378" i="1"/>
  <c r="I378" i="1"/>
  <c r="V377" i="1"/>
  <c r="U377" i="1"/>
  <c r="I377" i="1"/>
  <c r="V376" i="1"/>
  <c r="U376" i="1"/>
  <c r="I376" i="1"/>
  <c r="V375" i="1"/>
  <c r="U375" i="1"/>
  <c r="I375" i="1"/>
  <c r="V374" i="1"/>
  <c r="U374" i="1"/>
  <c r="I374" i="1"/>
  <c r="J250" i="5" s="1"/>
  <c r="E374" i="1"/>
  <c r="V373" i="1"/>
  <c r="U373" i="1"/>
  <c r="I373" i="1"/>
  <c r="V372" i="1"/>
  <c r="U372" i="1"/>
  <c r="I372" i="1"/>
  <c r="V371" i="1"/>
  <c r="U371" i="1"/>
  <c r="I371" i="1"/>
  <c r="V370" i="1"/>
  <c r="U370" i="1"/>
  <c r="I370" i="1"/>
  <c r="V369" i="1"/>
  <c r="U369" i="1"/>
  <c r="I369" i="1"/>
  <c r="V368" i="1"/>
  <c r="U368" i="1"/>
  <c r="E368" i="1"/>
  <c r="V367" i="1"/>
  <c r="U367" i="1"/>
  <c r="E367" i="1"/>
  <c r="V366" i="1"/>
  <c r="U366" i="1"/>
  <c r="E366" i="1"/>
  <c r="V365" i="1"/>
  <c r="U365" i="1"/>
  <c r="I365" i="1"/>
  <c r="V364" i="1"/>
  <c r="U364" i="1"/>
  <c r="E364" i="1"/>
  <c r="V363" i="1"/>
  <c r="U363" i="1"/>
  <c r="E363" i="1"/>
  <c r="V362" i="1"/>
  <c r="U362" i="1"/>
  <c r="I362" i="1"/>
  <c r="E362" i="1"/>
  <c r="V361" i="1"/>
  <c r="U361" i="1"/>
  <c r="I361" i="1"/>
  <c r="E361" i="1"/>
  <c r="V360" i="1"/>
  <c r="U360" i="1"/>
  <c r="E360" i="1"/>
  <c r="V359" i="1"/>
  <c r="U359" i="1"/>
  <c r="I359" i="1"/>
  <c r="V358" i="1"/>
  <c r="U358" i="1"/>
  <c r="I358" i="1"/>
  <c r="V357" i="1"/>
  <c r="U357" i="1"/>
  <c r="I357" i="1"/>
  <c r="V356" i="1"/>
  <c r="U356" i="1"/>
  <c r="I356" i="1"/>
  <c r="V355" i="1"/>
  <c r="U355" i="1"/>
  <c r="I355" i="1"/>
  <c r="V354" i="1"/>
  <c r="U354" i="1"/>
  <c r="I354" i="1"/>
  <c r="V353" i="1"/>
  <c r="U353" i="1"/>
  <c r="I353" i="1"/>
  <c r="E353" i="1"/>
  <c r="V352" i="1"/>
  <c r="U352" i="1"/>
  <c r="I352" i="1"/>
  <c r="V351" i="1"/>
  <c r="U351" i="1"/>
  <c r="I351" i="1"/>
  <c r="V350" i="1"/>
  <c r="U350" i="1"/>
  <c r="I350" i="1"/>
  <c r="V349" i="1"/>
  <c r="U349" i="1"/>
  <c r="I349" i="1"/>
  <c r="V348" i="1"/>
  <c r="U348" i="1"/>
  <c r="I348" i="1"/>
  <c r="V347" i="1"/>
  <c r="U347" i="1"/>
  <c r="I347" i="1"/>
  <c r="V346" i="1"/>
  <c r="U346" i="1"/>
  <c r="I346" i="1"/>
  <c r="V345" i="1"/>
  <c r="U345" i="1"/>
  <c r="I345" i="1"/>
  <c r="V344" i="1"/>
  <c r="U344" i="1"/>
  <c r="I344" i="1"/>
  <c r="V343" i="1"/>
  <c r="U343" i="1"/>
  <c r="I343" i="1"/>
  <c r="V342" i="1"/>
  <c r="U342" i="1"/>
  <c r="I342" i="1"/>
  <c r="V341" i="1"/>
  <c r="U341" i="1"/>
  <c r="I341" i="1"/>
  <c r="V340" i="1"/>
  <c r="U340" i="1"/>
  <c r="I340" i="1"/>
  <c r="V339" i="1"/>
  <c r="U339" i="1"/>
  <c r="I339" i="1"/>
  <c r="V338" i="1"/>
  <c r="U338" i="1"/>
  <c r="I338" i="1"/>
  <c r="V337" i="1"/>
  <c r="U337" i="1"/>
  <c r="I337" i="1"/>
  <c r="V336" i="1"/>
  <c r="U336" i="1"/>
  <c r="I336" i="1"/>
  <c r="D336" i="1"/>
  <c r="V335" i="1"/>
  <c r="U335" i="1"/>
  <c r="I335" i="1"/>
  <c r="V334" i="1"/>
  <c r="U334" i="1"/>
  <c r="I334" i="1"/>
  <c r="V333" i="1"/>
  <c r="U333" i="1"/>
  <c r="I333" i="1"/>
  <c r="V332" i="1"/>
  <c r="U332" i="1"/>
  <c r="I332" i="1"/>
  <c r="E332" i="1"/>
  <c r="V331" i="1"/>
  <c r="U331" i="1"/>
  <c r="I331" i="1"/>
  <c r="V330" i="1"/>
  <c r="U330" i="1"/>
  <c r="I330" i="1"/>
  <c r="V329" i="1"/>
  <c r="U329" i="1"/>
  <c r="I329" i="1"/>
  <c r="V328" i="1"/>
  <c r="U328" i="1"/>
  <c r="I328" i="1"/>
  <c r="V327" i="1"/>
  <c r="U327" i="1"/>
  <c r="I327" i="1"/>
  <c r="V326" i="1"/>
  <c r="U326" i="1"/>
  <c r="I326" i="1"/>
  <c r="V325" i="1"/>
  <c r="U325" i="1"/>
  <c r="I325" i="1"/>
  <c r="D325" i="1"/>
  <c r="V324" i="1"/>
  <c r="U324" i="1"/>
  <c r="I324" i="1"/>
  <c r="V323" i="1"/>
  <c r="U323" i="1"/>
  <c r="I323" i="1"/>
  <c r="V322" i="1"/>
  <c r="U322" i="1"/>
  <c r="I322" i="1"/>
  <c r="V321" i="1"/>
  <c r="U321" i="1"/>
  <c r="I321" i="1"/>
  <c r="E321" i="1"/>
  <c r="V320" i="1"/>
  <c r="U320" i="1"/>
  <c r="I320" i="1"/>
  <c r="J210" i="5" s="1"/>
  <c r="E320" i="1"/>
  <c r="V319" i="1"/>
  <c r="U319" i="1"/>
  <c r="I319" i="1"/>
  <c r="J211" i="5" s="1"/>
  <c r="E319" i="1"/>
  <c r="V318" i="1"/>
  <c r="U318" i="1"/>
  <c r="I318" i="1"/>
  <c r="V317" i="1"/>
  <c r="U317" i="1"/>
  <c r="I317" i="1"/>
  <c r="J201" i="5" s="1"/>
  <c r="V316" i="1"/>
  <c r="U316" i="1"/>
  <c r="I316" i="1"/>
  <c r="V315" i="1"/>
  <c r="U315" i="1"/>
  <c r="I315" i="1"/>
  <c r="V314" i="1"/>
  <c r="U314" i="1"/>
  <c r="I314" i="1"/>
  <c r="V313" i="1"/>
  <c r="U313" i="1"/>
  <c r="I313" i="1"/>
  <c r="J208" i="5" s="1"/>
  <c r="E313" i="1"/>
  <c r="V312" i="1"/>
  <c r="U312" i="1"/>
  <c r="I312" i="1"/>
  <c r="J207" i="5" s="1"/>
  <c r="E312" i="1"/>
  <c r="V311" i="1"/>
  <c r="U311" i="1"/>
  <c r="I311" i="1"/>
  <c r="J209" i="5" s="1"/>
  <c r="E311" i="1"/>
  <c r="V310" i="1"/>
  <c r="U310" i="1"/>
  <c r="I310" i="1"/>
  <c r="V309" i="1"/>
  <c r="U309" i="1"/>
  <c r="I309" i="1"/>
  <c r="V308" i="1"/>
  <c r="U308" i="1"/>
  <c r="I308" i="1"/>
  <c r="V307" i="1"/>
  <c r="U307" i="1"/>
  <c r="I307" i="1"/>
  <c r="V306" i="1"/>
  <c r="U306" i="1"/>
  <c r="I306" i="1"/>
  <c r="V305" i="1"/>
  <c r="U305" i="1"/>
  <c r="I305" i="1"/>
  <c r="V304" i="1"/>
  <c r="U304" i="1"/>
  <c r="I304" i="1"/>
  <c r="V303" i="1"/>
  <c r="U303" i="1"/>
  <c r="I303" i="1"/>
  <c r="V302" i="1"/>
  <c r="U302" i="1"/>
  <c r="I302" i="1"/>
  <c r="V301" i="1"/>
  <c r="U301" i="1"/>
  <c r="I301" i="1"/>
  <c r="V300" i="1"/>
  <c r="U300" i="1"/>
  <c r="I300" i="1"/>
  <c r="V299" i="1"/>
  <c r="U299" i="1"/>
  <c r="I299" i="1"/>
  <c r="V298" i="1"/>
  <c r="U298" i="1"/>
  <c r="I298" i="1"/>
  <c r="V297" i="1"/>
  <c r="U297" i="1"/>
  <c r="I297" i="1"/>
  <c r="V296" i="1"/>
  <c r="U296" i="1"/>
  <c r="I296" i="1"/>
  <c r="V295" i="1"/>
  <c r="U295" i="1"/>
  <c r="I295" i="1"/>
  <c r="V294" i="1"/>
  <c r="U294" i="1"/>
  <c r="I294" i="1"/>
  <c r="V293" i="1"/>
  <c r="U293" i="1"/>
  <c r="I293" i="1"/>
  <c r="V292" i="1"/>
  <c r="U292" i="1"/>
  <c r="I292" i="1"/>
  <c r="V291" i="1"/>
  <c r="U291" i="1"/>
  <c r="I291" i="1"/>
  <c r="V290" i="1"/>
  <c r="U290" i="1"/>
  <c r="I290" i="1"/>
  <c r="V289" i="1"/>
  <c r="U289" i="1"/>
  <c r="I289" i="1"/>
  <c r="V288" i="1"/>
  <c r="U288" i="1"/>
  <c r="I288" i="1"/>
  <c r="V287" i="1"/>
  <c r="U287" i="1"/>
  <c r="I287" i="1"/>
  <c r="V286" i="1"/>
  <c r="U286" i="1"/>
  <c r="I286" i="1"/>
  <c r="V285" i="1"/>
  <c r="U285" i="1"/>
  <c r="I285" i="1"/>
  <c r="V284" i="1"/>
  <c r="U284" i="1"/>
  <c r="I284" i="1"/>
  <c r="V283" i="1"/>
  <c r="U283" i="1"/>
  <c r="I283" i="1"/>
  <c r="V282" i="1"/>
  <c r="U282" i="1"/>
  <c r="I282" i="1"/>
  <c r="V281" i="1"/>
  <c r="U281" i="1"/>
  <c r="I281" i="1"/>
  <c r="V280" i="1"/>
  <c r="U280" i="1"/>
  <c r="I280" i="1"/>
  <c r="V279" i="1"/>
  <c r="U279" i="1"/>
  <c r="I279" i="1"/>
  <c r="V278" i="1"/>
  <c r="U278" i="1"/>
  <c r="I278" i="1"/>
  <c r="V277" i="1"/>
  <c r="U277" i="1"/>
  <c r="I277" i="1"/>
  <c r="V276" i="1"/>
  <c r="U276" i="1"/>
  <c r="I276" i="1"/>
  <c r="E276" i="1"/>
  <c r="V275" i="1"/>
  <c r="U275" i="1"/>
  <c r="I275" i="1"/>
  <c r="V274" i="1"/>
  <c r="U274" i="1"/>
  <c r="I274" i="1"/>
  <c r="V273" i="1"/>
  <c r="U273" i="1"/>
  <c r="V272" i="1"/>
  <c r="U272" i="1"/>
  <c r="J252" i="5"/>
  <c r="E272" i="1"/>
  <c r="V271" i="1"/>
  <c r="U271" i="1"/>
  <c r="I271" i="1"/>
  <c r="V270" i="1"/>
  <c r="U270" i="1"/>
  <c r="I270" i="1"/>
  <c r="V269" i="1"/>
  <c r="U269" i="1"/>
  <c r="I269" i="1"/>
  <c r="V268" i="1"/>
  <c r="U268" i="1"/>
  <c r="I268" i="1"/>
  <c r="J243" i="5" s="1"/>
  <c r="E268" i="1"/>
  <c r="V267" i="1"/>
  <c r="U267" i="1"/>
  <c r="I267" i="1"/>
  <c r="V266" i="1"/>
  <c r="U266" i="1"/>
  <c r="I266" i="1"/>
  <c r="V265" i="1"/>
  <c r="U265" i="1"/>
  <c r="I265" i="1"/>
  <c r="V264" i="1"/>
  <c r="U264" i="1"/>
  <c r="I264" i="1"/>
  <c r="E264" i="1"/>
  <c r="V263" i="1"/>
  <c r="U263" i="1"/>
  <c r="I263" i="1"/>
  <c r="J456" i="5" s="1"/>
  <c r="V262" i="1"/>
  <c r="U262" i="1"/>
  <c r="I262" i="1"/>
  <c r="V261" i="1"/>
  <c r="U261" i="1"/>
  <c r="I261" i="1"/>
  <c r="V260" i="1"/>
  <c r="U260" i="1"/>
  <c r="I260" i="1"/>
  <c r="V259" i="1"/>
  <c r="U259" i="1"/>
  <c r="I259" i="1"/>
  <c r="V258" i="1"/>
  <c r="U258" i="1"/>
  <c r="I258" i="1"/>
  <c r="V257" i="1"/>
  <c r="U257" i="1"/>
  <c r="I257" i="1"/>
  <c r="V256" i="1"/>
  <c r="U256" i="1"/>
  <c r="I256" i="1"/>
  <c r="V255" i="1"/>
  <c r="U255" i="1"/>
  <c r="I255" i="1"/>
  <c r="V254" i="1"/>
  <c r="U254" i="1"/>
  <c r="I254" i="1"/>
  <c r="V253" i="1"/>
  <c r="U253" i="1"/>
  <c r="I253" i="1"/>
  <c r="V252" i="1"/>
  <c r="U252" i="1"/>
  <c r="I252" i="1"/>
  <c r="V251" i="1"/>
  <c r="U251" i="1"/>
  <c r="I251" i="1"/>
  <c r="J232" i="5" s="1"/>
  <c r="V250" i="1"/>
  <c r="U250" i="1"/>
  <c r="I250" i="1"/>
  <c r="J231" i="5" s="1"/>
  <c r="V249" i="1"/>
  <c r="U249" i="1"/>
  <c r="I249" i="1"/>
  <c r="V248" i="1"/>
  <c r="U248" i="1"/>
  <c r="I248" i="1"/>
  <c r="E248" i="1"/>
  <c r="V247" i="1"/>
  <c r="U247" i="1"/>
  <c r="I247" i="1"/>
  <c r="V246" i="1"/>
  <c r="U246" i="1"/>
  <c r="I246" i="1"/>
  <c r="V245" i="1"/>
  <c r="U245" i="1"/>
  <c r="I245" i="1"/>
  <c r="V244" i="1"/>
  <c r="U244" i="1"/>
  <c r="I244" i="1"/>
  <c r="V243" i="1"/>
  <c r="U243" i="1"/>
  <c r="I243" i="1"/>
  <c r="V242" i="1"/>
  <c r="U242" i="1"/>
  <c r="I242" i="1"/>
  <c r="V241" i="1"/>
  <c r="U241" i="1"/>
  <c r="I241" i="1"/>
  <c r="V240" i="1"/>
  <c r="U240" i="1"/>
  <c r="I240" i="1"/>
  <c r="V239" i="1"/>
  <c r="U239" i="1"/>
  <c r="I239" i="1"/>
  <c r="V238" i="1"/>
  <c r="U238" i="1"/>
  <c r="I238" i="1"/>
  <c r="V237" i="1"/>
  <c r="U237" i="1"/>
  <c r="I237" i="1"/>
  <c r="V236" i="1"/>
  <c r="U236" i="1"/>
  <c r="I236" i="1"/>
  <c r="V235" i="1"/>
  <c r="U235" i="1"/>
  <c r="I235" i="1"/>
  <c r="V234" i="1"/>
  <c r="U234" i="1"/>
  <c r="I234" i="1"/>
  <c r="D234" i="1"/>
  <c r="V233" i="1"/>
  <c r="U233" i="1"/>
  <c r="I233" i="1"/>
  <c r="V232" i="1"/>
  <c r="U232" i="1"/>
  <c r="I232" i="1"/>
  <c r="D232" i="1"/>
  <c r="V231" i="1"/>
  <c r="U231" i="1"/>
  <c r="I231" i="1"/>
  <c r="V230" i="1"/>
  <c r="U230" i="1"/>
  <c r="I230" i="1"/>
  <c r="V229" i="1"/>
  <c r="U229" i="1"/>
  <c r="I229" i="1"/>
  <c r="V228" i="1"/>
  <c r="U228" i="1"/>
  <c r="I228" i="1"/>
  <c r="E228" i="1"/>
  <c r="V227" i="1"/>
  <c r="U227" i="1"/>
  <c r="I227" i="1"/>
  <c r="J451" i="5" s="1"/>
  <c r="V226" i="1"/>
  <c r="U226" i="1"/>
  <c r="I226" i="1"/>
  <c r="V225" i="1"/>
  <c r="U225" i="1"/>
  <c r="I225" i="1"/>
  <c r="V224" i="1"/>
  <c r="U224" i="1"/>
  <c r="I224" i="1"/>
  <c r="V223" i="1"/>
  <c r="U223" i="1"/>
  <c r="I223" i="1"/>
  <c r="J453" i="5" s="1"/>
  <c r="V222" i="1"/>
  <c r="U222" i="1"/>
  <c r="I222" i="1"/>
  <c r="V221" i="1"/>
  <c r="U221" i="1"/>
  <c r="I221" i="1"/>
  <c r="V220" i="1"/>
  <c r="U220" i="1"/>
  <c r="I220" i="1"/>
  <c r="V219" i="1"/>
  <c r="U219" i="1"/>
  <c r="I219" i="1"/>
  <c r="V218" i="1"/>
  <c r="U218" i="1"/>
  <c r="I218" i="1"/>
  <c r="E218" i="1"/>
  <c r="V217" i="1"/>
  <c r="U217" i="1"/>
  <c r="I217" i="1"/>
  <c r="E217" i="1"/>
  <c r="V216" i="1"/>
  <c r="U216" i="1"/>
  <c r="I216" i="1"/>
  <c r="V215" i="1"/>
  <c r="U215" i="1"/>
  <c r="I215" i="1"/>
  <c r="V214" i="1"/>
  <c r="U214" i="1"/>
  <c r="I214" i="1"/>
  <c r="V213" i="1"/>
  <c r="U213" i="1"/>
  <c r="I213" i="1"/>
  <c r="V212" i="1"/>
  <c r="U212" i="1"/>
  <c r="I212" i="1"/>
  <c r="E212" i="1"/>
  <c r="V211" i="1"/>
  <c r="U211" i="1"/>
  <c r="I211" i="1"/>
  <c r="V210" i="1"/>
  <c r="U210" i="1"/>
  <c r="I210" i="1"/>
  <c r="V209" i="1"/>
  <c r="U209" i="1"/>
  <c r="I209" i="1"/>
  <c r="V208" i="1"/>
  <c r="U208" i="1"/>
  <c r="I208" i="1"/>
  <c r="V207" i="1"/>
  <c r="U207" i="1"/>
  <c r="I207" i="1"/>
  <c r="V206" i="1"/>
  <c r="U206" i="1"/>
  <c r="I206" i="1"/>
  <c r="V205" i="1"/>
  <c r="U205" i="1"/>
  <c r="I205" i="1"/>
  <c r="E205" i="1"/>
  <c r="V204" i="1"/>
  <c r="U204" i="1"/>
  <c r="I204" i="1"/>
  <c r="E204" i="1"/>
  <c r="V203" i="1"/>
  <c r="U203" i="1"/>
  <c r="I203" i="1"/>
  <c r="V202" i="1"/>
  <c r="U202" i="1"/>
  <c r="I202" i="1"/>
  <c r="V201" i="1"/>
  <c r="U201" i="1"/>
  <c r="I201" i="1"/>
  <c r="V200" i="1"/>
  <c r="U200" i="1"/>
  <c r="I200" i="1"/>
  <c r="V199" i="1"/>
  <c r="U199" i="1"/>
  <c r="I199" i="1"/>
  <c r="V198" i="1"/>
  <c r="U198" i="1"/>
  <c r="I198" i="1"/>
  <c r="V197" i="1"/>
  <c r="U197" i="1"/>
  <c r="I197" i="1"/>
  <c r="V196" i="1"/>
  <c r="U196" i="1"/>
  <c r="I196" i="1"/>
  <c r="V195" i="1"/>
  <c r="U195" i="1"/>
  <c r="I195" i="1"/>
  <c r="V194" i="1"/>
  <c r="U194" i="1"/>
  <c r="I194" i="1"/>
  <c r="V193" i="1"/>
  <c r="U193" i="1"/>
  <c r="I193" i="1"/>
  <c r="V192" i="1"/>
  <c r="U192" i="1"/>
  <c r="I192" i="1"/>
  <c r="V191" i="1"/>
  <c r="U191" i="1"/>
  <c r="I191" i="1"/>
  <c r="V190" i="1"/>
  <c r="U190" i="1"/>
  <c r="I190" i="1"/>
  <c r="V189" i="1"/>
  <c r="U189" i="1"/>
  <c r="I189" i="1"/>
  <c r="V187" i="1"/>
  <c r="U187" i="1"/>
  <c r="I187" i="1"/>
  <c r="V186" i="1"/>
  <c r="U186" i="1"/>
  <c r="I186" i="1"/>
  <c r="V185" i="1"/>
  <c r="U185" i="1"/>
  <c r="I185" i="1"/>
  <c r="V184" i="1"/>
  <c r="U184" i="1"/>
  <c r="I184" i="1"/>
  <c r="V183" i="1"/>
  <c r="U183" i="1"/>
  <c r="I183" i="1"/>
  <c r="V182" i="1"/>
  <c r="U182" i="1"/>
  <c r="I182" i="1"/>
  <c r="V181" i="1"/>
  <c r="U181" i="1"/>
  <c r="I181" i="1"/>
  <c r="V180" i="1"/>
  <c r="U180" i="1"/>
  <c r="I180" i="1"/>
  <c r="V179" i="1"/>
  <c r="U179" i="1"/>
  <c r="I179" i="1"/>
  <c r="V178" i="1"/>
  <c r="U178" i="1"/>
  <c r="I178" i="1"/>
  <c r="V177" i="1"/>
  <c r="U177" i="1"/>
  <c r="I177" i="1"/>
  <c r="V176" i="1"/>
  <c r="U176" i="1"/>
  <c r="I176" i="1"/>
  <c r="V175" i="1"/>
  <c r="U175" i="1"/>
  <c r="I175" i="1"/>
  <c r="V174" i="1"/>
  <c r="U174" i="1"/>
  <c r="I174" i="1"/>
  <c r="V173" i="1"/>
  <c r="U173" i="1"/>
  <c r="I173" i="1"/>
  <c r="V172" i="1"/>
  <c r="U172" i="1"/>
  <c r="I172" i="1"/>
  <c r="V171" i="1"/>
  <c r="U171" i="1"/>
  <c r="I171" i="1"/>
  <c r="V170" i="1"/>
  <c r="U170" i="1"/>
  <c r="I170" i="1"/>
  <c r="V169" i="1"/>
  <c r="U169" i="1"/>
  <c r="I169" i="1"/>
  <c r="V168" i="1"/>
  <c r="U168" i="1"/>
  <c r="I168" i="1"/>
  <c r="V167" i="1"/>
  <c r="U167" i="1"/>
  <c r="I167" i="1"/>
  <c r="V166" i="1"/>
  <c r="U166" i="1"/>
  <c r="I166" i="1"/>
  <c r="V165" i="1"/>
  <c r="U165" i="1"/>
  <c r="I165" i="1"/>
  <c r="V164" i="1"/>
  <c r="U164" i="1"/>
  <c r="I164" i="1"/>
  <c r="V163" i="1"/>
  <c r="U163" i="1"/>
  <c r="I163" i="1"/>
  <c r="V162" i="1"/>
  <c r="U162" i="1"/>
  <c r="I162" i="1"/>
  <c r="V161" i="1"/>
  <c r="U161" i="1"/>
  <c r="I161" i="1"/>
  <c r="V160" i="1"/>
  <c r="U160" i="1"/>
  <c r="I160" i="1"/>
  <c r="V159" i="1"/>
  <c r="U159" i="1"/>
  <c r="I159" i="1"/>
  <c r="V158" i="1"/>
  <c r="U158" i="1"/>
  <c r="I158" i="1"/>
  <c r="V157" i="1"/>
  <c r="U157" i="1"/>
  <c r="I157" i="1"/>
  <c r="V156" i="1"/>
  <c r="U156" i="1"/>
  <c r="I156" i="1"/>
  <c r="J450" i="5" s="1"/>
  <c r="E156" i="1"/>
  <c r="V155" i="1"/>
  <c r="U155" i="1"/>
  <c r="I155" i="1"/>
  <c r="V154" i="1"/>
  <c r="U154" i="1"/>
  <c r="I154" i="1"/>
  <c r="V153" i="1"/>
  <c r="U153" i="1"/>
  <c r="I153" i="1"/>
  <c r="V152" i="1"/>
  <c r="U152" i="1"/>
  <c r="I152" i="1"/>
  <c r="V151" i="1"/>
  <c r="U151" i="1"/>
  <c r="I151" i="1"/>
  <c r="V150" i="1"/>
  <c r="U150" i="1"/>
  <c r="I150" i="1"/>
  <c r="V149" i="1"/>
  <c r="U149" i="1"/>
  <c r="I149" i="1"/>
  <c r="V148" i="1"/>
  <c r="U148" i="1"/>
  <c r="I148" i="1"/>
  <c r="V147" i="1"/>
  <c r="U147" i="1"/>
  <c r="I147" i="1"/>
  <c r="V146" i="1"/>
  <c r="U146" i="1"/>
  <c r="I146" i="1"/>
  <c r="V145" i="1"/>
  <c r="U145" i="1"/>
  <c r="I145" i="1"/>
  <c r="E145" i="1"/>
  <c r="V144" i="1"/>
  <c r="U144" i="1"/>
  <c r="I144" i="1"/>
  <c r="E144" i="1"/>
  <c r="V143" i="1"/>
  <c r="U143" i="1"/>
  <c r="I143" i="1"/>
  <c r="V142" i="1"/>
  <c r="U142" i="1"/>
  <c r="I142" i="1"/>
  <c r="V141" i="1"/>
  <c r="U141" i="1"/>
  <c r="I141" i="1"/>
  <c r="V140" i="1"/>
  <c r="U140" i="1"/>
  <c r="I140" i="1"/>
  <c r="V139" i="1"/>
  <c r="U139" i="1"/>
  <c r="I139" i="1"/>
  <c r="V138" i="1"/>
  <c r="U138" i="1"/>
  <c r="I138" i="1"/>
  <c r="V137" i="1"/>
  <c r="U137" i="1"/>
  <c r="I137" i="1"/>
  <c r="V136" i="1"/>
  <c r="U136" i="1"/>
  <c r="I136" i="1"/>
  <c r="V135" i="1"/>
  <c r="U135" i="1"/>
  <c r="I135" i="1"/>
  <c r="V134" i="1"/>
  <c r="U134" i="1"/>
  <c r="I134" i="1"/>
  <c r="V133" i="1"/>
  <c r="U133" i="1"/>
  <c r="I133" i="1"/>
  <c r="V132" i="1"/>
  <c r="U132" i="1"/>
  <c r="I132" i="1"/>
  <c r="V131" i="1"/>
  <c r="U131" i="1"/>
  <c r="I131" i="1"/>
  <c r="V130" i="1"/>
  <c r="U130" i="1"/>
  <c r="I130" i="1"/>
  <c r="V129" i="1"/>
  <c r="U129" i="1"/>
  <c r="I129" i="1"/>
  <c r="V128" i="1"/>
  <c r="U128" i="1"/>
  <c r="I128" i="1"/>
  <c r="V127" i="1"/>
  <c r="U127" i="1"/>
  <c r="I127" i="1"/>
  <c r="V126" i="1"/>
  <c r="U126" i="1"/>
  <c r="I126" i="1"/>
  <c r="V125" i="1"/>
  <c r="U125" i="1"/>
  <c r="I125" i="1"/>
  <c r="V124" i="1"/>
  <c r="U124" i="1"/>
  <c r="I124" i="1"/>
  <c r="V123" i="1"/>
  <c r="U123" i="1"/>
  <c r="I123" i="1"/>
  <c r="V122" i="1"/>
  <c r="U122" i="1"/>
  <c r="I122" i="1"/>
  <c r="V121" i="1"/>
  <c r="U121" i="1"/>
  <c r="I121" i="1"/>
  <c r="J218" i="5" s="1"/>
  <c r="E121" i="1"/>
  <c r="V120" i="1"/>
  <c r="U120" i="1"/>
  <c r="I120" i="1"/>
  <c r="V119" i="1"/>
  <c r="U119" i="1"/>
  <c r="I119" i="1"/>
  <c r="J452" i="5" s="1"/>
  <c r="E119" i="1"/>
  <c r="V118" i="1"/>
  <c r="U118" i="1"/>
  <c r="I118" i="1"/>
  <c r="E118" i="1"/>
  <c r="V117" i="1"/>
  <c r="U117" i="1"/>
  <c r="I117" i="1"/>
  <c r="V116" i="1"/>
  <c r="U116" i="1"/>
  <c r="I116" i="1"/>
  <c r="V115" i="1"/>
  <c r="U115" i="1"/>
  <c r="I115" i="1"/>
  <c r="V114" i="1"/>
  <c r="U114" i="1"/>
  <c r="I114" i="1"/>
  <c r="V113" i="1"/>
  <c r="U113" i="1"/>
  <c r="I113" i="1"/>
  <c r="V112" i="1"/>
  <c r="U112" i="1"/>
  <c r="I112" i="1"/>
  <c r="V111" i="1"/>
  <c r="U111" i="1"/>
  <c r="I111" i="1"/>
  <c r="V110" i="1"/>
  <c r="U110" i="1"/>
  <c r="I110" i="1"/>
  <c r="V109" i="1"/>
  <c r="U109" i="1"/>
  <c r="I109" i="1"/>
  <c r="V108" i="1"/>
  <c r="U108" i="1"/>
  <c r="I108" i="1"/>
  <c r="V107" i="1"/>
  <c r="U107" i="1"/>
  <c r="I107" i="1"/>
  <c r="V106" i="1"/>
  <c r="U106" i="1"/>
  <c r="I106" i="1"/>
  <c r="V105" i="1"/>
  <c r="U105" i="1"/>
  <c r="I105" i="1"/>
  <c r="V104" i="1"/>
  <c r="U104" i="1"/>
  <c r="I104" i="1"/>
  <c r="V103" i="1"/>
  <c r="U103" i="1"/>
  <c r="I103" i="1"/>
  <c r="V102" i="1"/>
  <c r="U102" i="1"/>
  <c r="I102" i="1"/>
  <c r="V101" i="1"/>
  <c r="U101" i="1"/>
  <c r="I101" i="1"/>
  <c r="V100" i="1"/>
  <c r="U100" i="1"/>
  <c r="I100" i="1"/>
  <c r="V99" i="1"/>
  <c r="U99" i="1"/>
  <c r="I99" i="1"/>
  <c r="V98" i="1"/>
  <c r="U98" i="1"/>
  <c r="I98" i="1"/>
  <c r="E98" i="1"/>
  <c r="V97" i="1"/>
  <c r="U97" i="1"/>
  <c r="V96" i="1"/>
  <c r="U96" i="1"/>
  <c r="V95" i="1"/>
  <c r="U95" i="1"/>
  <c r="I95" i="1"/>
  <c r="J454" i="5" s="1"/>
  <c r="E95" i="1"/>
  <c r="V94" i="1"/>
  <c r="U94" i="1"/>
  <c r="I94" i="1"/>
  <c r="V90" i="1"/>
  <c r="U90" i="1"/>
  <c r="I90" i="1"/>
  <c r="V89" i="1"/>
  <c r="U89" i="1"/>
  <c r="I89" i="1"/>
  <c r="V88" i="1"/>
  <c r="U88" i="1"/>
  <c r="I88" i="1"/>
  <c r="E88" i="1"/>
  <c r="V87" i="1"/>
  <c r="U87" i="1"/>
  <c r="V86" i="1"/>
  <c r="U86" i="1"/>
  <c r="E86" i="1"/>
  <c r="V85" i="1"/>
  <c r="U85" i="1"/>
  <c r="I85" i="1"/>
  <c r="V84" i="1"/>
  <c r="U84" i="1"/>
  <c r="I84" i="1"/>
  <c r="V83" i="1"/>
  <c r="U83" i="1"/>
  <c r="I83" i="1"/>
  <c r="V82" i="1"/>
  <c r="U82" i="1"/>
  <c r="I82" i="1"/>
  <c r="V81" i="1"/>
  <c r="U81" i="1"/>
  <c r="I81" i="1"/>
  <c r="V80" i="1"/>
  <c r="U80" i="1"/>
  <c r="I80" i="1"/>
  <c r="V79" i="1"/>
  <c r="U79" i="1"/>
  <c r="I79" i="1"/>
  <c r="V78" i="1"/>
  <c r="U78" i="1"/>
  <c r="I78" i="1"/>
  <c r="V77" i="1"/>
  <c r="U77" i="1"/>
  <c r="I77" i="1"/>
  <c r="V76" i="1"/>
  <c r="U76" i="1"/>
  <c r="I76" i="1"/>
  <c r="V75" i="1"/>
  <c r="U75" i="1"/>
  <c r="I75" i="1"/>
  <c r="E75" i="1"/>
  <c r="V74" i="1"/>
  <c r="U74" i="1"/>
  <c r="I74" i="1"/>
  <c r="V73" i="1"/>
  <c r="U73" i="1"/>
  <c r="I73" i="1"/>
  <c r="V72" i="1"/>
  <c r="U72" i="1"/>
  <c r="I72" i="1"/>
  <c r="V71" i="1"/>
  <c r="U71" i="1"/>
  <c r="I71" i="1"/>
  <c r="V70" i="1"/>
  <c r="U70" i="1"/>
  <c r="I70" i="1"/>
  <c r="V69" i="1"/>
  <c r="U69" i="1"/>
  <c r="I69" i="1"/>
  <c r="V68" i="1"/>
  <c r="U68" i="1"/>
  <c r="I68" i="1"/>
  <c r="V67" i="1"/>
  <c r="U67" i="1"/>
  <c r="I67" i="1"/>
  <c r="V66" i="1"/>
  <c r="U66" i="1"/>
  <c r="I66" i="1"/>
  <c r="V65" i="1"/>
  <c r="U65" i="1"/>
  <c r="I65" i="1"/>
  <c r="V64" i="1"/>
  <c r="U64" i="1"/>
  <c r="I64" i="1"/>
  <c r="V63" i="1"/>
  <c r="U63" i="1"/>
  <c r="I63" i="1"/>
  <c r="V62" i="1"/>
  <c r="U62" i="1"/>
  <c r="I62" i="1"/>
  <c r="J255" i="5" s="1"/>
  <c r="E62" i="1"/>
  <c r="V61" i="1"/>
  <c r="U61" i="1"/>
  <c r="V60" i="1"/>
  <c r="U60" i="1"/>
  <c r="I60" i="1"/>
  <c r="J254" i="5" s="1"/>
  <c r="E60" i="1"/>
  <c r="V59" i="1"/>
  <c r="U59" i="1"/>
  <c r="I59" i="1"/>
  <c r="J257" i="5" s="1"/>
  <c r="E59" i="1"/>
  <c r="V58" i="1"/>
  <c r="U58" i="1"/>
  <c r="I58" i="1"/>
  <c r="J256" i="5" s="1"/>
  <c r="E58" i="1"/>
  <c r="V57" i="1"/>
  <c r="U57" i="1"/>
  <c r="I57" i="1"/>
  <c r="J258" i="5" s="1"/>
  <c r="E57" i="1"/>
  <c r="V56" i="1"/>
  <c r="U56" i="1"/>
  <c r="I56" i="1"/>
  <c r="V55" i="1"/>
  <c r="U55" i="1"/>
  <c r="I55" i="1"/>
  <c r="V54" i="1"/>
  <c r="U54" i="1"/>
  <c r="I54" i="1"/>
  <c r="V53" i="1"/>
  <c r="U53" i="1"/>
  <c r="I53" i="1"/>
  <c r="V52" i="1"/>
  <c r="U52" i="1"/>
  <c r="V51" i="1"/>
  <c r="U51" i="1"/>
  <c r="V50" i="1"/>
  <c r="U50" i="1"/>
  <c r="I50" i="1"/>
  <c r="V49" i="1"/>
  <c r="U49" i="1"/>
  <c r="I49" i="1"/>
  <c r="V48" i="1"/>
  <c r="U48" i="1"/>
  <c r="I48" i="1"/>
  <c r="V47" i="1"/>
  <c r="U47" i="1"/>
  <c r="I47" i="1"/>
  <c r="V46" i="1"/>
  <c r="U46" i="1"/>
  <c r="I46" i="1"/>
  <c r="E46" i="1"/>
  <c r="V45" i="1"/>
  <c r="U45" i="1"/>
  <c r="I45" i="1"/>
  <c r="J213" i="5" s="1"/>
  <c r="E45" i="1"/>
  <c r="V44" i="1"/>
  <c r="U44" i="1"/>
  <c r="I44" i="1"/>
  <c r="V43" i="1"/>
  <c r="U43" i="1"/>
  <c r="I43" i="1"/>
  <c r="V42" i="1"/>
  <c r="U42" i="1"/>
  <c r="V41" i="1"/>
  <c r="U41" i="1"/>
  <c r="I41" i="1"/>
  <c r="J461" i="5" s="1"/>
  <c r="E41" i="1"/>
  <c r="V40" i="1"/>
  <c r="U40" i="1"/>
  <c r="I40" i="1"/>
  <c r="J460" i="5" s="1"/>
  <c r="E40" i="1"/>
  <c r="V39" i="1"/>
  <c r="U39" i="1"/>
  <c r="I39" i="1"/>
  <c r="V38" i="1"/>
  <c r="U38" i="1"/>
  <c r="I38" i="1"/>
  <c r="V37" i="1"/>
  <c r="U37" i="1"/>
  <c r="I37" i="1"/>
  <c r="J259" i="5" s="1"/>
  <c r="E37" i="1"/>
  <c r="V36" i="1"/>
  <c r="U36" i="1"/>
  <c r="I36" i="1"/>
  <c r="J557" i="5" s="1"/>
  <c r="E36" i="1"/>
  <c r="V35" i="1"/>
  <c r="U35" i="1"/>
  <c r="I35" i="1"/>
  <c r="J558" i="5" s="1"/>
  <c r="E35" i="1"/>
  <c r="V34" i="1"/>
  <c r="U34" i="1"/>
  <c r="I34" i="1"/>
  <c r="V33" i="1"/>
  <c r="U33" i="1"/>
  <c r="I33" i="1"/>
  <c r="J244" i="5" s="1"/>
  <c r="E33" i="1"/>
  <c r="V32" i="1"/>
  <c r="U32" i="1"/>
  <c r="I32" i="1"/>
  <c r="J447" i="5" s="1"/>
  <c r="E32" i="1"/>
  <c r="V31" i="1"/>
  <c r="U31" i="1"/>
  <c r="I31" i="1"/>
  <c r="J206" i="5" s="1"/>
  <c r="E31" i="1"/>
  <c r="V30" i="1"/>
  <c r="U30" i="1"/>
  <c r="I30" i="1"/>
  <c r="V29" i="1"/>
  <c r="U29" i="1"/>
  <c r="I29" i="1"/>
  <c r="J217" i="5" s="1"/>
  <c r="E29" i="1"/>
  <c r="V28" i="1"/>
  <c r="U28" i="1"/>
  <c r="I28" i="1"/>
  <c r="E28" i="1"/>
  <c r="V27" i="1"/>
  <c r="U27" i="1"/>
  <c r="I27" i="1"/>
  <c r="J448" i="5" s="1"/>
  <c r="E27" i="1"/>
  <c r="V26" i="1"/>
  <c r="U26" i="1"/>
  <c r="I26" i="1"/>
  <c r="J449" i="5" s="1"/>
  <c r="E26" i="1"/>
  <c r="V25" i="1"/>
  <c r="U25" i="1"/>
  <c r="I25" i="1"/>
  <c r="J248" i="5" s="1"/>
  <c r="E25" i="1"/>
  <c r="V24" i="1"/>
  <c r="U24" i="1"/>
  <c r="I24" i="1"/>
  <c r="J455" i="5" s="1"/>
  <c r="E24" i="1"/>
  <c r="V23" i="1"/>
  <c r="U23" i="1"/>
  <c r="I23" i="1"/>
  <c r="V22" i="1"/>
  <c r="U22" i="1"/>
  <c r="I22" i="1"/>
  <c r="V21" i="1"/>
  <c r="U21" i="1"/>
  <c r="I21" i="1"/>
  <c r="V20" i="1"/>
  <c r="U20" i="1"/>
  <c r="I20" i="1"/>
  <c r="V19" i="1"/>
  <c r="U19" i="1"/>
  <c r="I19" i="1"/>
  <c r="V18" i="1"/>
  <c r="U18" i="1"/>
  <c r="I18" i="1"/>
  <c r="V17" i="1"/>
  <c r="U17" i="1"/>
  <c r="I17" i="1"/>
  <c r="J216" i="5" s="1"/>
  <c r="E17" i="1"/>
  <c r="V16" i="1"/>
  <c r="U16" i="1"/>
  <c r="I16" i="1"/>
  <c r="V15" i="1"/>
  <c r="U15" i="1"/>
  <c r="I15" i="1"/>
  <c r="J215" i="5" s="1"/>
  <c r="E15" i="1"/>
  <c r="V14" i="1"/>
  <c r="U14" i="1"/>
  <c r="I14" i="1"/>
  <c r="E14" i="1"/>
  <c r="V13" i="1"/>
  <c r="U13" i="1"/>
  <c r="I13" i="1"/>
  <c r="E13" i="1"/>
  <c r="V12" i="1"/>
  <c r="U12" i="1"/>
  <c r="I12" i="1"/>
  <c r="J214" i="5" s="1"/>
  <c r="E12" i="1"/>
  <c r="V11" i="1"/>
  <c r="U11" i="1"/>
  <c r="I11" i="1"/>
  <c r="J212" i="5" s="1"/>
  <c r="E11" i="1"/>
  <c r="V10" i="1"/>
  <c r="U10" i="1"/>
  <c r="I10" i="1"/>
  <c r="V9" i="1"/>
  <c r="U9" i="1"/>
  <c r="I9" i="1"/>
  <c r="V8" i="1"/>
  <c r="U8" i="1"/>
  <c r="I8" i="1"/>
  <c r="V7" i="1"/>
  <c r="U7" i="1"/>
  <c r="I7" i="1"/>
  <c r="V6" i="1"/>
  <c r="U6" i="1"/>
  <c r="I6" i="1"/>
  <c r="V5" i="1"/>
  <c r="U5" i="1"/>
  <c r="I5" i="1"/>
  <c r="V4" i="1"/>
  <c r="U4" i="1"/>
  <c r="I4" i="1"/>
  <c r="E4" i="1"/>
  <c r="V3" i="1"/>
  <c r="U3" i="1"/>
  <c r="I3" i="1"/>
  <c r="E3" i="1"/>
  <c r="P425" i="1" l="1"/>
  <c r="P372" i="4" s="1"/>
  <c r="P491" i="1"/>
  <c r="P376" i="4" s="1"/>
  <c r="P427" i="1"/>
  <c r="P374" i="4" s="1"/>
  <c r="P426" i="1"/>
  <c r="P373" i="4" s="1"/>
  <c r="E3" i="4"/>
  <c r="E3" i="8"/>
  <c r="I3" i="4"/>
  <c r="I3" i="8"/>
  <c r="E4" i="8"/>
  <c r="E4" i="4"/>
  <c r="I4" i="4"/>
  <c r="I4" i="8"/>
  <c r="I5" i="8"/>
  <c r="I5" i="4"/>
  <c r="I6" i="8"/>
  <c r="I6" i="4"/>
  <c r="I7" i="8"/>
  <c r="I7" i="4"/>
  <c r="I8" i="8"/>
  <c r="I8" i="4"/>
  <c r="I9" i="8"/>
  <c r="I9" i="4"/>
  <c r="I10" i="8"/>
  <c r="I10" i="4"/>
  <c r="E11" i="8"/>
  <c r="E11" i="4"/>
  <c r="I11" i="4"/>
  <c r="I11" i="8"/>
  <c r="E12" i="8"/>
  <c r="E12" i="4"/>
  <c r="I12" i="4"/>
  <c r="I12" i="8"/>
  <c r="I13" i="8"/>
  <c r="I13" i="4"/>
  <c r="I14" i="8"/>
  <c r="I14" i="4"/>
  <c r="I15" i="8"/>
  <c r="I15" i="4"/>
  <c r="I16" i="8"/>
  <c r="I16" i="4"/>
  <c r="I17" i="8"/>
  <c r="I17" i="4"/>
  <c r="I18" i="8"/>
  <c r="I18" i="4"/>
  <c r="I19" i="4"/>
  <c r="I19" i="8"/>
  <c r="E20" i="8"/>
  <c r="E20" i="4"/>
  <c r="I20" i="4"/>
  <c r="I20" i="8"/>
  <c r="I21" i="8"/>
  <c r="I21" i="4"/>
  <c r="I22" i="8"/>
  <c r="I22" i="4"/>
  <c r="I23" i="8"/>
  <c r="I23" i="4"/>
  <c r="I24" i="8"/>
  <c r="I24" i="4"/>
  <c r="I25" i="8"/>
  <c r="I25" i="4"/>
  <c r="I26" i="8"/>
  <c r="I26" i="4"/>
  <c r="I27" i="4"/>
  <c r="I27" i="8"/>
  <c r="E28" i="8"/>
  <c r="E28" i="4"/>
  <c r="I28" i="4"/>
  <c r="I28" i="8"/>
  <c r="I29" i="8"/>
  <c r="I29" i="4"/>
  <c r="I30" i="8"/>
  <c r="I30" i="4"/>
  <c r="I31" i="8"/>
  <c r="I31" i="4"/>
  <c r="I32" i="8"/>
  <c r="I32" i="4"/>
  <c r="I33" i="8"/>
  <c r="I33" i="4"/>
  <c r="I34" i="8"/>
  <c r="I34" i="4"/>
  <c r="I35" i="4"/>
  <c r="I35" i="8"/>
  <c r="I36" i="4"/>
  <c r="I36" i="8"/>
  <c r="I37" i="8"/>
  <c r="I37" i="4"/>
  <c r="I38" i="8"/>
  <c r="I38" i="4"/>
  <c r="I39" i="8"/>
  <c r="I39" i="4"/>
  <c r="I40" i="8"/>
  <c r="I40" i="4"/>
  <c r="I41" i="8"/>
  <c r="I41" i="4"/>
  <c r="I42" i="8"/>
  <c r="I42" i="4"/>
  <c r="I43" i="4"/>
  <c r="I43" i="8"/>
  <c r="I44" i="4"/>
  <c r="I44" i="8"/>
  <c r="I45" i="8"/>
  <c r="I45" i="4"/>
  <c r="I46" i="8"/>
  <c r="I46" i="4"/>
  <c r="I47" i="8"/>
  <c r="I47" i="4"/>
  <c r="I48" i="8"/>
  <c r="I48" i="4"/>
  <c r="I49" i="8"/>
  <c r="I49" i="4"/>
  <c r="I50" i="4"/>
  <c r="I50" i="8"/>
  <c r="E51" i="4"/>
  <c r="E51" i="8"/>
  <c r="I51" i="4"/>
  <c r="I51" i="8"/>
  <c r="I52" i="4"/>
  <c r="I52" i="8"/>
  <c r="I53" i="4"/>
  <c r="I53" i="8"/>
  <c r="I54" i="4"/>
  <c r="I54" i="8"/>
  <c r="I55" i="4"/>
  <c r="I55" i="8"/>
  <c r="I56" i="4"/>
  <c r="I56" i="8"/>
  <c r="I57" i="4"/>
  <c r="I57" i="8"/>
  <c r="I58" i="4"/>
  <c r="I58" i="8"/>
  <c r="I59" i="4"/>
  <c r="I59" i="8"/>
  <c r="I60" i="4"/>
  <c r="I60" i="8"/>
  <c r="I61" i="4"/>
  <c r="I61" i="8"/>
  <c r="E62" i="4"/>
  <c r="E62" i="8"/>
  <c r="I62" i="4"/>
  <c r="I62" i="8"/>
  <c r="I64" i="4"/>
  <c r="I64" i="8"/>
  <c r="I65" i="4"/>
  <c r="I65" i="8"/>
  <c r="I66" i="4"/>
  <c r="I66" i="8"/>
  <c r="I67" i="4"/>
  <c r="I67" i="8"/>
  <c r="I68" i="4"/>
  <c r="I68" i="8"/>
  <c r="E69" i="4"/>
  <c r="E69" i="8"/>
  <c r="I69" i="4"/>
  <c r="I69" i="8"/>
  <c r="I70" i="4"/>
  <c r="I70" i="8"/>
  <c r="I71" i="4"/>
  <c r="I71" i="8"/>
  <c r="I72" i="4"/>
  <c r="I72" i="8"/>
  <c r="I73" i="4"/>
  <c r="I73" i="8"/>
  <c r="I74" i="4"/>
  <c r="I74" i="8"/>
  <c r="I75" i="4"/>
  <c r="I75" i="8"/>
  <c r="I76" i="4"/>
  <c r="I76" i="8"/>
  <c r="I77" i="4"/>
  <c r="I77" i="8"/>
  <c r="I78" i="4"/>
  <c r="I78" i="8"/>
  <c r="I79" i="4"/>
  <c r="I79" i="8"/>
  <c r="I80" i="4"/>
  <c r="I80" i="8"/>
  <c r="I81" i="4"/>
  <c r="I81" i="8"/>
  <c r="I82" i="4"/>
  <c r="I82" i="8"/>
  <c r="I83" i="4"/>
  <c r="I83" i="8"/>
  <c r="I84" i="4"/>
  <c r="I84" i="8"/>
  <c r="I85" i="4"/>
  <c r="I85" i="8"/>
  <c r="I86" i="4"/>
  <c r="I86" i="8"/>
  <c r="I87" i="4"/>
  <c r="I87" i="8"/>
  <c r="I88" i="4"/>
  <c r="I88" i="8"/>
  <c r="E89" i="4"/>
  <c r="E89" i="8"/>
  <c r="I89" i="4"/>
  <c r="I89" i="8"/>
  <c r="I90" i="4"/>
  <c r="I90" i="8"/>
  <c r="I91" i="4"/>
  <c r="I91" i="8"/>
  <c r="I92" i="4"/>
  <c r="I92" i="8"/>
  <c r="I93" i="4"/>
  <c r="I93" i="8"/>
  <c r="I94" i="4"/>
  <c r="I94" i="8"/>
  <c r="I95" i="4"/>
  <c r="I95" i="8"/>
  <c r="I96" i="4"/>
  <c r="I96" i="8"/>
  <c r="I97" i="4"/>
  <c r="I97" i="8"/>
  <c r="I98" i="4"/>
  <c r="I98" i="8"/>
  <c r="I99" i="4"/>
  <c r="I99" i="8"/>
  <c r="I100" i="4"/>
  <c r="I100" i="8"/>
  <c r="I101" i="4"/>
  <c r="I101" i="8"/>
  <c r="I102" i="4"/>
  <c r="I102" i="8"/>
  <c r="I103" i="4"/>
  <c r="I103" i="8"/>
  <c r="I104" i="4"/>
  <c r="I104" i="8"/>
  <c r="I105" i="4"/>
  <c r="I105" i="8"/>
  <c r="I106" i="4"/>
  <c r="I106" i="8"/>
  <c r="I107" i="4"/>
  <c r="I107" i="8"/>
  <c r="I108" i="4"/>
  <c r="I108" i="8"/>
  <c r="I109" i="4"/>
  <c r="I109" i="8"/>
  <c r="I110" i="4"/>
  <c r="I110" i="8"/>
  <c r="I111" i="4"/>
  <c r="I111" i="8"/>
  <c r="E112" i="4"/>
  <c r="E112" i="8"/>
  <c r="I112" i="4"/>
  <c r="I112" i="8"/>
  <c r="E113" i="4"/>
  <c r="E113" i="8"/>
  <c r="I113" i="4"/>
  <c r="I113" i="8"/>
  <c r="I114" i="4"/>
  <c r="I114" i="8"/>
  <c r="I115" i="4"/>
  <c r="I115" i="8"/>
  <c r="I116" i="4"/>
  <c r="I116" i="8"/>
  <c r="I117" i="4"/>
  <c r="I117" i="8"/>
  <c r="I118" i="4"/>
  <c r="I118" i="8"/>
  <c r="I119" i="4"/>
  <c r="I119" i="8"/>
  <c r="I120" i="4"/>
  <c r="I120" i="8"/>
  <c r="I121" i="4"/>
  <c r="I121" i="8"/>
  <c r="I122" i="4"/>
  <c r="I122" i="8"/>
  <c r="I123" i="4"/>
  <c r="I123" i="8"/>
  <c r="I124" i="4"/>
  <c r="I124" i="8"/>
  <c r="I125" i="4"/>
  <c r="I125" i="8"/>
  <c r="I126" i="4"/>
  <c r="I126" i="8"/>
  <c r="I127" i="4"/>
  <c r="I127" i="8"/>
  <c r="I128" i="4"/>
  <c r="I128" i="8"/>
  <c r="I129" i="4"/>
  <c r="I129" i="8"/>
  <c r="I130" i="4"/>
  <c r="I130" i="8"/>
  <c r="I131" i="4"/>
  <c r="I131" i="8"/>
  <c r="I132" i="4"/>
  <c r="I132" i="8"/>
  <c r="I133" i="4"/>
  <c r="I133" i="8"/>
  <c r="I134" i="4"/>
  <c r="I134" i="8"/>
  <c r="I135" i="4"/>
  <c r="I135" i="8"/>
  <c r="I136" i="4"/>
  <c r="I136" i="8"/>
  <c r="I137" i="4"/>
  <c r="I137" i="8"/>
  <c r="I138" i="4"/>
  <c r="I138" i="8"/>
  <c r="I139" i="4"/>
  <c r="I139" i="8"/>
  <c r="I140" i="4"/>
  <c r="I140" i="8"/>
  <c r="I141" i="4"/>
  <c r="I141" i="8"/>
  <c r="I142" i="4"/>
  <c r="I142" i="8"/>
  <c r="I143" i="4"/>
  <c r="I143" i="8"/>
  <c r="I144" i="4"/>
  <c r="I144" i="8"/>
  <c r="I145" i="4"/>
  <c r="I145" i="8"/>
  <c r="I146" i="4"/>
  <c r="I146" i="8"/>
  <c r="I147" i="4"/>
  <c r="I147" i="8"/>
  <c r="I148" i="4"/>
  <c r="I148" i="8"/>
  <c r="I149" i="4"/>
  <c r="I149" i="8"/>
  <c r="I150" i="4"/>
  <c r="I150" i="8"/>
  <c r="I151" i="4"/>
  <c r="I151" i="8"/>
  <c r="I152" i="4"/>
  <c r="I152" i="8"/>
  <c r="I153" i="4"/>
  <c r="I153" i="8"/>
  <c r="I154" i="4"/>
  <c r="I154" i="8"/>
  <c r="I156" i="4"/>
  <c r="I156" i="8"/>
  <c r="I157" i="4"/>
  <c r="I157" i="8"/>
  <c r="I158" i="4"/>
  <c r="I158" i="8"/>
  <c r="I159" i="4"/>
  <c r="I159" i="8"/>
  <c r="I160" i="4"/>
  <c r="I160" i="8"/>
  <c r="I161" i="4"/>
  <c r="I161" i="8"/>
  <c r="I162" i="4"/>
  <c r="I162" i="8"/>
  <c r="I163" i="4"/>
  <c r="I163" i="8"/>
  <c r="I164" i="4"/>
  <c r="I164" i="8"/>
  <c r="I165" i="4"/>
  <c r="I165" i="8"/>
  <c r="I166" i="4"/>
  <c r="I166" i="8"/>
  <c r="I167" i="4"/>
  <c r="I167" i="8"/>
  <c r="I168" i="4"/>
  <c r="I168" i="8"/>
  <c r="I169" i="4"/>
  <c r="I169" i="8"/>
  <c r="I170" i="4"/>
  <c r="I170" i="8"/>
  <c r="E171" i="4"/>
  <c r="E171" i="8"/>
  <c r="I171" i="4"/>
  <c r="I171" i="8"/>
  <c r="E172" i="4"/>
  <c r="E172" i="8"/>
  <c r="I172" i="4"/>
  <c r="I172" i="8"/>
  <c r="I173" i="4"/>
  <c r="I173" i="8"/>
  <c r="I174" i="4"/>
  <c r="I174" i="8"/>
  <c r="I175" i="4"/>
  <c r="I175" i="8"/>
  <c r="I176" i="4"/>
  <c r="I176" i="8"/>
  <c r="I177" i="4"/>
  <c r="I177" i="8"/>
  <c r="I178" i="4"/>
  <c r="I178" i="8"/>
  <c r="E179" i="4"/>
  <c r="E179" i="8"/>
  <c r="I179" i="4"/>
  <c r="I179" i="8"/>
  <c r="I180" i="4"/>
  <c r="I180" i="8"/>
  <c r="I181" i="4"/>
  <c r="I181" i="8"/>
  <c r="I182" i="4"/>
  <c r="I182" i="8"/>
  <c r="I183" i="4"/>
  <c r="I183" i="8"/>
  <c r="E184" i="4"/>
  <c r="E184" i="8"/>
  <c r="I184" i="4"/>
  <c r="I184" i="8"/>
  <c r="E185" i="4"/>
  <c r="E185" i="8"/>
  <c r="I185" i="4"/>
  <c r="I185" i="8"/>
  <c r="I186" i="4"/>
  <c r="I186" i="8"/>
  <c r="I187" i="4"/>
  <c r="I187" i="8"/>
  <c r="I188" i="4"/>
  <c r="I188" i="8"/>
  <c r="I189" i="4"/>
  <c r="I189" i="8"/>
  <c r="I190" i="4"/>
  <c r="I190" i="8"/>
  <c r="I191" i="4"/>
  <c r="I191" i="8"/>
  <c r="I192" i="4"/>
  <c r="I192" i="8"/>
  <c r="I193" i="4"/>
  <c r="I193" i="8"/>
  <c r="I194" i="4"/>
  <c r="I194" i="8"/>
  <c r="I195" i="4"/>
  <c r="I195" i="8"/>
  <c r="D196" i="4"/>
  <c r="D196" i="8"/>
  <c r="I196" i="4"/>
  <c r="I196" i="8"/>
  <c r="I197" i="4"/>
  <c r="I197" i="8"/>
  <c r="D198" i="4"/>
  <c r="D198" i="8"/>
  <c r="I198" i="4"/>
  <c r="I198" i="8"/>
  <c r="I199" i="4"/>
  <c r="I199" i="8"/>
  <c r="I200" i="4"/>
  <c r="I200" i="8"/>
  <c r="I201" i="4"/>
  <c r="I201" i="8"/>
  <c r="I202" i="4"/>
  <c r="I202" i="8"/>
  <c r="I203" i="4"/>
  <c r="I203" i="8"/>
  <c r="I204" i="4"/>
  <c r="I204" i="8"/>
  <c r="I205" i="4"/>
  <c r="I205" i="8"/>
  <c r="I206" i="4"/>
  <c r="I206" i="8"/>
  <c r="I207" i="4"/>
  <c r="I207" i="8"/>
  <c r="I208" i="4"/>
  <c r="I208" i="8"/>
  <c r="I209" i="4"/>
  <c r="I209" i="8"/>
  <c r="I210" i="4"/>
  <c r="I210" i="8"/>
  <c r="I211" i="8"/>
  <c r="I211" i="4"/>
  <c r="E212" i="4"/>
  <c r="E212" i="8"/>
  <c r="I212" i="4"/>
  <c r="I212" i="8"/>
  <c r="I6" i="7"/>
  <c r="I213" i="4"/>
  <c r="I213" i="8"/>
  <c r="I214" i="4"/>
  <c r="I214" i="8"/>
  <c r="I215" i="4"/>
  <c r="I215" i="8"/>
  <c r="I216" i="4"/>
  <c r="I216" i="8"/>
  <c r="I217" i="4"/>
  <c r="I217" i="8"/>
  <c r="I218" i="4"/>
  <c r="I218" i="8"/>
  <c r="I219" i="4"/>
  <c r="I219" i="8"/>
  <c r="I220" i="4"/>
  <c r="I220" i="8"/>
  <c r="I221" i="4"/>
  <c r="I221" i="8"/>
  <c r="I222" i="4"/>
  <c r="I222" i="8"/>
  <c r="I223" i="4"/>
  <c r="I223" i="8"/>
  <c r="I224" i="4"/>
  <c r="I224" i="8"/>
  <c r="E225" i="4"/>
  <c r="E225" i="8"/>
  <c r="I225" i="4"/>
  <c r="I225" i="8"/>
  <c r="I226" i="4"/>
  <c r="I226" i="8"/>
  <c r="I227" i="4"/>
  <c r="I227" i="8"/>
  <c r="I228" i="4"/>
  <c r="I228" i="8"/>
  <c r="I229" i="4"/>
  <c r="I229" i="8"/>
  <c r="I230" i="4"/>
  <c r="I230" i="8"/>
  <c r="I231" i="4"/>
  <c r="I231" i="8"/>
  <c r="I232" i="4"/>
  <c r="I232" i="8"/>
  <c r="I233" i="4"/>
  <c r="I233" i="8"/>
  <c r="I234" i="4"/>
  <c r="I234" i="8"/>
  <c r="E235" i="4"/>
  <c r="E235" i="8"/>
  <c r="I235" i="4"/>
  <c r="I235" i="8"/>
  <c r="I236" i="4"/>
  <c r="I236" i="8"/>
  <c r="I237" i="4"/>
  <c r="I237" i="8"/>
  <c r="I238" i="4"/>
  <c r="I238" i="8"/>
  <c r="I239" i="4"/>
  <c r="I239" i="8"/>
  <c r="I240" i="4"/>
  <c r="I240" i="8"/>
  <c r="I241" i="4"/>
  <c r="I241" i="8"/>
  <c r="I242" i="4"/>
  <c r="I242" i="8"/>
  <c r="I243" i="4"/>
  <c r="I243" i="8"/>
  <c r="I244" i="4"/>
  <c r="I244" i="8"/>
  <c r="I245" i="4"/>
  <c r="I245" i="8"/>
  <c r="I246" i="4"/>
  <c r="I246" i="8"/>
  <c r="I247" i="4"/>
  <c r="I247" i="8"/>
  <c r="I248" i="4"/>
  <c r="I248" i="8"/>
  <c r="I249" i="4"/>
  <c r="I249" i="8"/>
  <c r="I250" i="8"/>
  <c r="I250" i="4"/>
  <c r="I251" i="8"/>
  <c r="I251" i="4"/>
  <c r="I252" i="4"/>
  <c r="I252" i="8"/>
  <c r="I253" i="4"/>
  <c r="I253" i="8"/>
  <c r="I254" i="4"/>
  <c r="I254" i="8"/>
  <c r="I255" i="4"/>
  <c r="I255" i="8"/>
  <c r="I256" i="4"/>
  <c r="I256" i="8"/>
  <c r="I257" i="4"/>
  <c r="I257" i="8"/>
  <c r="I258" i="4"/>
  <c r="I258" i="8"/>
  <c r="I259" i="4"/>
  <c r="I259" i="8"/>
  <c r="I260" i="4"/>
  <c r="I260" i="8"/>
  <c r="I261" i="4"/>
  <c r="I261" i="8"/>
  <c r="I262" i="4"/>
  <c r="I262" i="8"/>
  <c r="I263" i="4"/>
  <c r="I263" i="8"/>
  <c r="I264" i="4"/>
  <c r="I264" i="8"/>
  <c r="I265" i="4"/>
  <c r="I265" i="8"/>
  <c r="I266" i="4"/>
  <c r="I266" i="8"/>
  <c r="I267" i="4"/>
  <c r="I267" i="8"/>
  <c r="I268" i="4"/>
  <c r="I268" i="8"/>
  <c r="I269" i="4"/>
  <c r="I269" i="8"/>
  <c r="I270" i="4"/>
  <c r="I270" i="8"/>
  <c r="I271" i="4"/>
  <c r="I271" i="8"/>
  <c r="I272" i="4"/>
  <c r="I272" i="8"/>
  <c r="I273" i="4"/>
  <c r="I273" i="8"/>
  <c r="E274" i="4"/>
  <c r="E274" i="8"/>
  <c r="I274" i="4"/>
  <c r="I274" i="8"/>
  <c r="I275" i="4"/>
  <c r="I275" i="8"/>
  <c r="I276" i="4"/>
  <c r="I276" i="8"/>
  <c r="I277" i="4"/>
  <c r="I277" i="8"/>
  <c r="D278" i="4"/>
  <c r="D278" i="8"/>
  <c r="I278" i="4"/>
  <c r="I278" i="8"/>
  <c r="I279" i="4"/>
  <c r="I279" i="8"/>
  <c r="I280" i="4"/>
  <c r="I280" i="8"/>
  <c r="I281" i="4"/>
  <c r="I281" i="8"/>
  <c r="I282" i="4"/>
  <c r="I282" i="8"/>
  <c r="I283" i="4"/>
  <c r="I283" i="8"/>
  <c r="E284" i="4"/>
  <c r="E284" i="8"/>
  <c r="I284" i="4"/>
  <c r="I284" i="8"/>
  <c r="I285" i="4"/>
  <c r="I285" i="8"/>
  <c r="I286" i="4"/>
  <c r="I286" i="8"/>
  <c r="I287" i="4"/>
  <c r="I287" i="8"/>
  <c r="D288" i="4"/>
  <c r="D288" i="8"/>
  <c r="I288" i="4"/>
  <c r="I288" i="8"/>
  <c r="I289" i="4"/>
  <c r="I289" i="8"/>
  <c r="I290" i="4"/>
  <c r="I290" i="8"/>
  <c r="I291" i="4"/>
  <c r="I291" i="8"/>
  <c r="I292" i="4"/>
  <c r="I292" i="8"/>
  <c r="I293" i="4"/>
  <c r="I293" i="8"/>
  <c r="I294" i="4"/>
  <c r="I294" i="8"/>
  <c r="I295" i="4"/>
  <c r="I295" i="8"/>
  <c r="I296" i="4"/>
  <c r="I296" i="8"/>
  <c r="I297" i="4"/>
  <c r="I297" i="8"/>
  <c r="I298" i="8"/>
  <c r="I298" i="4"/>
  <c r="I299" i="4"/>
  <c r="I299" i="8"/>
  <c r="I300" i="4"/>
  <c r="I300" i="8"/>
  <c r="I301" i="4"/>
  <c r="I301" i="8"/>
  <c r="I302" i="4"/>
  <c r="I302" i="8"/>
  <c r="I303" i="4"/>
  <c r="I303" i="8"/>
  <c r="E304" i="4"/>
  <c r="E304" i="8"/>
  <c r="I304" i="4"/>
  <c r="I304" i="8"/>
  <c r="I305" i="4"/>
  <c r="I305" i="8"/>
  <c r="I306" i="4"/>
  <c r="I306" i="8"/>
  <c r="I307" i="4"/>
  <c r="I307" i="8"/>
  <c r="I308" i="4"/>
  <c r="I308" i="8"/>
  <c r="I309" i="4"/>
  <c r="I309" i="8"/>
  <c r="I310" i="4"/>
  <c r="I310" i="8"/>
  <c r="E311" i="4"/>
  <c r="E311" i="8"/>
  <c r="E312" i="4"/>
  <c r="E312" i="8"/>
  <c r="I312" i="4"/>
  <c r="I312" i="8"/>
  <c r="E313" i="4"/>
  <c r="E313" i="8"/>
  <c r="E314" i="4"/>
  <c r="E314" i="8"/>
  <c r="I315" i="4"/>
  <c r="I315" i="8"/>
  <c r="E316" i="4"/>
  <c r="E316" i="8"/>
  <c r="E317" i="8"/>
  <c r="E317" i="4"/>
  <c r="E318" i="4"/>
  <c r="E318" i="8"/>
  <c r="I319" i="4"/>
  <c r="I319" i="8"/>
  <c r="I320" i="8"/>
  <c r="I320" i="4"/>
  <c r="I7" i="7"/>
  <c r="I321" i="4"/>
  <c r="I321" i="8"/>
  <c r="I322" i="4"/>
  <c r="I322" i="8"/>
  <c r="I323" i="4"/>
  <c r="I323" i="8"/>
  <c r="I324" i="4"/>
  <c r="I324" i="8"/>
  <c r="I325" i="4"/>
  <c r="I325" i="8"/>
  <c r="I326" i="4"/>
  <c r="I326" i="8"/>
  <c r="I327" i="4"/>
  <c r="I327" i="8"/>
  <c r="I328" i="4"/>
  <c r="I328" i="8"/>
  <c r="I329" i="4"/>
  <c r="I329" i="8"/>
  <c r="I330" i="4"/>
  <c r="I330" i="8"/>
  <c r="E331" i="8"/>
  <c r="E331" i="4"/>
  <c r="E332" i="4"/>
  <c r="E332" i="8"/>
  <c r="E333" i="4"/>
  <c r="E333" i="8"/>
  <c r="E334" i="4"/>
  <c r="E334" i="8"/>
  <c r="E335" i="4"/>
  <c r="E335" i="8"/>
  <c r="E336" i="4"/>
  <c r="E336" i="8"/>
  <c r="E337" i="4"/>
  <c r="E337" i="8"/>
  <c r="E338" i="4"/>
  <c r="E338" i="8"/>
  <c r="E339" i="4"/>
  <c r="E339" i="8"/>
  <c r="E340" i="4"/>
  <c r="E340" i="8"/>
  <c r="I342" i="4"/>
  <c r="I342" i="8"/>
  <c r="E343" i="4"/>
  <c r="E343" i="8"/>
  <c r="I343" i="4"/>
  <c r="I343" i="8"/>
  <c r="I344" i="4"/>
  <c r="I344" i="8"/>
  <c r="E345" i="4"/>
  <c r="E345" i="8"/>
  <c r="I346" i="4"/>
  <c r="I346" i="8"/>
  <c r="I347" i="4"/>
  <c r="I347" i="8"/>
  <c r="I348" i="4"/>
  <c r="I348" i="8"/>
  <c r="I349" i="4"/>
  <c r="I349" i="8"/>
  <c r="I350" i="4"/>
  <c r="I350" i="8"/>
  <c r="I351" i="4"/>
  <c r="I351" i="8"/>
  <c r="I352" i="4"/>
  <c r="I352" i="8"/>
  <c r="I353" i="4"/>
  <c r="I353" i="8"/>
  <c r="I354" i="4"/>
  <c r="I354" i="8"/>
  <c r="I355" i="4"/>
  <c r="I355" i="8"/>
  <c r="I356" i="4"/>
  <c r="I356" i="8"/>
  <c r="I357" i="4"/>
  <c r="I357" i="8"/>
  <c r="I358" i="4"/>
  <c r="I358" i="8"/>
  <c r="I359" i="4"/>
  <c r="I359" i="8"/>
  <c r="I360" i="4"/>
  <c r="I360" i="8"/>
  <c r="I361" i="4"/>
  <c r="I361" i="8"/>
  <c r="I362" i="4"/>
  <c r="I362" i="8"/>
  <c r="I363" i="4"/>
  <c r="I363" i="8"/>
  <c r="I364" i="8"/>
  <c r="I364" i="4"/>
  <c r="I366" i="4"/>
  <c r="I366" i="8"/>
  <c r="I367" i="4"/>
  <c r="I367" i="8"/>
  <c r="I368" i="4"/>
  <c r="I368" i="8"/>
  <c r="I369" i="4"/>
  <c r="I369" i="8"/>
  <c r="I370" i="4"/>
  <c r="I370" i="8"/>
  <c r="I371" i="8"/>
  <c r="I371" i="4"/>
  <c r="J92" i="5"/>
  <c r="I376" i="4"/>
  <c r="P375" i="4"/>
  <c r="P367" i="8"/>
  <c r="P367" i="4"/>
  <c r="P371" i="8"/>
  <c r="P371" i="4"/>
  <c r="E10" i="7"/>
  <c r="E9" i="7"/>
  <c r="E4" i="7"/>
  <c r="I4" i="7"/>
  <c r="E5" i="7"/>
  <c r="I5" i="7"/>
  <c r="I3" i="7"/>
  <c r="J556" i="5"/>
  <c r="P334" i="5"/>
  <c r="L334" i="5" s="1"/>
  <c r="P326" i="5"/>
  <c r="L326" i="5" s="1"/>
  <c r="P269" i="1"/>
  <c r="P437" i="5"/>
  <c r="P419" i="1"/>
  <c r="P422" i="1"/>
  <c r="P208" i="5"/>
  <c r="L208" i="5" s="1"/>
  <c r="P302" i="1"/>
  <c r="P333" i="1"/>
  <c r="P335" i="1"/>
  <c r="P318" i="1"/>
  <c r="P332" i="1"/>
  <c r="P336" i="1"/>
  <c r="P347" i="1"/>
  <c r="P361" i="1"/>
  <c r="P375" i="1"/>
  <c r="P321" i="1"/>
  <c r="P262" i="1"/>
  <c r="P211" i="5"/>
  <c r="L211" i="5" s="1"/>
  <c r="P373" i="5"/>
  <c r="L373" i="5" s="1"/>
  <c r="P133" i="1"/>
  <c r="P210" i="5"/>
  <c r="L210" i="5" s="1"/>
  <c r="P395" i="1"/>
  <c r="P394" i="1"/>
  <c r="P300" i="1"/>
  <c r="P224" i="5"/>
  <c r="L224" i="5" s="1"/>
  <c r="P318" i="5"/>
  <c r="L318" i="5" s="1"/>
  <c r="P302" i="5"/>
  <c r="L302" i="5" s="1"/>
  <c r="P286" i="5"/>
  <c r="L286" i="5" s="1"/>
  <c r="P213" i="5"/>
  <c r="L213" i="5" s="1"/>
  <c r="P228" i="5"/>
  <c r="L228" i="5" s="1"/>
  <c r="P244" i="5"/>
  <c r="L244" i="5" s="1"/>
  <c r="P223" i="5"/>
  <c r="L223" i="5" s="1"/>
  <c r="P249" i="5"/>
  <c r="L249" i="5" s="1"/>
  <c r="P436" i="5"/>
  <c r="P216" i="5"/>
  <c r="L216" i="5" s="1"/>
  <c r="P240" i="5"/>
  <c r="L240" i="5" s="1"/>
  <c r="P236" i="5"/>
  <c r="L236" i="5" s="1"/>
  <c r="P429" i="5"/>
  <c r="P212" i="5"/>
  <c r="L212" i="5" s="1"/>
  <c r="P247" i="5"/>
  <c r="L247" i="5" s="1"/>
  <c r="P220" i="5"/>
  <c r="L220" i="5" s="1"/>
  <c r="P227" i="5"/>
  <c r="L227" i="5" s="1"/>
  <c r="P342" i="5"/>
  <c r="L342" i="5" s="1"/>
  <c r="P443" i="5"/>
  <c r="P226" i="5"/>
  <c r="L226" i="5" s="1"/>
  <c r="P245" i="5"/>
  <c r="L245" i="5" s="1"/>
  <c r="P129" i="5"/>
  <c r="L129" i="5" s="1"/>
  <c r="P162" i="5"/>
  <c r="L162" i="5" s="1"/>
  <c r="P219" i="5"/>
  <c r="L219" i="5" s="1"/>
  <c r="P243" i="5"/>
  <c r="L243" i="5" s="1"/>
  <c r="P235" i="5"/>
  <c r="L235" i="5" s="1"/>
  <c r="P8" i="1"/>
  <c r="P21" i="1"/>
  <c r="P34" i="1"/>
  <c r="P88" i="1"/>
  <c r="P113" i="1"/>
  <c r="P115" i="1"/>
  <c r="P136" i="1"/>
  <c r="P142" i="1"/>
  <c r="P152" i="1"/>
  <c r="P164" i="1"/>
  <c r="P172" i="1"/>
  <c r="P174" i="1"/>
  <c r="P180" i="1"/>
  <c r="P182" i="1"/>
  <c r="P208" i="1"/>
  <c r="P225" i="1"/>
  <c r="P244" i="1"/>
  <c r="P257" i="1"/>
  <c r="P6" i="1"/>
  <c r="P19" i="1"/>
  <c r="P28" i="1"/>
  <c r="P48" i="1"/>
  <c r="P94" i="1"/>
  <c r="P103" i="1"/>
  <c r="P105" i="1"/>
  <c r="P120" i="1"/>
  <c r="P134" i="1"/>
  <c r="P150" i="1"/>
  <c r="P155" i="1"/>
  <c r="P162" i="1"/>
  <c r="P170" i="1"/>
  <c r="P211" i="1"/>
  <c r="P213" i="1"/>
  <c r="P240" i="1"/>
  <c r="P247" i="1"/>
  <c r="P264" i="1"/>
  <c r="P266" i="1"/>
  <c r="P112" i="1"/>
  <c r="P114" i="1"/>
  <c r="P137" i="1"/>
  <c r="P148" i="1"/>
  <c r="P160" i="1"/>
  <c r="P168" i="1"/>
  <c r="P173" i="1"/>
  <c r="P179" i="1"/>
  <c r="P181" i="1"/>
  <c r="P186" i="1"/>
  <c r="P209" i="1"/>
  <c r="P226" i="1"/>
  <c r="P243" i="1"/>
  <c r="P256" i="1"/>
  <c r="P250" i="5"/>
  <c r="L250" i="5" s="1"/>
  <c r="P71" i="5"/>
  <c r="L71" i="5" s="1"/>
  <c r="P252" i="5"/>
  <c r="L252" i="5" s="1"/>
  <c r="J85" i="5"/>
  <c r="J20" i="5"/>
  <c r="J51" i="5"/>
  <c r="J191" i="5"/>
  <c r="J83" i="5"/>
  <c r="J189" i="5"/>
  <c r="J382" i="5"/>
  <c r="J93" i="5"/>
  <c r="J8" i="5"/>
  <c r="J61" i="5"/>
  <c r="J414" i="5"/>
  <c r="J62" i="5"/>
  <c r="J72" i="5"/>
  <c r="J369" i="5"/>
  <c r="J293" i="5"/>
  <c r="J359" i="5"/>
  <c r="J294" i="5"/>
  <c r="J373" i="5"/>
  <c r="J42" i="5"/>
  <c r="J38" i="5"/>
  <c r="J388" i="5"/>
  <c r="J342" i="5"/>
  <c r="J143" i="5"/>
  <c r="J36" i="5"/>
  <c r="J46" i="5"/>
  <c r="J387" i="5"/>
  <c r="J125" i="5"/>
  <c r="J88" i="5"/>
  <c r="J31" i="5"/>
  <c r="J395" i="5"/>
  <c r="J287" i="5"/>
  <c r="J283" i="5"/>
  <c r="J334" i="5"/>
  <c r="J309" i="5"/>
  <c r="J326" i="5"/>
  <c r="P215" i="5"/>
  <c r="L215" i="5" s="1"/>
  <c r="P444" i="5"/>
  <c r="P207" i="5"/>
  <c r="L207" i="5" s="1"/>
  <c r="P175" i="5"/>
  <c r="L175" i="5" s="1"/>
  <c r="P232" i="5"/>
  <c r="L232" i="5" s="1"/>
  <c r="P239" i="5"/>
  <c r="L239" i="5" s="1"/>
  <c r="P438" i="5"/>
  <c r="J298" i="5"/>
  <c r="J385" i="5"/>
  <c r="J408" i="5"/>
  <c r="J60" i="5"/>
  <c r="J360" i="5"/>
  <c r="J361" i="5"/>
  <c r="J435" i="5"/>
  <c r="J109" i="5"/>
  <c r="J371" i="5"/>
  <c r="J323" i="5"/>
  <c r="J553" i="5"/>
  <c r="J368" i="5"/>
  <c r="J291" i="5"/>
  <c r="J329" i="5"/>
  <c r="J347" i="5"/>
  <c r="J417" i="5"/>
  <c r="J25" i="5"/>
  <c r="J330" i="5"/>
  <c r="J346" i="5"/>
  <c r="J147" i="5"/>
  <c r="J324" i="5"/>
  <c r="J22" i="5"/>
  <c r="J356" i="5"/>
  <c r="J12" i="5"/>
  <c r="J445" i="5"/>
  <c r="J350" i="5"/>
  <c r="J421" i="5"/>
  <c r="P326" i="1"/>
  <c r="P371" i="1"/>
  <c r="P474" i="5"/>
  <c r="P473" i="5"/>
  <c r="P399" i="1"/>
  <c r="P408" i="1"/>
  <c r="P414" i="1"/>
  <c r="P221" i="5"/>
  <c r="L221" i="5" s="1"/>
  <c r="P237" i="5"/>
  <c r="L237" i="5" s="1"/>
  <c r="P452" i="5"/>
  <c r="P256" i="5"/>
  <c r="L256" i="5" s="1"/>
  <c r="P366" i="5"/>
  <c r="L366" i="5" s="1"/>
  <c r="P358" i="5"/>
  <c r="L358" i="5" s="1"/>
  <c r="J305" i="5"/>
  <c r="J68" i="5"/>
  <c r="J47" i="5"/>
  <c r="J281" i="5"/>
  <c r="J399" i="5"/>
  <c r="J21" i="5"/>
  <c r="J126" i="5"/>
  <c r="J349" i="5"/>
  <c r="J187" i="5"/>
  <c r="J186" i="5"/>
  <c r="J169" i="5"/>
  <c r="J171" i="5"/>
  <c r="J280" i="5"/>
  <c r="J376" i="5"/>
  <c r="J425" i="5"/>
  <c r="J365" i="5"/>
  <c r="J202" i="5"/>
  <c r="J135" i="5"/>
  <c r="J394" i="5"/>
  <c r="J402" i="5"/>
  <c r="J94" i="5"/>
  <c r="J162" i="5"/>
  <c r="J442" i="5"/>
  <c r="J407" i="5"/>
  <c r="J34" i="5"/>
  <c r="J332" i="5"/>
  <c r="J419" i="5"/>
  <c r="J390" i="5"/>
  <c r="J203" i="5"/>
  <c r="J177" i="5"/>
  <c r="J178" i="5"/>
  <c r="P20" i="1"/>
  <c r="J314" i="5"/>
  <c r="P42" i="1"/>
  <c r="J176" i="5"/>
  <c r="J175" i="5"/>
  <c r="P54" i="1"/>
  <c r="J136" i="5"/>
  <c r="P67" i="1"/>
  <c r="P72" i="1"/>
  <c r="P77" i="1"/>
  <c r="J117" i="5"/>
  <c r="P85" i="1"/>
  <c r="J115" i="5"/>
  <c r="J84" i="5"/>
  <c r="J157" i="5"/>
  <c r="J159" i="5"/>
  <c r="J276" i="5"/>
  <c r="P108" i="1"/>
  <c r="P110" i="1"/>
  <c r="J152" i="5"/>
  <c r="J149" i="5"/>
  <c r="J353" i="5"/>
  <c r="J367" i="5"/>
  <c r="J197" i="5"/>
  <c r="J321" i="5"/>
  <c r="J196" i="5"/>
  <c r="J55" i="5"/>
  <c r="J418" i="5"/>
  <c r="J348" i="5"/>
  <c r="J128" i="5"/>
  <c r="J173" i="5"/>
  <c r="J174" i="5"/>
  <c r="J131" i="5"/>
  <c r="P23" i="1"/>
  <c r="J98" i="5"/>
  <c r="P47" i="1"/>
  <c r="J137" i="5"/>
  <c r="J339" i="5"/>
  <c r="J3" i="5"/>
  <c r="J111" i="5"/>
  <c r="P90" i="1"/>
  <c r="P102" i="1"/>
  <c r="P104" i="1"/>
  <c r="J140" i="5"/>
  <c r="J320" i="5"/>
  <c r="P130" i="1"/>
  <c r="J89" i="5"/>
  <c r="J141" i="5"/>
  <c r="P146" i="1"/>
  <c r="J351" i="5"/>
  <c r="P154" i="1"/>
  <c r="J362" i="5"/>
  <c r="P166" i="1"/>
  <c r="J194" i="5"/>
  <c r="P184" i="1"/>
  <c r="J278" i="5"/>
  <c r="J190" i="5"/>
  <c r="P212" i="1"/>
  <c r="J41" i="5"/>
  <c r="J7" i="5"/>
  <c r="J412" i="5"/>
  <c r="J396" i="5"/>
  <c r="P241" i="1"/>
  <c r="P246" i="1"/>
  <c r="J104" i="5"/>
  <c r="J308" i="5"/>
  <c r="P265" i="1"/>
  <c r="P273" i="1"/>
  <c r="J427" i="5"/>
  <c r="J53" i="5"/>
  <c r="J411" i="5"/>
  <c r="P301" i="1"/>
  <c r="P303" i="1"/>
  <c r="J23" i="5"/>
  <c r="P314" i="1"/>
  <c r="J33" i="5"/>
  <c r="P325" i="1"/>
  <c r="J45" i="5"/>
  <c r="P342" i="1"/>
  <c r="P349" i="1"/>
  <c r="J548" i="5"/>
  <c r="P358" i="1"/>
  <c r="J181" i="5"/>
  <c r="J352" i="5"/>
  <c r="J327" i="5"/>
  <c r="J437" i="5"/>
  <c r="J426" i="5"/>
  <c r="P409" i="1"/>
  <c r="P411" i="1"/>
  <c r="P413" i="1"/>
  <c r="J198" i="5"/>
  <c r="J378" i="5"/>
  <c r="J431" i="5"/>
  <c r="J432" i="5"/>
  <c r="J67" i="5"/>
  <c r="J296" i="5"/>
  <c r="J19" i="5"/>
  <c r="J148" i="5"/>
  <c r="J150" i="5"/>
  <c r="J304" i="5"/>
  <c r="J86" i="5"/>
  <c r="J26" i="5"/>
  <c r="J406" i="5"/>
  <c r="J393" i="5"/>
  <c r="J192" i="5"/>
  <c r="J188" i="5"/>
  <c r="J302" i="5"/>
  <c r="J301" i="5"/>
  <c r="J444" i="5"/>
  <c r="J75" i="5"/>
  <c r="J49" i="5"/>
  <c r="J161" i="5"/>
  <c r="J322" i="5"/>
  <c r="J398" i="5"/>
  <c r="J364" i="5"/>
  <c r="J355" i="5"/>
  <c r="J345" i="5"/>
  <c r="J127" i="5"/>
  <c r="J317" i="5"/>
  <c r="J129" i="5"/>
  <c r="J315" i="5"/>
  <c r="J96" i="5"/>
  <c r="J311" i="5"/>
  <c r="J2" i="5"/>
  <c r="J297" i="5"/>
  <c r="J14" i="5"/>
  <c r="J81" i="5"/>
  <c r="J295" i="5"/>
  <c r="J336" i="5"/>
  <c r="J101" i="5"/>
  <c r="J433" i="5"/>
  <c r="J146" i="5"/>
  <c r="P10" i="1"/>
  <c r="J312" i="5"/>
  <c r="J97" i="5"/>
  <c r="P38" i="1"/>
  <c r="J18" i="5"/>
  <c r="P52" i="1"/>
  <c r="J65" i="5"/>
  <c r="P70" i="1"/>
  <c r="J337" i="5"/>
  <c r="P75" i="1"/>
  <c r="J114" i="5"/>
  <c r="P83" i="1"/>
  <c r="J13" i="5"/>
  <c r="J69" i="5"/>
  <c r="J154" i="5"/>
  <c r="J443" i="5"/>
  <c r="P117" i="1"/>
  <c r="J547" i="5"/>
  <c r="P126" i="1"/>
  <c r="J118" i="5"/>
  <c r="J120" i="5"/>
  <c r="J124" i="5"/>
  <c r="J122" i="5"/>
  <c r="J39" i="5"/>
  <c r="J354" i="5"/>
  <c r="J439" i="5"/>
  <c r="J165" i="5"/>
  <c r="J166" i="5"/>
  <c r="J167" i="5"/>
  <c r="J199" i="5"/>
  <c r="J30" i="5"/>
  <c r="J299" i="5"/>
  <c r="J550" i="5"/>
  <c r="J413" i="5"/>
  <c r="J32" i="5"/>
  <c r="P229" i="1"/>
  <c r="P235" i="1"/>
  <c r="J405" i="5"/>
  <c r="J430" i="5"/>
  <c r="J397" i="5"/>
  <c r="J415" i="5"/>
  <c r="P261" i="1"/>
  <c r="J375" i="5"/>
  <c r="P287" i="1"/>
  <c r="J423" i="5"/>
  <c r="P292" i="1"/>
  <c r="J59" i="5"/>
  <c r="P297" i="1"/>
  <c r="P310" i="1"/>
  <c r="J90" i="5"/>
  <c r="J50" i="5"/>
  <c r="J404" i="5"/>
  <c r="J401" i="5"/>
  <c r="J4" i="5"/>
  <c r="J5" i="5"/>
  <c r="P340" i="1"/>
  <c r="J436" i="5"/>
  <c r="P356" i="1"/>
  <c r="J91" i="5"/>
  <c r="P363" i="1"/>
  <c r="J54" i="5"/>
  <c r="J391" i="5"/>
  <c r="P377" i="1"/>
  <c r="J289" i="5"/>
  <c r="J333" i="5"/>
  <c r="J428" i="5"/>
  <c r="J372" i="5"/>
  <c r="J370" i="5"/>
  <c r="J340" i="5"/>
  <c r="J180" i="5"/>
  <c r="J545" i="5"/>
  <c r="J71" i="5"/>
  <c r="J73" i="5"/>
  <c r="J168" i="5"/>
  <c r="J377" i="5"/>
  <c r="J554" i="5"/>
  <c r="J313" i="5"/>
  <c r="J179" i="5"/>
  <c r="J138" i="5"/>
  <c r="J44" i="5"/>
  <c r="J37" i="5"/>
  <c r="J286" i="5"/>
  <c r="J163" i="5"/>
  <c r="J164" i="5"/>
  <c r="J274" i="5"/>
  <c r="J63" i="5"/>
  <c r="J422" i="5"/>
  <c r="J331" i="5"/>
  <c r="J275" i="5"/>
  <c r="J95" i="5"/>
  <c r="J132" i="5"/>
  <c r="J16" i="5"/>
  <c r="P30" i="1"/>
  <c r="J99" i="5"/>
  <c r="J172" i="5"/>
  <c r="P50" i="1"/>
  <c r="J17" i="5"/>
  <c r="P68" i="1"/>
  <c r="J284" i="5"/>
  <c r="J113" i="5"/>
  <c r="P81" i="1"/>
  <c r="J112" i="5"/>
  <c r="P86" i="1"/>
  <c r="J183" i="5"/>
  <c r="P96" i="1"/>
  <c r="J279" i="5"/>
  <c r="J158" i="5"/>
  <c r="J160" i="5"/>
  <c r="J277" i="5"/>
  <c r="P109" i="1"/>
  <c r="J156" i="5"/>
  <c r="P122" i="1"/>
  <c r="J64" i="5"/>
  <c r="J35" i="5"/>
  <c r="J290" i="5"/>
  <c r="P157" i="1"/>
  <c r="J403" i="5"/>
  <c r="J195" i="5"/>
  <c r="J10" i="5"/>
  <c r="J130" i="5"/>
  <c r="J100" i="5"/>
  <c r="J316" i="5"/>
  <c r="J116" i="5"/>
  <c r="J335" i="5"/>
  <c r="J184" i="5"/>
  <c r="J139" i="5"/>
  <c r="J383" i="5"/>
  <c r="J15" i="5"/>
  <c r="J145" i="5"/>
  <c r="J142" i="5"/>
  <c r="J40" i="5"/>
  <c r="J386" i="5"/>
  <c r="J325" i="5"/>
  <c r="J300" i="5"/>
  <c r="J43" i="5"/>
  <c r="J52" i="5"/>
  <c r="J409" i="5"/>
  <c r="J56" i="5"/>
  <c r="J285" i="5"/>
  <c r="J11" i="5"/>
  <c r="J182" i="5"/>
  <c r="J70" i="5"/>
  <c r="J292" i="5"/>
  <c r="J424" i="5"/>
  <c r="J358" i="5"/>
  <c r="J6" i="5"/>
  <c r="J341" i="5"/>
  <c r="J392" i="5"/>
  <c r="J328" i="5"/>
  <c r="J102" i="5"/>
  <c r="J400" i="5"/>
  <c r="J48" i="5"/>
  <c r="J151" i="5"/>
  <c r="J303" i="5"/>
  <c r="J282" i="5"/>
  <c r="P13" i="1"/>
  <c r="P22" i="1"/>
  <c r="P44" i="1"/>
  <c r="J546" i="5"/>
  <c r="P56" i="1"/>
  <c r="J338" i="5"/>
  <c r="P74" i="1"/>
  <c r="P50" i="8" s="1"/>
  <c r="P79" i="1"/>
  <c r="J110" i="5"/>
  <c r="J9" i="5"/>
  <c r="J381" i="5"/>
  <c r="P99" i="1"/>
  <c r="J153" i="5"/>
  <c r="J155" i="5"/>
  <c r="J144" i="5"/>
  <c r="P118" i="1"/>
  <c r="J307" i="5"/>
  <c r="J87" i="5"/>
  <c r="J123" i="5"/>
  <c r="J121" i="5"/>
  <c r="J119" i="5"/>
  <c r="J29" i="5"/>
  <c r="J344" i="5"/>
  <c r="J193" i="5"/>
  <c r="J438" i="5"/>
  <c r="J170" i="5"/>
  <c r="J74" i="5"/>
  <c r="J82" i="5"/>
  <c r="J310" i="5"/>
  <c r="J185" i="5"/>
  <c r="P189" i="1"/>
  <c r="P194" i="1"/>
  <c r="J58" i="5"/>
  <c r="J366" i="5"/>
  <c r="J28" i="5"/>
  <c r="J24" i="5"/>
  <c r="P230" i="1"/>
  <c r="J343" i="5"/>
  <c r="J440" i="5"/>
  <c r="J410" i="5"/>
  <c r="J57" i="5"/>
  <c r="P283" i="1"/>
  <c r="J429" i="5"/>
  <c r="P291" i="1"/>
  <c r="P296" i="1"/>
  <c r="P298" i="1"/>
  <c r="J363" i="5"/>
  <c r="J134" i="5"/>
  <c r="J357" i="5"/>
  <c r="J288" i="5"/>
  <c r="J416" i="5"/>
  <c r="J389" i="5"/>
  <c r="J27" i="5"/>
  <c r="J384" i="5"/>
  <c r="P357" i="1"/>
  <c r="J133" i="5"/>
  <c r="P369" i="1"/>
  <c r="P378" i="1"/>
  <c r="P380" i="1"/>
  <c r="J319" i="5"/>
  <c r="P397" i="1"/>
  <c r="P406" i="1"/>
  <c r="J552" i="5"/>
  <c r="J551" i="5"/>
  <c r="J374" i="5"/>
  <c r="P123" i="1"/>
  <c r="P192" i="1"/>
  <c r="P197" i="1"/>
  <c r="P203" i="1"/>
  <c r="P205" i="1"/>
  <c r="P216" i="1"/>
  <c r="P218" i="1"/>
  <c r="P275" i="1"/>
  <c r="P277" i="1"/>
  <c r="P281" i="1"/>
  <c r="P289" i="1"/>
  <c r="P294" i="1"/>
  <c r="P307" i="1"/>
  <c r="P316" i="1"/>
  <c r="P351" i="1"/>
  <c r="P402" i="1"/>
  <c r="P404" i="1"/>
  <c r="P241" i="5"/>
  <c r="L241" i="5" s="1"/>
  <c r="P233" i="5"/>
  <c r="L233" i="5" s="1"/>
  <c r="P544" i="5"/>
  <c r="P259" i="5"/>
  <c r="L259" i="5" s="1"/>
  <c r="P503" i="5"/>
  <c r="P218" i="5"/>
  <c r="L218" i="5" s="1"/>
  <c r="P225" i="5"/>
  <c r="L225" i="5" s="1"/>
  <c r="P234" i="5"/>
  <c r="L234" i="5" s="1"/>
  <c r="P242" i="5"/>
  <c r="L242" i="5" s="1"/>
  <c r="P253" i="5"/>
  <c r="L253" i="5" s="1"/>
  <c r="P448" i="5"/>
  <c r="P191" i="1"/>
  <c r="P196" i="1"/>
  <c r="P198" i="1"/>
  <c r="P204" i="1"/>
  <c r="P215" i="1"/>
  <c r="P217" i="1"/>
  <c r="P276" i="1"/>
  <c r="P285" i="1"/>
  <c r="P306" i="1"/>
  <c r="P308" i="1"/>
  <c r="P328" i="1"/>
  <c r="P352" i="1"/>
  <c r="P354" i="1"/>
  <c r="P359" i="1"/>
  <c r="P401" i="1"/>
  <c r="P416" i="1"/>
  <c r="P217" i="5"/>
  <c r="L217" i="5" s="1"/>
  <c r="P248" i="5"/>
  <c r="L248" i="5" s="1"/>
  <c r="P461" i="5"/>
  <c r="P463" i="5"/>
  <c r="P209" i="5"/>
  <c r="L209" i="5" s="1"/>
  <c r="P246" i="5"/>
  <c r="L246" i="5" s="1"/>
  <c r="P350" i="5"/>
  <c r="L350" i="5" s="1"/>
  <c r="P294" i="5"/>
  <c r="L294" i="5" s="1"/>
  <c r="P278" i="5"/>
  <c r="L278" i="5" s="1"/>
  <c r="L281" i="5"/>
  <c r="L52" i="5"/>
  <c r="P469" i="5"/>
  <c r="P476" i="5"/>
  <c r="P460" i="5"/>
  <c r="P459" i="5"/>
  <c r="L42" i="5"/>
  <c r="P472" i="5"/>
  <c r="P471" i="5"/>
  <c r="P198" i="5"/>
  <c r="L198" i="5" s="1"/>
  <c r="P190" i="5"/>
  <c r="P182" i="5"/>
  <c r="L182" i="5" s="1"/>
  <c r="P174" i="5"/>
  <c r="L174" i="5" s="1"/>
  <c r="P166" i="5"/>
  <c r="P158" i="5"/>
  <c r="L158" i="5" s="1"/>
  <c r="P150" i="5"/>
  <c r="L150" i="5" s="1"/>
  <c r="P142" i="5"/>
  <c r="L142" i="5" s="1"/>
  <c r="P134" i="5"/>
  <c r="L134" i="5" s="1"/>
  <c r="L73" i="5"/>
  <c r="P485" i="5"/>
  <c r="P553" i="5"/>
  <c r="L268" i="5" s="1"/>
  <c r="P453" i="5"/>
  <c r="P542" i="5"/>
  <c r="P445" i="5"/>
  <c r="L160" i="5" s="1"/>
  <c r="P536" i="5"/>
  <c r="L251" i="5" s="1"/>
  <c r="P421" i="5"/>
  <c r="P523" i="5"/>
  <c r="P413" i="5"/>
  <c r="L128" i="5" s="1"/>
  <c r="P516" i="5"/>
  <c r="P405" i="5"/>
  <c r="P514" i="5"/>
  <c r="P397" i="5"/>
  <c r="P507" i="5"/>
  <c r="P389" i="5"/>
  <c r="P499" i="5"/>
  <c r="P381" i="5"/>
  <c r="L96" i="5" s="1"/>
  <c r="P491" i="5"/>
  <c r="P484" i="5"/>
  <c r="L199" i="5" s="1"/>
  <c r="P552" i="5"/>
  <c r="P468" i="5"/>
  <c r="L183" i="5" s="1"/>
  <c r="P546" i="5"/>
  <c r="P483" i="5"/>
  <c r="P551" i="5"/>
  <c r="L266" i="5" s="1"/>
  <c r="P475" i="5"/>
  <c r="P547" i="5"/>
  <c r="P467" i="5"/>
  <c r="P545" i="5"/>
  <c r="P451" i="5"/>
  <c r="P540" i="5"/>
  <c r="L255" i="5" s="1"/>
  <c r="P490" i="5"/>
  <c r="P558" i="5"/>
  <c r="L273" i="5" s="1"/>
  <c r="P482" i="5"/>
  <c r="P550" i="5"/>
  <c r="P450" i="5"/>
  <c r="P539" i="5"/>
  <c r="P489" i="5"/>
  <c r="L204" i="5" s="1"/>
  <c r="P557" i="5"/>
  <c r="P488" i="5"/>
  <c r="P556" i="5"/>
  <c r="L271" i="5" s="1"/>
  <c r="P480" i="5"/>
  <c r="L195" i="5" s="1"/>
  <c r="P549" i="5"/>
  <c r="L264" i="5" s="1"/>
  <c r="P487" i="5"/>
  <c r="P555" i="5"/>
  <c r="P479" i="5"/>
  <c r="P548" i="5"/>
  <c r="P486" i="5"/>
  <c r="L201" i="5" s="1"/>
  <c r="P554" i="5"/>
  <c r="P454" i="5"/>
  <c r="P543" i="5"/>
  <c r="L258" i="5" s="1"/>
  <c r="P230" i="5"/>
  <c r="L230" i="5" s="1"/>
  <c r="P222" i="5"/>
  <c r="P214" i="5"/>
  <c r="L66" i="5" s="1"/>
  <c r="P206" i="5"/>
  <c r="L206" i="5" s="1"/>
  <c r="P110" i="5"/>
  <c r="L110" i="5" s="1"/>
  <c r="P102" i="5"/>
  <c r="L102" i="5" s="1"/>
  <c r="P94" i="5"/>
  <c r="L94" i="5" s="1"/>
  <c r="P62" i="5"/>
  <c r="L62" i="5" s="1"/>
  <c r="P54" i="5"/>
  <c r="L54" i="5" s="1"/>
  <c r="P46" i="5"/>
  <c r="L46" i="5" s="1"/>
  <c r="P38" i="5"/>
  <c r="L38" i="5" s="1"/>
  <c r="P30" i="5"/>
  <c r="L30" i="5" s="1"/>
  <c r="P22" i="5"/>
  <c r="L22" i="5" s="1"/>
  <c r="P14" i="5"/>
  <c r="L14" i="5" s="1"/>
  <c r="L279" i="5"/>
  <c r="L274" i="5"/>
  <c r="L40" i="5"/>
  <c r="L320" i="5"/>
  <c r="L11" i="5"/>
  <c r="L19" i="5"/>
  <c r="L53" i="5"/>
  <c r="L194" i="5"/>
  <c r="L123" i="5"/>
  <c r="L295" i="5"/>
  <c r="L263" i="5"/>
  <c r="L362" i="5"/>
  <c r="L69" i="5"/>
  <c r="L184" i="5"/>
  <c r="L187" i="5"/>
  <c r="L311" i="5"/>
  <c r="L314" i="5"/>
  <c r="L23" i="5"/>
  <c r="L31" i="5"/>
  <c r="L283" i="5"/>
  <c r="L328" i="5"/>
  <c r="L336" i="5"/>
  <c r="L285" i="5"/>
  <c r="L288" i="5"/>
  <c r="L357" i="5"/>
  <c r="L24" i="5"/>
  <c r="L32" i="5"/>
  <c r="L139" i="5"/>
  <c r="L267" i="5"/>
  <c r="L329" i="5"/>
  <c r="L337" i="5"/>
  <c r="L48" i="5"/>
  <c r="L87" i="5"/>
  <c r="L93" i="5"/>
  <c r="L65" i="5"/>
  <c r="L106" i="5"/>
  <c r="L113" i="5"/>
  <c r="L116" i="5"/>
  <c r="L74" i="5"/>
  <c r="L165" i="5"/>
  <c r="L269" i="5"/>
  <c r="L262" i="5"/>
  <c r="L18" i="5"/>
  <c r="L304" i="5"/>
  <c r="L346" i="5"/>
  <c r="L41" i="5"/>
  <c r="L43" i="5"/>
  <c r="L368" i="5"/>
  <c r="L147" i="5"/>
  <c r="L77" i="5"/>
  <c r="L310" i="5"/>
  <c r="L254" i="5"/>
  <c r="L257" i="5"/>
  <c r="L277" i="5"/>
  <c r="L300" i="5"/>
  <c r="L305" i="5"/>
  <c r="L313" i="5"/>
  <c r="L316" i="5"/>
  <c r="L322" i="5"/>
  <c r="L331" i="5"/>
  <c r="L339" i="5"/>
  <c r="L353" i="5"/>
  <c r="L356" i="5"/>
  <c r="L26" i="5"/>
  <c r="L5" i="5"/>
  <c r="L45" i="5"/>
  <c r="L51" i="5"/>
  <c r="L8" i="5"/>
  <c r="L361" i="5"/>
  <c r="L375" i="5"/>
  <c r="L88" i="5"/>
  <c r="L101" i="5"/>
  <c r="L108" i="5"/>
  <c r="L118" i="5"/>
  <c r="L125" i="5"/>
  <c r="L132" i="5"/>
  <c r="L70" i="5"/>
  <c r="L141" i="5"/>
  <c r="L149" i="5"/>
  <c r="L172" i="5"/>
  <c r="L186" i="5"/>
  <c r="L189" i="5"/>
  <c r="L197" i="5"/>
  <c r="L200" i="5"/>
  <c r="L229" i="5"/>
  <c r="L272" i="5"/>
  <c r="L275" i="5"/>
  <c r="L58" i="5"/>
  <c r="L231" i="5"/>
  <c r="L265" i="5"/>
  <c r="L297" i="5"/>
  <c r="L280" i="5"/>
  <c r="L309" i="5"/>
  <c r="L319" i="5"/>
  <c r="L325" i="5"/>
  <c r="L327" i="5"/>
  <c r="L335" i="5"/>
  <c r="L289" i="5"/>
  <c r="L290" i="5"/>
  <c r="L20" i="5"/>
  <c r="L37" i="5"/>
  <c r="L39" i="5"/>
  <c r="L7" i="5"/>
  <c r="L75" i="5"/>
  <c r="L270" i="5"/>
  <c r="L298" i="5"/>
  <c r="L276" i="5"/>
  <c r="L312" i="5"/>
  <c r="L315" i="5"/>
  <c r="L321" i="5"/>
  <c r="L330" i="5"/>
  <c r="L338" i="5"/>
  <c r="L347" i="5"/>
  <c r="L25" i="5"/>
  <c r="L33" i="5"/>
  <c r="L44" i="5"/>
  <c r="L47" i="5"/>
  <c r="L59" i="5"/>
  <c r="L363" i="5"/>
  <c r="L374" i="5"/>
  <c r="L378" i="5"/>
  <c r="L63" i="5"/>
  <c r="L100" i="5"/>
  <c r="L107" i="5"/>
  <c r="L114" i="5"/>
  <c r="L117" i="5"/>
  <c r="L124" i="5"/>
  <c r="L131" i="5"/>
  <c r="L140" i="5"/>
  <c r="L148" i="5"/>
  <c r="L157" i="5"/>
  <c r="L159" i="5"/>
  <c r="L171" i="5"/>
  <c r="L185" i="5"/>
  <c r="L188" i="5"/>
  <c r="L196" i="5"/>
  <c r="L76" i="5"/>
  <c r="L80" i="5"/>
  <c r="L13" i="5"/>
  <c r="L10" i="5"/>
  <c r="L260" i="5"/>
  <c r="L56" i="5"/>
  <c r="L359" i="5"/>
  <c r="L371" i="5"/>
  <c r="L82" i="5"/>
  <c r="L85" i="5"/>
  <c r="L91" i="5"/>
  <c r="L98" i="5"/>
  <c r="L104" i="5"/>
  <c r="L111" i="5"/>
  <c r="L122" i="5"/>
  <c r="L137" i="5"/>
  <c r="L145" i="5"/>
  <c r="L152" i="5"/>
  <c r="L155" i="5"/>
  <c r="L163" i="5"/>
  <c r="L169" i="5"/>
  <c r="L179" i="5"/>
  <c r="L193" i="5"/>
  <c r="L202" i="5"/>
  <c r="L16" i="5"/>
  <c r="L3" i="5"/>
  <c r="L299" i="5"/>
  <c r="L301" i="5"/>
  <c r="L307" i="5"/>
  <c r="L317" i="5"/>
  <c r="L333" i="5"/>
  <c r="L340" i="5"/>
  <c r="L344" i="5"/>
  <c r="L349" i="5"/>
  <c r="L352" i="5"/>
  <c r="L355" i="5"/>
  <c r="L4" i="5"/>
  <c r="L28" i="5"/>
  <c r="L35" i="5"/>
  <c r="L6" i="5"/>
  <c r="L55" i="5"/>
  <c r="L61" i="5"/>
  <c r="L360" i="5"/>
  <c r="L291" i="5"/>
  <c r="L293" i="5"/>
  <c r="L81" i="5"/>
  <c r="L89" i="5"/>
  <c r="L67" i="5"/>
  <c r="L120" i="5"/>
  <c r="L127" i="5"/>
  <c r="L135" i="5"/>
  <c r="L143" i="5"/>
  <c r="L153" i="5"/>
  <c r="L161" i="5"/>
  <c r="L168" i="5"/>
  <c r="L177" i="5"/>
  <c r="L180" i="5"/>
  <c r="L191" i="5"/>
  <c r="L203" i="5"/>
  <c r="L57" i="5"/>
  <c r="L364" i="5"/>
  <c r="L372" i="5"/>
  <c r="L377" i="5"/>
  <c r="L83" i="5"/>
  <c r="L86" i="5"/>
  <c r="L92" i="5"/>
  <c r="L99" i="5"/>
  <c r="L105" i="5"/>
  <c r="L112" i="5"/>
  <c r="L115" i="5"/>
  <c r="L68" i="5"/>
  <c r="L130" i="5"/>
  <c r="L138" i="5"/>
  <c r="L146" i="5"/>
  <c r="L156" i="5"/>
  <c r="L164" i="5"/>
  <c r="L170" i="5"/>
  <c r="L9" i="5"/>
  <c r="L17" i="5"/>
  <c r="L296" i="5"/>
  <c r="L303" i="5"/>
  <c r="L308" i="5"/>
  <c r="L324" i="5"/>
  <c r="L341" i="5"/>
  <c r="L287" i="5"/>
  <c r="L343" i="5"/>
  <c r="L345" i="5"/>
  <c r="L21" i="5"/>
  <c r="L29" i="5"/>
  <c r="L36" i="5"/>
  <c r="L49" i="5"/>
  <c r="L365" i="5"/>
  <c r="L370" i="5"/>
  <c r="L376" i="5"/>
  <c r="L84" i="5"/>
  <c r="L90" i="5"/>
  <c r="L97" i="5"/>
  <c r="L103" i="5"/>
  <c r="L121" i="5"/>
  <c r="L136" i="5"/>
  <c r="L144" i="5"/>
  <c r="L151" i="5"/>
  <c r="L154" i="5"/>
  <c r="L178" i="5"/>
  <c r="L181" i="5"/>
  <c r="L192" i="5"/>
  <c r="L78" i="5"/>
  <c r="L238" i="5"/>
  <c r="L261" i="5"/>
  <c r="L12" i="5"/>
  <c r="L15" i="5"/>
  <c r="L2" i="5"/>
  <c r="L306" i="5"/>
  <c r="L282" i="5"/>
  <c r="L323" i="5"/>
  <c r="L332" i="5"/>
  <c r="L284" i="5"/>
  <c r="L348" i="5"/>
  <c r="L351" i="5"/>
  <c r="L354" i="5"/>
  <c r="L27" i="5"/>
  <c r="L34" i="5"/>
  <c r="L50" i="5"/>
  <c r="L60" i="5"/>
  <c r="L367" i="5"/>
  <c r="L369" i="5"/>
  <c r="L292" i="5"/>
  <c r="L64" i="5"/>
  <c r="L95" i="5"/>
  <c r="L109" i="5"/>
  <c r="L119" i="5"/>
  <c r="L126" i="5"/>
  <c r="L133" i="5"/>
  <c r="L72" i="5"/>
  <c r="L167" i="5"/>
  <c r="L173" i="5"/>
  <c r="L176" i="5"/>
  <c r="L205" i="5"/>
  <c r="L79" i="5"/>
  <c r="P69" i="1"/>
  <c r="P87" i="1"/>
  <c r="P135" i="1"/>
  <c r="P400" i="1"/>
  <c r="P176" i="1"/>
  <c r="P178" i="1"/>
  <c r="P334" i="1"/>
  <c r="P125" i="1"/>
  <c r="P139" i="1"/>
  <c r="P141" i="1"/>
  <c r="P258" i="1"/>
  <c r="P293" i="1"/>
  <c r="P315" i="1"/>
  <c r="P46" i="1"/>
  <c r="P97" i="1"/>
  <c r="P231" i="1"/>
  <c r="P233" i="1"/>
  <c r="P248" i="1"/>
  <c r="P267" i="1"/>
  <c r="P271" i="1"/>
  <c r="P278" i="1"/>
  <c r="P279" i="1"/>
  <c r="P322" i="1"/>
  <c r="P331" i="1"/>
  <c r="P344" i="1"/>
  <c r="P346" i="1"/>
  <c r="P376" i="1"/>
  <c r="P89" i="1"/>
  <c r="P101" i="1"/>
  <c r="P111" i="1"/>
  <c r="P190" i="1"/>
  <c r="P195" i="1"/>
  <c r="P61" i="1"/>
  <c r="P127" i="1"/>
  <c r="P129" i="1"/>
  <c r="P165" i="1"/>
  <c r="P350" i="1"/>
  <c r="P53" i="1"/>
  <c r="P124" i="1"/>
  <c r="P128" i="1"/>
  <c r="P185" i="1"/>
  <c r="P259" i="1"/>
  <c r="P338" i="1"/>
  <c r="P7" i="1"/>
  <c r="P73" i="1"/>
  <c r="P100" i="1"/>
  <c r="P161" i="1"/>
  <c r="P253" i="1"/>
  <c r="P255" i="1"/>
  <c r="P324" i="1"/>
  <c r="P131" i="1"/>
  <c r="P138" i="1"/>
  <c r="P140" i="1"/>
  <c r="P175" i="1"/>
  <c r="P177" i="1"/>
  <c r="P224" i="1"/>
  <c r="P232" i="1"/>
  <c r="P234" i="1"/>
  <c r="P345" i="1"/>
  <c r="P43" i="1"/>
  <c r="P49" i="1"/>
  <c r="P98" i="1"/>
  <c r="P116" i="1"/>
  <c r="P169" i="1"/>
  <c r="P245" i="1"/>
  <c r="P249" i="1"/>
  <c r="P270" i="1"/>
  <c r="P280" i="1"/>
  <c r="P260" i="1"/>
  <c r="P337" i="1"/>
  <c r="P252" i="1"/>
  <c r="P254" i="1"/>
  <c r="P366" i="1"/>
  <c r="P407" i="1"/>
  <c r="P398" i="1"/>
  <c r="P415" i="1"/>
  <c r="P3" i="1"/>
  <c r="P5" i="1"/>
  <c r="P65" i="1"/>
  <c r="P71" i="1"/>
  <c r="P78" i="1"/>
  <c r="P151" i="1"/>
  <c r="P171" i="1"/>
  <c r="P187" i="1"/>
  <c r="P220" i="1"/>
  <c r="P222" i="1"/>
  <c r="P236" i="1"/>
  <c r="P238" i="1"/>
  <c r="P242" i="1"/>
  <c r="P274" i="1"/>
  <c r="P282" i="1"/>
  <c r="P290" i="1"/>
  <c r="P304" i="1"/>
  <c r="P353" i="1"/>
  <c r="P355" i="1"/>
  <c r="P364" i="1"/>
  <c r="P379" i="1"/>
  <c r="P381" i="1"/>
  <c r="P410" i="1"/>
  <c r="P412" i="1"/>
  <c r="P421" i="1"/>
  <c r="P423" i="1"/>
  <c r="P55" i="1"/>
  <c r="P76" i="1"/>
  <c r="P84" i="1"/>
  <c r="P107" i="1"/>
  <c r="P144" i="1"/>
  <c r="P149" i="1"/>
  <c r="P158" i="1"/>
  <c r="P167" i="1"/>
  <c r="P183" i="1"/>
  <c r="P193" i="1"/>
  <c r="P199" i="1"/>
  <c r="P201" i="1"/>
  <c r="P207" i="1"/>
  <c r="P288" i="1"/>
  <c r="P295" i="1"/>
  <c r="P299" i="1"/>
  <c r="P323" i="1"/>
  <c r="P327" i="1"/>
  <c r="P329" i="1"/>
  <c r="P339" i="1"/>
  <c r="P341" i="1"/>
  <c r="P396" i="1"/>
  <c r="P16" i="1"/>
  <c r="P18" i="1"/>
  <c r="P4" i="1"/>
  <c r="P14" i="1"/>
  <c r="P51" i="1"/>
  <c r="P64" i="1"/>
  <c r="P66" i="1"/>
  <c r="P82" i="1"/>
  <c r="P147" i="1"/>
  <c r="P163" i="1"/>
  <c r="P219" i="1"/>
  <c r="P221" i="1"/>
  <c r="P237" i="1"/>
  <c r="P239" i="1"/>
  <c r="P286" i="1"/>
  <c r="P305" i="1"/>
  <c r="P309" i="1"/>
  <c r="P348" i="1"/>
  <c r="P365" i="1"/>
  <c r="P372" i="1"/>
  <c r="P382" i="1"/>
  <c r="P417" i="1"/>
  <c r="P9" i="1"/>
  <c r="P39" i="1"/>
  <c r="P80" i="1"/>
  <c r="P106" i="1"/>
  <c r="P143" i="1"/>
  <c r="P145" i="1"/>
  <c r="P153" i="1"/>
  <c r="P159" i="1"/>
  <c r="P200" i="1"/>
  <c r="P202" i="1"/>
  <c r="P206" i="1"/>
  <c r="P210" i="1"/>
  <c r="P214" i="1"/>
  <c r="P284" i="1"/>
  <c r="P370" i="1"/>
  <c r="P403" i="1"/>
  <c r="P50" i="4" l="1"/>
  <c r="P117" i="8"/>
  <c r="P117" i="4"/>
  <c r="P154" i="8"/>
  <c r="P154" i="4"/>
  <c r="P7" i="8"/>
  <c r="P7" i="4"/>
  <c r="P348" i="8"/>
  <c r="P348" i="4"/>
  <c r="P352" i="8"/>
  <c r="P352" i="4"/>
  <c r="P326" i="8"/>
  <c r="P326" i="4"/>
  <c r="P18" i="8"/>
  <c r="P18" i="4"/>
  <c r="P57" i="8"/>
  <c r="P57" i="4"/>
  <c r="P262" i="8"/>
  <c r="P262" i="4"/>
  <c r="P114" i="8"/>
  <c r="P114" i="4"/>
  <c r="P65" i="8"/>
  <c r="P65" i="4"/>
  <c r="P16" i="8"/>
  <c r="P16" i="4"/>
  <c r="P347" i="8"/>
  <c r="P347" i="4"/>
  <c r="P176" i="8"/>
  <c r="P176" i="4"/>
  <c r="P105" i="8"/>
  <c r="P105" i="4"/>
  <c r="P178" i="8"/>
  <c r="P178" i="4"/>
  <c r="P74" i="8"/>
  <c r="P74" i="4"/>
  <c r="P191" i="8"/>
  <c r="P191" i="4"/>
  <c r="P110" i="8"/>
  <c r="P110" i="4"/>
  <c r="P9" i="8"/>
  <c r="P9" i="4"/>
  <c r="P245" i="8"/>
  <c r="P245" i="4"/>
  <c r="P42" i="8"/>
  <c r="P42" i="4"/>
  <c r="P293" i="8"/>
  <c r="P293" i="4"/>
  <c r="P174" i="8"/>
  <c r="P174" i="4"/>
  <c r="P112" i="8"/>
  <c r="P112" i="4"/>
  <c r="P357" i="8"/>
  <c r="P357" i="4"/>
  <c r="P241" i="8"/>
  <c r="P241" i="4"/>
  <c r="P138" i="8"/>
  <c r="P138" i="4"/>
  <c r="P346" i="8"/>
  <c r="P346" i="4"/>
  <c r="P230" i="8"/>
  <c r="P230" i="4"/>
  <c r="P296" i="8"/>
  <c r="P296" i="4"/>
  <c r="P100" i="8"/>
  <c r="P100" i="4"/>
  <c r="P290" i="8"/>
  <c r="P290" i="4"/>
  <c r="P98" i="8"/>
  <c r="P98" i="4"/>
  <c r="P324" i="8"/>
  <c r="P324" i="4"/>
  <c r="P228" i="8"/>
  <c r="P228" i="4"/>
  <c r="P220" i="8"/>
  <c r="P220" i="4"/>
  <c r="P103" i="8"/>
  <c r="P103" i="4"/>
  <c r="P303" i="8"/>
  <c r="P303" i="4"/>
  <c r="P171" i="8"/>
  <c r="P171" i="4"/>
  <c r="P350" i="8"/>
  <c r="P350" i="4"/>
  <c r="P234" i="8"/>
  <c r="P234" i="4"/>
  <c r="P319" i="8"/>
  <c r="P319" i="4"/>
  <c r="P11" i="8"/>
  <c r="P11" i="4"/>
  <c r="P124" i="8"/>
  <c r="P124" i="4"/>
  <c r="P313" i="8"/>
  <c r="P313" i="4"/>
  <c r="P246" i="8"/>
  <c r="P246" i="4"/>
  <c r="P193" i="8"/>
  <c r="P193" i="4"/>
  <c r="P59" i="8"/>
  <c r="P59" i="4"/>
  <c r="P23" i="8"/>
  <c r="P23" i="4"/>
  <c r="P356" i="8"/>
  <c r="P356" i="4"/>
  <c r="P300" i="8"/>
  <c r="P300" i="4"/>
  <c r="P260" i="8"/>
  <c r="P260" i="4"/>
  <c r="P210" i="8"/>
  <c r="P210" i="4"/>
  <c r="P43" i="8"/>
  <c r="P43" i="4"/>
  <c r="P153" i="8"/>
  <c r="P153" i="4"/>
  <c r="P85" i="8"/>
  <c r="P85" i="4"/>
  <c r="P137" i="8"/>
  <c r="P137" i="4"/>
  <c r="P66" i="8"/>
  <c r="P66" i="4"/>
  <c r="P175" i="8"/>
  <c r="P175" i="4"/>
  <c r="P104" i="8"/>
  <c r="P104" i="4"/>
  <c r="P273" i="8"/>
  <c r="P273" i="4"/>
  <c r="P229" i="8"/>
  <c r="P229" i="4"/>
  <c r="P24" i="8"/>
  <c r="P24" i="4"/>
  <c r="P252" i="8"/>
  <c r="P252" i="4"/>
  <c r="P92" i="8"/>
  <c r="P92" i="4"/>
  <c r="P21" i="8"/>
  <c r="P21" i="4"/>
  <c r="P199" i="8"/>
  <c r="P199" i="4"/>
  <c r="P48" i="8"/>
  <c r="P48" i="4"/>
  <c r="P167" i="8"/>
  <c r="P167" i="4"/>
  <c r="P351" i="8"/>
  <c r="P351" i="4"/>
  <c r="P126" i="8"/>
  <c r="P126" i="4"/>
  <c r="P364" i="8"/>
  <c r="P364" i="4"/>
  <c r="P203" i="8"/>
  <c r="P203" i="4"/>
  <c r="P40" i="8"/>
  <c r="P40" i="4"/>
  <c r="P291" i="8"/>
  <c r="P291" i="4"/>
  <c r="P168" i="8"/>
  <c r="P168" i="4"/>
  <c r="P78" i="8"/>
  <c r="P78" i="4"/>
  <c r="P329" i="8"/>
  <c r="P329" i="4"/>
  <c r="P233" i="8"/>
  <c r="P233" i="4"/>
  <c r="P119" i="8"/>
  <c r="P119" i="4"/>
  <c r="P354" i="8"/>
  <c r="P354" i="4"/>
  <c r="P213" i="8"/>
  <c r="P213" i="4"/>
  <c r="P198" i="8"/>
  <c r="P198" i="4"/>
  <c r="P277" i="8"/>
  <c r="P277" i="4"/>
  <c r="P221" i="8"/>
  <c r="P221" i="4"/>
  <c r="P96" i="8"/>
  <c r="P96" i="4"/>
  <c r="P297" i="8"/>
  <c r="P297" i="4"/>
  <c r="P212" i="8"/>
  <c r="P212" i="4"/>
  <c r="P109" i="8"/>
  <c r="P109" i="4"/>
  <c r="P63" i="8"/>
  <c r="P63" i="4"/>
  <c r="P281" i="8"/>
  <c r="P281" i="4"/>
  <c r="P165" i="8"/>
  <c r="P165" i="4"/>
  <c r="P302" i="8"/>
  <c r="P302" i="4"/>
  <c r="P185" i="8"/>
  <c r="P185" i="4"/>
  <c r="P161" i="8"/>
  <c r="P161" i="4"/>
  <c r="P89" i="8"/>
  <c r="P89" i="4"/>
  <c r="P55" i="8"/>
  <c r="P55" i="4"/>
  <c r="P95" i="8"/>
  <c r="P95" i="4"/>
  <c r="P294" i="8"/>
  <c r="P294" i="4"/>
  <c r="P205" i="8"/>
  <c r="P205" i="4"/>
  <c r="P151" i="8"/>
  <c r="P151" i="4"/>
  <c r="P148" i="8"/>
  <c r="P148" i="4"/>
  <c r="P83" i="8"/>
  <c r="P83" i="4"/>
  <c r="P129" i="8"/>
  <c r="P129" i="4"/>
  <c r="P30" i="8"/>
  <c r="P30" i="4"/>
  <c r="P149" i="8"/>
  <c r="P149" i="4"/>
  <c r="P86" i="8"/>
  <c r="P86" i="4"/>
  <c r="P224" i="8"/>
  <c r="P224" i="4"/>
  <c r="P287" i="8"/>
  <c r="P287" i="4"/>
  <c r="P344" i="8"/>
  <c r="P344" i="4"/>
  <c r="P362" i="8"/>
  <c r="P362" i="4"/>
  <c r="P231" i="8"/>
  <c r="P231" i="4"/>
  <c r="P121" i="8"/>
  <c r="P121" i="4"/>
  <c r="P201" i="8"/>
  <c r="P201" i="4"/>
  <c r="P282" i="8"/>
  <c r="P282" i="4"/>
  <c r="P60" i="8"/>
  <c r="P60" i="4"/>
  <c r="P206" i="8"/>
  <c r="P206" i="4"/>
  <c r="P54" i="8"/>
  <c r="P54" i="4"/>
  <c r="P316" i="8"/>
  <c r="P316" i="4"/>
  <c r="P209" i="8"/>
  <c r="P209" i="4"/>
  <c r="P196" i="8"/>
  <c r="P196" i="4"/>
  <c r="P217" i="8"/>
  <c r="P217" i="4"/>
  <c r="P152" i="8"/>
  <c r="P152" i="4"/>
  <c r="P39" i="8"/>
  <c r="P39" i="4"/>
  <c r="P295" i="8"/>
  <c r="P295" i="4"/>
  <c r="P197" i="8"/>
  <c r="P197" i="4"/>
  <c r="P107" i="8"/>
  <c r="P107" i="4"/>
  <c r="P45" i="8"/>
  <c r="P45" i="4"/>
  <c r="P267" i="8"/>
  <c r="P267" i="4"/>
  <c r="P163" i="8"/>
  <c r="P163" i="4"/>
  <c r="P272" i="8"/>
  <c r="P272" i="4"/>
  <c r="P183" i="8"/>
  <c r="P183" i="4"/>
  <c r="P308" i="8"/>
  <c r="P308" i="4"/>
  <c r="P156" i="8"/>
  <c r="P156" i="4"/>
  <c r="P44" i="8"/>
  <c r="P44" i="4"/>
  <c r="P307" i="8"/>
  <c r="P307" i="4"/>
  <c r="P223" i="8"/>
  <c r="P223" i="4"/>
  <c r="P51" i="8"/>
  <c r="P51" i="4"/>
  <c r="P99" i="8"/>
  <c r="P99" i="4"/>
  <c r="P36" i="8"/>
  <c r="P36" i="4"/>
  <c r="P321" i="8"/>
  <c r="P321" i="4"/>
  <c r="P146" i="8"/>
  <c r="P146" i="4"/>
  <c r="P227" i="8"/>
  <c r="P227" i="4"/>
  <c r="P123" i="8"/>
  <c r="P123" i="4"/>
  <c r="P20" i="8"/>
  <c r="P20" i="4"/>
  <c r="P147" i="8"/>
  <c r="P147" i="4"/>
  <c r="P84" i="8"/>
  <c r="P84" i="4"/>
  <c r="P259" i="8"/>
  <c r="P259" i="4"/>
  <c r="P274" i="8"/>
  <c r="P274" i="4"/>
  <c r="P285" i="8"/>
  <c r="P285" i="4"/>
  <c r="P169" i="8"/>
  <c r="P169" i="4"/>
  <c r="P359" i="8"/>
  <c r="P359" i="4"/>
  <c r="P239" i="8"/>
  <c r="P239" i="4"/>
  <c r="P64" i="8"/>
  <c r="P64" i="4"/>
  <c r="P236" i="8"/>
  <c r="P236" i="4"/>
  <c r="P242" i="8"/>
  <c r="P242" i="4"/>
  <c r="P358" i="8"/>
  <c r="P358" i="4"/>
  <c r="P320" i="8"/>
  <c r="P320" i="4"/>
  <c r="P330" i="8"/>
  <c r="P330" i="4"/>
  <c r="P33" i="8"/>
  <c r="P33" i="4"/>
  <c r="P166" i="8"/>
  <c r="P166" i="4"/>
  <c r="P327" i="8"/>
  <c r="P327" i="4"/>
  <c r="P243" i="8"/>
  <c r="P243" i="4"/>
  <c r="P113" i="8"/>
  <c r="P113" i="4"/>
  <c r="P322" i="8"/>
  <c r="P322" i="4"/>
  <c r="P188" i="8"/>
  <c r="P188" i="4"/>
  <c r="P12" i="8"/>
  <c r="P12" i="4"/>
  <c r="P280" i="8"/>
  <c r="P280" i="4"/>
  <c r="P160" i="8"/>
  <c r="P160" i="4"/>
  <c r="P52" i="8"/>
  <c r="P52" i="4"/>
  <c r="P314" i="8"/>
  <c r="P314" i="4"/>
  <c r="P202" i="8"/>
  <c r="P202" i="4"/>
  <c r="P47" i="8"/>
  <c r="P47" i="4"/>
  <c r="P216" i="8"/>
  <c r="P216" i="4"/>
  <c r="P136" i="8"/>
  <c r="P136" i="4"/>
  <c r="P190" i="8"/>
  <c r="P190" i="4"/>
  <c r="P215" i="8"/>
  <c r="P215" i="4"/>
  <c r="P97" i="8"/>
  <c r="P97" i="4"/>
  <c r="P162" i="8"/>
  <c r="P162" i="4"/>
  <c r="P283" i="8"/>
  <c r="P283" i="4"/>
  <c r="P195" i="8"/>
  <c r="P195" i="4"/>
  <c r="P94" i="8"/>
  <c r="P94" i="4"/>
  <c r="P265" i="8"/>
  <c r="P265" i="4"/>
  <c r="P158" i="8"/>
  <c r="P158" i="4"/>
  <c r="P266" i="8"/>
  <c r="P266" i="4"/>
  <c r="P172" i="8"/>
  <c r="P172" i="4"/>
  <c r="P353" i="8"/>
  <c r="P353" i="4"/>
  <c r="P257" i="8"/>
  <c r="P257" i="4"/>
  <c r="P67" i="8"/>
  <c r="P67" i="4"/>
  <c r="P269" i="8"/>
  <c r="P269" i="4"/>
  <c r="P88" i="8"/>
  <c r="P88" i="4"/>
  <c r="P10" i="8"/>
  <c r="P10" i="4"/>
  <c r="P278" i="8"/>
  <c r="P278" i="4"/>
  <c r="P133" i="8"/>
  <c r="P133" i="4"/>
  <c r="P279" i="8"/>
  <c r="P279" i="4"/>
  <c r="P140" i="8"/>
  <c r="P140" i="4"/>
  <c r="P225" i="8"/>
  <c r="P225" i="4"/>
  <c r="P118" i="8"/>
  <c r="P118" i="4"/>
  <c r="P15" i="8"/>
  <c r="P15" i="4"/>
  <c r="P141" i="8"/>
  <c r="P141" i="4"/>
  <c r="P342" i="8"/>
  <c r="P342" i="4"/>
  <c r="P323" i="8"/>
  <c r="P323" i="4"/>
  <c r="P261" i="8"/>
  <c r="P261" i="4"/>
  <c r="P247" i="8"/>
  <c r="P247" i="4"/>
  <c r="P106" i="8"/>
  <c r="P106" i="4"/>
  <c r="P182" i="8"/>
  <c r="P182" i="4"/>
  <c r="P284" i="8"/>
  <c r="P284" i="4"/>
  <c r="P181" i="8"/>
  <c r="P181" i="4"/>
  <c r="P111" i="8"/>
  <c r="P111" i="4"/>
  <c r="P315" i="8"/>
  <c r="P315" i="4"/>
  <c r="P186" i="8"/>
  <c r="P186" i="4"/>
  <c r="P4" i="8"/>
  <c r="P4" i="4"/>
  <c r="P276" i="8"/>
  <c r="P276" i="4"/>
  <c r="P150" i="8"/>
  <c r="P150" i="4"/>
  <c r="P37" i="8"/>
  <c r="P37" i="4"/>
  <c r="P306" i="8"/>
  <c r="P306" i="4"/>
  <c r="P200" i="8"/>
  <c r="P200" i="4"/>
  <c r="P41" i="8"/>
  <c r="P41" i="4"/>
  <c r="P214" i="8"/>
  <c r="P214" i="4"/>
  <c r="P87" i="8"/>
  <c r="P87" i="4"/>
  <c r="P144" i="8"/>
  <c r="P144" i="4"/>
  <c r="P128" i="8"/>
  <c r="P128" i="4"/>
  <c r="P93" i="8"/>
  <c r="P93" i="4"/>
  <c r="P157" i="8"/>
  <c r="P157" i="4"/>
  <c r="P275" i="8"/>
  <c r="P275" i="4"/>
  <c r="P68" i="8"/>
  <c r="P68" i="4"/>
  <c r="P286" i="8"/>
  <c r="P286" i="4"/>
  <c r="P363" i="8"/>
  <c r="P363" i="4"/>
  <c r="P244" i="8"/>
  <c r="P244" i="4"/>
  <c r="P253" i="8"/>
  <c r="P253" i="4"/>
  <c r="P170" i="8"/>
  <c r="P170" i="4"/>
  <c r="P345" i="8"/>
  <c r="P345" i="4"/>
  <c r="P255" i="8"/>
  <c r="P255" i="4"/>
  <c r="P194" i="8"/>
  <c r="P194" i="4"/>
  <c r="P38" i="8"/>
  <c r="P38" i="4"/>
  <c r="P91" i="8"/>
  <c r="P91" i="4"/>
  <c r="P32" i="8"/>
  <c r="P32" i="4"/>
  <c r="P292" i="8"/>
  <c r="P292" i="4"/>
  <c r="P256" i="8"/>
  <c r="P256" i="4"/>
  <c r="P46" i="8"/>
  <c r="P46" i="4"/>
  <c r="P232" i="8"/>
  <c r="P232" i="4"/>
  <c r="P29" i="8"/>
  <c r="P29" i="4"/>
  <c r="P61" i="8"/>
  <c r="P61" i="4"/>
  <c r="P218" i="8"/>
  <c r="P218" i="4"/>
  <c r="P135" i="8"/>
  <c r="P135" i="4"/>
  <c r="P211" i="8"/>
  <c r="P211" i="4"/>
  <c r="P102" i="8"/>
  <c r="P102" i="4"/>
  <c r="P6" i="8"/>
  <c r="P6" i="4"/>
  <c r="P139" i="8"/>
  <c r="P139" i="4"/>
  <c r="P22" i="8"/>
  <c r="P22" i="4"/>
  <c r="P343" i="8"/>
  <c r="P343" i="4"/>
  <c r="P312" i="8"/>
  <c r="P312" i="4"/>
  <c r="P58" i="8"/>
  <c r="P58" i="4"/>
  <c r="P26" i="8"/>
  <c r="P26" i="4"/>
  <c r="P177" i="8"/>
  <c r="P177" i="4"/>
  <c r="P77" i="8"/>
  <c r="P77" i="4"/>
  <c r="P299" i="8"/>
  <c r="P299" i="4"/>
  <c r="P130" i="8"/>
  <c r="P130" i="4"/>
  <c r="P14" i="8"/>
  <c r="P14" i="4"/>
  <c r="P258" i="8"/>
  <c r="P258" i="4"/>
  <c r="P134" i="8"/>
  <c r="P134" i="4"/>
  <c r="P370" i="8"/>
  <c r="P370" i="4"/>
  <c r="P304" i="8"/>
  <c r="P304" i="4"/>
  <c r="P189" i="8"/>
  <c r="P189" i="4"/>
  <c r="P5" i="8"/>
  <c r="P5" i="4"/>
  <c r="P289" i="8"/>
  <c r="P289" i="4"/>
  <c r="P69" i="8"/>
  <c r="P69" i="4"/>
  <c r="P142" i="8"/>
  <c r="P142" i="4"/>
  <c r="P71" i="8"/>
  <c r="P71" i="4"/>
  <c r="P35" i="8"/>
  <c r="P35" i="4"/>
  <c r="P82" i="8"/>
  <c r="P82" i="4"/>
  <c r="P238" i="8"/>
  <c r="P238" i="4"/>
  <c r="P28" i="8"/>
  <c r="P28" i="4"/>
  <c r="P145" i="8"/>
  <c r="P145" i="4"/>
  <c r="P349" i="8"/>
  <c r="P349" i="4"/>
  <c r="P235" i="8"/>
  <c r="P235" i="4"/>
  <c r="P248" i="8"/>
  <c r="P248" i="4"/>
  <c r="P164" i="8"/>
  <c r="P164" i="4"/>
  <c r="P250" i="8"/>
  <c r="P250" i="4"/>
  <c r="P70" i="8"/>
  <c r="P70" i="4"/>
  <c r="P62" i="8"/>
  <c r="P62" i="4"/>
  <c r="P325" i="8"/>
  <c r="P325" i="4"/>
  <c r="P270" i="8"/>
  <c r="P270" i="4"/>
  <c r="P226" i="8"/>
  <c r="P226" i="4"/>
  <c r="P122" i="8"/>
  <c r="P122" i="4"/>
  <c r="P75" i="8"/>
  <c r="P75" i="4"/>
  <c r="P81" i="8"/>
  <c r="P81" i="4"/>
  <c r="P25" i="8"/>
  <c r="P25" i="4"/>
  <c r="P361" i="8"/>
  <c r="P361" i="4"/>
  <c r="P207" i="8"/>
  <c r="P207" i="4"/>
  <c r="P127" i="8"/>
  <c r="P127" i="4"/>
  <c r="P204" i="8"/>
  <c r="P204" i="4"/>
  <c r="P90" i="8"/>
  <c r="P90" i="4"/>
  <c r="P219" i="8"/>
  <c r="P219" i="4"/>
  <c r="P131" i="8"/>
  <c r="P131" i="4"/>
  <c r="P17" i="8"/>
  <c r="P17" i="4"/>
  <c r="P298" i="8"/>
  <c r="P298" i="4"/>
  <c r="P369" i="8"/>
  <c r="P369" i="4"/>
  <c r="P264" i="8"/>
  <c r="P264" i="4"/>
  <c r="P249" i="8"/>
  <c r="P249" i="4"/>
  <c r="P132" i="8"/>
  <c r="P132" i="4"/>
  <c r="P305" i="8"/>
  <c r="P305" i="4"/>
  <c r="P173" i="8"/>
  <c r="P173" i="4"/>
  <c r="P56" i="8"/>
  <c r="P56" i="4"/>
  <c r="P268" i="8"/>
  <c r="P268" i="4"/>
  <c r="P115" i="8"/>
  <c r="P115" i="4"/>
  <c r="P13" i="8"/>
  <c r="P13" i="4"/>
  <c r="P254" i="8"/>
  <c r="P254" i="4"/>
  <c r="P125" i="8"/>
  <c r="P125" i="4"/>
  <c r="P368" i="8"/>
  <c r="P368" i="4"/>
  <c r="P263" i="8"/>
  <c r="P263" i="4"/>
  <c r="P187" i="8"/>
  <c r="P187" i="4"/>
  <c r="P222" i="8"/>
  <c r="P222" i="4"/>
  <c r="P31" i="8"/>
  <c r="P31" i="4"/>
  <c r="P108" i="8"/>
  <c r="P108" i="4"/>
  <c r="P49" i="8"/>
  <c r="P49" i="4"/>
  <c r="P301" i="8"/>
  <c r="P301" i="4"/>
  <c r="P72" i="8"/>
  <c r="P72" i="4"/>
  <c r="P237" i="8"/>
  <c r="P237" i="4"/>
  <c r="P271" i="8"/>
  <c r="P271" i="4"/>
  <c r="P143" i="8"/>
  <c r="P143" i="4"/>
  <c r="P310" i="8"/>
  <c r="P310" i="4"/>
  <c r="P184" i="8"/>
  <c r="P184" i="4"/>
  <c r="P240" i="8"/>
  <c r="P240" i="4"/>
  <c r="P159" i="8"/>
  <c r="P159" i="4"/>
  <c r="P328" i="8"/>
  <c r="P328" i="4"/>
  <c r="P27" i="8"/>
  <c r="P27" i="4"/>
  <c r="P80" i="8"/>
  <c r="P80" i="4"/>
  <c r="P251" i="8"/>
  <c r="P251" i="4"/>
  <c r="P34" i="8"/>
  <c r="P34" i="4"/>
  <c r="P360" i="8"/>
  <c r="P360" i="4"/>
  <c r="P309" i="8"/>
  <c r="P309" i="4"/>
  <c r="P179" i="8"/>
  <c r="P179" i="4"/>
  <c r="P73" i="8"/>
  <c r="P73" i="4"/>
  <c r="P19" i="8"/>
  <c r="P19" i="4"/>
  <c r="P79" i="8"/>
  <c r="P79" i="4"/>
  <c r="P53" i="8"/>
  <c r="P53" i="4"/>
  <c r="P355" i="8"/>
  <c r="P355" i="4"/>
  <c r="P192" i="8"/>
  <c r="P192" i="4"/>
  <c r="P116" i="8"/>
  <c r="P116" i="4"/>
  <c r="P180" i="8"/>
  <c r="P180" i="4"/>
  <c r="P76" i="8"/>
  <c r="P76" i="4"/>
  <c r="P208" i="8"/>
  <c r="P208" i="4"/>
  <c r="P120" i="8"/>
  <c r="P120" i="4"/>
  <c r="P8" i="8"/>
  <c r="P8" i="4"/>
  <c r="P101" i="8"/>
  <c r="P101" i="4"/>
  <c r="P288" i="8"/>
  <c r="P288" i="4"/>
  <c r="P366" i="8"/>
  <c r="P366" i="4"/>
  <c r="P3" i="8"/>
  <c r="P3" i="4"/>
  <c r="P3" i="7"/>
  <c r="P4" i="7"/>
  <c r="P6" i="7"/>
  <c r="P7" i="7"/>
  <c r="P5" i="7"/>
  <c r="P10" i="7"/>
  <c r="L190" i="5"/>
  <c r="L214" i="5"/>
  <c r="L166" i="5"/>
  <c r="L222" i="5"/>
  <c r="L5" i="2"/>
  <c r="L7" i="2"/>
  <c r="L2" i="2"/>
  <c r="L3" i="2"/>
  <c r="L4" i="2"/>
  <c r="L10" i="2"/>
  <c r="L6" i="2"/>
</calcChain>
</file>

<file path=xl/comments1.xml><?xml version="1.0" encoding="utf-8"?>
<comments xmlns="http://schemas.openxmlformats.org/spreadsheetml/2006/main">
  <authors>
    <author>Janette Vinisol</author>
  </authors>
  <commentList>
    <comment ref="H30" authorId="0" shapeId="0">
      <text>
        <r>
          <rPr>
            <b/>
            <sz val="9"/>
            <color indexed="81"/>
            <rFont val="Tahoma"/>
            <family val="2"/>
          </rPr>
          <t>Janette Vinisol:</t>
        </r>
        <r>
          <rPr>
            <sz val="9"/>
            <color indexed="81"/>
            <rFont val="Tahoma"/>
            <family val="2"/>
          </rPr>
          <t xml:space="preserve">
FOR EXTERNAL CALIBRATION/VERIFICATION:
-0-50 MICRONS ± (1.0 MICRONS +1% OF READING)
-&gt;50 MICRONS ± (2.0 MICRONS +1% OF READING)</t>
        </r>
      </text>
    </comment>
    <comment ref="H361" authorId="0" shapeId="0">
      <text>
        <r>
          <rPr>
            <b/>
            <sz val="9"/>
            <color indexed="81"/>
            <rFont val="Tahoma"/>
            <family val="2"/>
          </rPr>
          <t>Janette Vinisol:</t>
        </r>
        <r>
          <rPr>
            <sz val="9"/>
            <color indexed="81"/>
            <rFont val="Tahoma"/>
            <family val="2"/>
          </rPr>
          <t xml:space="preserve">
Straightness of the drive unit - 0.5 µm / 12.5mm
Radius of Stylus - 0.4 ±0.1 µm
Repeatability of Ra Measurement - 2.923 ±0.2 µm</t>
        </r>
      </text>
    </comment>
    <comment ref="B425" authorId="0" shapeId="0">
      <text>
        <r>
          <rPr>
            <b/>
            <sz val="9"/>
            <color indexed="81"/>
            <rFont val="Tahoma"/>
            <family val="2"/>
          </rPr>
          <t>Janette Vinisol:</t>
        </r>
        <r>
          <rPr>
            <sz val="9"/>
            <color indexed="81"/>
            <rFont val="Tahoma"/>
            <family val="2"/>
          </rPr>
          <t xml:space="preserve">
USING FOR WS-001</t>
        </r>
      </text>
    </comment>
    <comment ref="B426" authorId="0" shapeId="0">
      <text>
        <r>
          <rPr>
            <b/>
            <sz val="9"/>
            <color indexed="81"/>
            <rFont val="Tahoma"/>
            <family val="2"/>
          </rPr>
          <t>Janette Vinisol:</t>
        </r>
        <r>
          <rPr>
            <sz val="9"/>
            <color indexed="81"/>
            <rFont val="Tahoma"/>
            <family val="2"/>
          </rPr>
          <t xml:space="preserve">
USING FOR WS-001</t>
        </r>
      </text>
    </comment>
    <comment ref="B427" authorId="0" shapeId="0">
      <text>
        <r>
          <rPr>
            <b/>
            <sz val="9"/>
            <color indexed="81"/>
            <rFont val="Tahoma"/>
            <family val="2"/>
          </rPr>
          <t>Janette Vinisol:</t>
        </r>
        <r>
          <rPr>
            <sz val="9"/>
            <color indexed="81"/>
            <rFont val="Tahoma"/>
            <family val="2"/>
          </rPr>
          <t xml:space="preserve">
USING FOR WS-001</t>
        </r>
      </text>
    </comment>
    <comment ref="B428" authorId="0" shapeId="0">
      <text>
        <r>
          <rPr>
            <b/>
            <sz val="9"/>
            <color indexed="81"/>
            <rFont val="Tahoma"/>
            <family val="2"/>
          </rPr>
          <t>Janette Vinisol:</t>
        </r>
        <r>
          <rPr>
            <sz val="9"/>
            <color indexed="81"/>
            <rFont val="Tahoma"/>
            <family val="2"/>
          </rPr>
          <t xml:space="preserve">
USING FOR WS-001</t>
        </r>
      </text>
    </comment>
    <comment ref="B491" authorId="0" shapeId="0">
      <text>
        <r>
          <rPr>
            <b/>
            <sz val="9"/>
            <color indexed="81"/>
            <rFont val="Tahoma"/>
            <family val="2"/>
          </rPr>
          <t xml:space="preserve">Janette Vinisol:
USING FOR WS-001
</t>
        </r>
      </text>
    </comment>
  </commentList>
</comments>
</file>

<file path=xl/comments2.xml><?xml version="1.0" encoding="utf-8"?>
<comments xmlns="http://schemas.openxmlformats.org/spreadsheetml/2006/main">
  <authors>
    <author>Janette Vinisol</author>
  </authors>
  <commentList>
    <comment ref="H21" authorId="0" shapeId="0">
      <text>
        <r>
          <rPr>
            <b/>
            <sz val="9"/>
            <color indexed="81"/>
            <rFont val="Tahoma"/>
            <family val="2"/>
          </rPr>
          <t>Janette Vinisol:</t>
        </r>
        <r>
          <rPr>
            <sz val="9"/>
            <color indexed="81"/>
            <rFont val="Tahoma"/>
            <family val="2"/>
          </rPr>
          <t xml:space="preserve">
FOR EXTERNAL CALIBRATION/VERIFICATION:
-0-50 MICRONS ± (1.0 MICRONS +1% OF READING)
-&gt;50 MICRONS ± (2.0 MICRONS +1% OF READING)</t>
        </r>
      </text>
    </comment>
  </commentList>
</comments>
</file>

<file path=xl/comments3.xml><?xml version="1.0" encoding="utf-8"?>
<comments xmlns="http://schemas.openxmlformats.org/spreadsheetml/2006/main">
  <authors>
    <author>Janette Vinisol</author>
  </authors>
  <commentList>
    <comment ref="H21" authorId="0" shapeId="0">
      <text>
        <r>
          <rPr>
            <b/>
            <sz val="9"/>
            <color indexed="81"/>
            <rFont val="Tahoma"/>
            <family val="2"/>
          </rPr>
          <t>Janette Vinisol:</t>
        </r>
        <r>
          <rPr>
            <sz val="9"/>
            <color indexed="81"/>
            <rFont val="Tahoma"/>
            <family val="2"/>
          </rPr>
          <t xml:space="preserve">
FOR EXTERNAL CALIBRATION/VERIFICATION:
-0-50 MICRONS ± (1.0 MICRONS +1% OF READING)
-&gt;50 MICRONS ± (2.0 MICRONS +1% OF READING)</t>
        </r>
      </text>
    </comment>
  </commentList>
</comments>
</file>

<file path=xl/sharedStrings.xml><?xml version="1.0" encoding="utf-8"?>
<sst xmlns="http://schemas.openxmlformats.org/spreadsheetml/2006/main" count="13265" uniqueCount="2654">
  <si>
    <t>S/NO.</t>
  </si>
  <si>
    <t>MTQ GAUGE ID NO / TAG NO.</t>
  </si>
  <si>
    <t xml:space="preserve">DESCRIPTION </t>
  </si>
  <si>
    <t xml:space="preserve"> GAUGE BRAND / MANUFACTURER</t>
  </si>
  <si>
    <t>GAUGE RANGE</t>
  </si>
  <si>
    <t>GAUGE SERIAL NO.</t>
  </si>
  <si>
    <t>CALIBRATION AGENCY</t>
  </si>
  <si>
    <t>CALIBRATION CERTIFICATE NO.</t>
  </si>
  <si>
    <t>LOCATION</t>
  </si>
  <si>
    <t>REMARKS</t>
  </si>
  <si>
    <t>COMMENTS</t>
  </si>
  <si>
    <t>MASTER GAUGE - SN</t>
  </si>
  <si>
    <t>TRACEBLE MASTER GAUGE CERT NO.</t>
  </si>
  <si>
    <t>MASTER GAUGE VALIDITY DATE</t>
  </si>
  <si>
    <t>CALIBRATION METHOD /SPECIFICATION USED</t>
  </si>
  <si>
    <t>REQUIRED ACCURACY / TOLERANCE</t>
  </si>
  <si>
    <t>CALIBRATON DATE</t>
  </si>
  <si>
    <t>INTERVAL</t>
  </si>
  <si>
    <t>CALIBRATION DUE DATE</t>
  </si>
  <si>
    <t>A-012</t>
  </si>
  <si>
    <t>CHART RECORDER</t>
  </si>
  <si>
    <t>120126528003</t>
  </si>
  <si>
    <t>Years</t>
  </si>
  <si>
    <t>TEST BUNKER AREA 3 L2</t>
  </si>
  <si>
    <t>A-014</t>
  </si>
  <si>
    <t>120126535003</t>
  </si>
  <si>
    <t>A-015</t>
  </si>
  <si>
    <t>Chart Recorder : 0 - 30,000 PSI</t>
  </si>
  <si>
    <t>BARTON</t>
  </si>
  <si>
    <t>120126536001</t>
  </si>
  <si>
    <t>QCD/TRSG/P08 / TRSG/QM/001/20 / API 6A</t>
  </si>
  <si>
    <t>± 2 F.S</t>
  </si>
  <si>
    <t>TRESCAL</t>
  </si>
  <si>
    <t>SALPR/0223/7/22</t>
  </si>
  <si>
    <t>Assy Shop</t>
  </si>
  <si>
    <t>211H19490005</t>
  </si>
  <si>
    <t>SALPR/0904/3/21</t>
  </si>
  <si>
    <t>07.10.2022</t>
  </si>
  <si>
    <t>A-016</t>
  </si>
  <si>
    <t>Torque Wrench</t>
  </si>
  <si>
    <t>-</t>
  </si>
  <si>
    <t>2015/133561</t>
  </si>
  <si>
    <t>TEST BUNKER AREA 3 L3</t>
  </si>
  <si>
    <t>A-022</t>
  </si>
  <si>
    <t>2012/263638</t>
  </si>
  <si>
    <t>A-030</t>
  </si>
  <si>
    <t>A &amp; D WEIGHING BALANCE - 60 KG</t>
  </si>
  <si>
    <t>60 KG</t>
  </si>
  <si>
    <t>5121100006</t>
  </si>
  <si>
    <t>Assy Shop Paint Booth</t>
  </si>
  <si>
    <t>A-031</t>
  </si>
  <si>
    <t>Elcometer E-124 Thickness Gauge</t>
  </si>
  <si>
    <t>NL 10237</t>
  </si>
  <si>
    <t>PAINTING BOOTH ASSY 3 CABINET L4</t>
  </si>
  <si>
    <t>A-035</t>
  </si>
  <si>
    <t>120162019003</t>
  </si>
  <si>
    <t>SALPR/0223/8/22</t>
  </si>
  <si>
    <t>A-036</t>
  </si>
  <si>
    <t>120162019002</t>
  </si>
  <si>
    <t>TEST BUNKER AREA CABINET 4 L2</t>
  </si>
  <si>
    <t>HOLD</t>
  </si>
  <si>
    <t>A-037</t>
  </si>
  <si>
    <t>Chart Recorder : 0 -1,000 PSI</t>
  </si>
  <si>
    <t>120162010001</t>
  </si>
  <si>
    <t>A-038</t>
  </si>
  <si>
    <t>120162010002</t>
  </si>
  <si>
    <t>A-041</t>
  </si>
  <si>
    <t>120162019004</t>
  </si>
  <si>
    <t>TEST BUNKER AREA 2</t>
  </si>
  <si>
    <t>A-042</t>
  </si>
  <si>
    <t>120162010004</t>
  </si>
  <si>
    <t>A-043</t>
  </si>
  <si>
    <t>Chart Recorder : 0 -5,000 PSI</t>
  </si>
  <si>
    <t>0 -5,000 PSI</t>
  </si>
  <si>
    <t>120162016001</t>
  </si>
  <si>
    <t>A-045</t>
  </si>
  <si>
    <t>Chart Recorder : 0 -10,000 PSI</t>
  </si>
  <si>
    <t>120162017003</t>
  </si>
  <si>
    <t>BAY D F03</t>
  </si>
  <si>
    <t>A-046</t>
  </si>
  <si>
    <t>120162016002</t>
  </si>
  <si>
    <t>SALPR/0223/9/22</t>
  </si>
  <si>
    <t>3593088</t>
  </si>
  <si>
    <t>SALPR/1265/1/21</t>
  </si>
  <si>
    <t>15.12.2022</t>
  </si>
  <si>
    <t>A-047</t>
  </si>
  <si>
    <t>120162016003</t>
  </si>
  <si>
    <t>A-049</t>
  </si>
  <si>
    <t>Drift : 11.000''</t>
  </si>
  <si>
    <t>11''</t>
  </si>
  <si>
    <t>Assy Shop BAY C</t>
  </si>
  <si>
    <t>A-050</t>
  </si>
  <si>
    <t>Drift : 13.625''</t>
  </si>
  <si>
    <t>13.625''</t>
  </si>
  <si>
    <t>Assy Shop BAY C - RACK A04</t>
  </si>
  <si>
    <t>A-051</t>
  </si>
  <si>
    <t>Drift : 21.250''</t>
  </si>
  <si>
    <t>21.250''</t>
  </si>
  <si>
    <t>A-052</t>
  </si>
  <si>
    <t>Drift : 20.066''</t>
  </si>
  <si>
    <t>20.066''</t>
  </si>
  <si>
    <t>A-054</t>
  </si>
  <si>
    <t>PneuTorque: 4000 N.m.</t>
  </si>
  <si>
    <t>10310</t>
  </si>
  <si>
    <t>A-055</t>
  </si>
  <si>
    <t>10311</t>
  </si>
  <si>
    <t>A-056</t>
  </si>
  <si>
    <t>Hydraulic Torque Wrench: 10000 psi (4500 Nm)</t>
  </si>
  <si>
    <t>2261</t>
  </si>
  <si>
    <t>Assy Shop BAY D</t>
  </si>
  <si>
    <t>A-058</t>
  </si>
  <si>
    <t>Hydraulic Torque Wrench: 10000 psi (14000 Nm)</t>
  </si>
  <si>
    <t>1355</t>
  </si>
  <si>
    <t>A-064</t>
  </si>
  <si>
    <t>0 to 1,000 PSI GAUGE ( Pressure Gauge )</t>
  </si>
  <si>
    <t>IKM</t>
  </si>
  <si>
    <t>234016001</t>
  </si>
  <si>
    <t>QCD/TRSG/P08 / TRSG/QM/001/20</t>
  </si>
  <si>
    <t>± 0.5 F.S</t>
  </si>
  <si>
    <t>Months</t>
  </si>
  <si>
    <t>QC GAUGE ROOM OUTSIDE</t>
  </si>
  <si>
    <t>211H20640027</t>
  </si>
  <si>
    <t>SALPR/0113/15/22</t>
  </si>
  <si>
    <t>08.02.2023</t>
  </si>
  <si>
    <t>A-073</t>
  </si>
  <si>
    <t>Coating Thickness Calibration Standard</t>
  </si>
  <si>
    <t>S506326</t>
  </si>
  <si>
    <t>A-074</t>
  </si>
  <si>
    <t>COATING THICKNESS GAUGE</t>
  </si>
  <si>
    <t>PosiTector</t>
  </si>
  <si>
    <t>240988</t>
  </si>
  <si>
    <t>QCD/TRSG/SEAMS 0023 / TRSG/QM/001/20</t>
  </si>
  <si>
    <t>MANUNFACTURER SPECIFICATION (PosiTector)</t>
  </si>
  <si>
    <t>SALDM/0675/36/22</t>
  </si>
  <si>
    <t>Blasting/Painting Bunker</t>
  </si>
  <si>
    <t>SML/CTS/001~015</t>
  </si>
  <si>
    <t>SALDM/2107/4/21</t>
  </si>
  <si>
    <t>20.06.2022</t>
  </si>
  <si>
    <t>A-083</t>
  </si>
  <si>
    <t>0 to 30,000 PSI GAUGE ( Pressure Gauge )</t>
  </si>
  <si>
    <t>238401003</t>
  </si>
  <si>
    <t>TEST BUNKER AREA CABINET 4 L4</t>
  </si>
  <si>
    <t>A-086</t>
  </si>
  <si>
    <t>HANDTORQUE MULTIPLIER WITH INTEGRAL TRANSDUCER</t>
  </si>
  <si>
    <t>85520</t>
  </si>
  <si>
    <t>A-087</t>
  </si>
  <si>
    <t>85521</t>
  </si>
  <si>
    <t>A-091</t>
  </si>
  <si>
    <t>2012/263641</t>
  </si>
  <si>
    <t>A-092</t>
  </si>
  <si>
    <t>2013H10232</t>
  </si>
  <si>
    <t>A-093</t>
  </si>
  <si>
    <t>TORQUE MULTIPLIER HT-52/22 FITTED WITH AWUR</t>
  </si>
  <si>
    <t>2013H10233</t>
  </si>
  <si>
    <t>BAY D</t>
  </si>
  <si>
    <t>A-094</t>
  </si>
  <si>
    <t>2013/201934</t>
  </si>
  <si>
    <t>A-095</t>
  </si>
  <si>
    <t>2012/203902</t>
  </si>
  <si>
    <t>A-096</t>
  </si>
  <si>
    <t>2012/293312</t>
  </si>
  <si>
    <t>A-097</t>
  </si>
  <si>
    <t>2013/201938</t>
  </si>
  <si>
    <t>A-098</t>
  </si>
  <si>
    <t>2013/207282</t>
  </si>
  <si>
    <t>A-113</t>
  </si>
  <si>
    <t>PRESSURE TEST GAUGE</t>
  </si>
  <si>
    <t>0 to 10,000 PSI</t>
  </si>
  <si>
    <t>242114010</t>
  </si>
  <si>
    <t>QCD/TRSG/P08 / TRSG/QM/001/20 / API 16A</t>
  </si>
  <si>
    <t>3534923 (DPI 104)</t>
  </si>
  <si>
    <t>SALPR/0113/6/22</t>
  </si>
  <si>
    <t>A-115</t>
  </si>
  <si>
    <t>242114012</t>
  </si>
  <si>
    <t>A-119</t>
  </si>
  <si>
    <t>0 to 30,000 PSI</t>
  </si>
  <si>
    <t>242118001</t>
  </si>
  <si>
    <t>A-125</t>
  </si>
  <si>
    <t>Chart Recorder : 0 - 5000 PSI</t>
  </si>
  <si>
    <t>P29402</t>
  </si>
  <si>
    <t>A-126</t>
  </si>
  <si>
    <t>P29403</t>
  </si>
  <si>
    <t>A-127</t>
  </si>
  <si>
    <t>Chart Recorder : 0 -30,000 PSI</t>
  </si>
  <si>
    <t>0 - 30,000 PSI</t>
  </si>
  <si>
    <t>P29405</t>
  </si>
  <si>
    <t>A-129</t>
  </si>
  <si>
    <t>Chart Recorder : 0 - 1000 PSI</t>
  </si>
  <si>
    <t>06877</t>
  </si>
  <si>
    <t>± 2% F.S</t>
  </si>
  <si>
    <t>SALPR/0223/10/22</t>
  </si>
  <si>
    <t>TEST BUNKER AREA CABINET 4 L1</t>
  </si>
  <si>
    <t>A-132</t>
  </si>
  <si>
    <t>06879</t>
  </si>
  <si>
    <t>SALPR/0223/11/22</t>
  </si>
  <si>
    <t>3534923</t>
  </si>
  <si>
    <t>A-134</t>
  </si>
  <si>
    <t>DIGITAL PRESSURE GAUGE</t>
  </si>
  <si>
    <t>ADDITEL</t>
  </si>
  <si>
    <t>211D150B0003</t>
  </si>
  <si>
    <t>QCD/PRSG/P08 / TRSG/QM/001/20 / API 16A</t>
  </si>
  <si>
    <t>7326/283 PCU V491 (PL004524)</t>
  </si>
  <si>
    <t>PL004524</t>
  </si>
  <si>
    <t>28.05.2022</t>
  </si>
  <si>
    <t>A-135</t>
  </si>
  <si>
    <t>211D150B0004</t>
  </si>
  <si>
    <t>A-141</t>
  </si>
  <si>
    <t>DRUCK</t>
  </si>
  <si>
    <t>0 - 70 BAR</t>
  </si>
  <si>
    <t>10153958</t>
  </si>
  <si>
    <t>31253 PCU NO.118M</t>
  </si>
  <si>
    <t>2010-19658</t>
  </si>
  <si>
    <t>04.12.2022</t>
  </si>
  <si>
    <t>A-142</t>
  </si>
  <si>
    <t>0 - 1015 PSI 
(0 - 70 BAR)</t>
  </si>
  <si>
    <t>10171420</t>
  </si>
  <si>
    <t>A-155</t>
  </si>
  <si>
    <t>TORQUE PRESSURE GAUGE</t>
  </si>
  <si>
    <t>HYTORC</t>
  </si>
  <si>
    <t>0 - 11,500 PSI</t>
  </si>
  <si>
    <t>145050343</t>
  </si>
  <si>
    <t>SALPR/0223/3/22</t>
  </si>
  <si>
    <t>3789410</t>
  </si>
  <si>
    <t>SALPR/0113/3/22</t>
  </si>
  <si>
    <t>A-156</t>
  </si>
  <si>
    <t>TORQUE WRENCH</t>
  </si>
  <si>
    <t>2013/201793</t>
  </si>
  <si>
    <t>A-157</t>
  </si>
  <si>
    <t>2013/207278</t>
  </si>
  <si>
    <t>A-158</t>
  </si>
  <si>
    <t>Test Mandrel OD 6.625"</t>
  </si>
  <si>
    <t>16228-02-01</t>
  </si>
  <si>
    <t>BAY A</t>
  </si>
  <si>
    <t>A-159</t>
  </si>
  <si>
    <t>Test Mandrel OD 5.000"</t>
  </si>
  <si>
    <t>16228-03-01</t>
  </si>
  <si>
    <t>A-160</t>
  </si>
  <si>
    <t>Test Mandrel OD 5.500"</t>
  </si>
  <si>
    <t>16228-04-01</t>
  </si>
  <si>
    <t>A-161</t>
  </si>
  <si>
    <t>Test Mandrel OD 3.500"</t>
  </si>
  <si>
    <t>16228-01-01</t>
  </si>
  <si>
    <t>A-163</t>
  </si>
  <si>
    <t>0 - 350 Bar</t>
  </si>
  <si>
    <t>10174925</t>
  </si>
  <si>
    <t>A-167</t>
  </si>
  <si>
    <t>17001-01-01</t>
  </si>
  <si>
    <t>A-170</t>
  </si>
  <si>
    <t>Drift : 3.0625''</t>
  </si>
  <si>
    <t>3.0625''</t>
  </si>
  <si>
    <t>BAY C</t>
  </si>
  <si>
    <t>IN-HOUSE CALIBRATION</t>
  </si>
  <si>
    <t>A-171</t>
  </si>
  <si>
    <t>SAFETY RELIEF VALVE</t>
  </si>
  <si>
    <t>HTG-11 RV</t>
  </si>
  <si>
    <t>QCD/TRSG/TG02 / TRSG/QM/001/20</t>
  </si>
  <si>
    <t>± 3% OF CDTP</t>
  </si>
  <si>
    <t>NRG 2224</t>
  </si>
  <si>
    <t>SALPR/0760/12/21</t>
  </si>
  <si>
    <t>11.09.2022</t>
  </si>
  <si>
    <t>A-172</t>
  </si>
  <si>
    <t>HTG</t>
  </si>
  <si>
    <t>HTG-30 RV</t>
  </si>
  <si>
    <t>NRG 2225</t>
  </si>
  <si>
    <t>SALPR/0194/10/22</t>
  </si>
  <si>
    <t>A-173</t>
  </si>
  <si>
    <t>NRG 2222</t>
  </si>
  <si>
    <t>SALPR/0194/6/22</t>
  </si>
  <si>
    <t>A-174</t>
  </si>
  <si>
    <t>SALPR/0194/9/22</t>
  </si>
  <si>
    <t>A-175</t>
  </si>
  <si>
    <t>TEST BUNKE+H68:O68R AREA CABINET 4 L4</t>
  </si>
  <si>
    <t>A-176</t>
  </si>
  <si>
    <t>SAFETY RELIEF VALVE: 3300 PSI</t>
  </si>
  <si>
    <t>3300 PSI</t>
  </si>
  <si>
    <t>A-177</t>
  </si>
  <si>
    <t>SAFETY RELIEF VALVE: 4900 PSI</t>
  </si>
  <si>
    <t>4900 PSI</t>
  </si>
  <si>
    <t>A-178</t>
  </si>
  <si>
    <t>SAFETY RELIEF VALVE: 8000 PSI</t>
  </si>
  <si>
    <t>8000 PSI</t>
  </si>
  <si>
    <t>A-179</t>
  </si>
  <si>
    <t>SAFETY RELIEF VALVE: 16000 PSI</t>
  </si>
  <si>
    <t>16000 PSI</t>
  </si>
  <si>
    <t>A-180</t>
  </si>
  <si>
    <t>SAFETY RELIEF VALVE: 24000 PSI</t>
  </si>
  <si>
    <t>24000 PSI</t>
  </si>
  <si>
    <t>A-181</t>
  </si>
  <si>
    <t>Drift : 26.000''</t>
  </si>
  <si>
    <t>26''</t>
  </si>
  <si>
    <t>A-183</t>
  </si>
  <si>
    <t>0 to 10,000 PSI GAUGE (Digital  Pressure Gauge )</t>
  </si>
  <si>
    <t>21820020015</t>
  </si>
  <si>
    <t>A-184</t>
  </si>
  <si>
    <t>XLCT2</t>
  </si>
  <si>
    <t>MD122911</t>
  </si>
  <si>
    <t>A-185</t>
  </si>
  <si>
    <t>TORSON X, 2HP</t>
  </si>
  <si>
    <t>261574</t>
  </si>
  <si>
    <t>A-186</t>
  </si>
  <si>
    <t>XLCT4</t>
  </si>
  <si>
    <t>C8339</t>
  </si>
  <si>
    <t>A-187</t>
  </si>
  <si>
    <t>XLCT8</t>
  </si>
  <si>
    <t>XC8MD1523-093</t>
  </si>
  <si>
    <t>A-188</t>
  </si>
  <si>
    <t>G6319</t>
  </si>
  <si>
    <t>A-189</t>
  </si>
  <si>
    <t>XLCT14</t>
  </si>
  <si>
    <t>MD1026072</t>
  </si>
  <si>
    <t>A-190</t>
  </si>
  <si>
    <t>XC13TR1520-574</t>
  </si>
  <si>
    <t>A-191</t>
  </si>
  <si>
    <t>XLCT18</t>
  </si>
  <si>
    <t>MD130071</t>
  </si>
  <si>
    <t>A-192</t>
  </si>
  <si>
    <t>MD1114012</t>
  </si>
  <si>
    <t>A-193</t>
  </si>
  <si>
    <t>STEALTH 36</t>
  </si>
  <si>
    <t>S36F1225-60</t>
  </si>
  <si>
    <t>A-194</t>
  </si>
  <si>
    <t>21820020006</t>
  </si>
  <si>
    <t>A-195</t>
  </si>
  <si>
    <t>0 to 11,500 PSI GAUGE (Torque Pressure Gauge )</t>
  </si>
  <si>
    <t>0 to 11,500 PSI</t>
  </si>
  <si>
    <t>HTG025336</t>
  </si>
  <si>
    <t>A-196</t>
  </si>
  <si>
    <t>Drift : 20.720''</t>
  </si>
  <si>
    <t>A-197</t>
  </si>
  <si>
    <t>PosiTector Dew point Meter</t>
  </si>
  <si>
    <t>415321</t>
  </si>
  <si>
    <t>A-198</t>
  </si>
  <si>
    <t>MD122282</t>
  </si>
  <si>
    <t>DV-004</t>
  </si>
  <si>
    <t>DEPTH GAUGE: 0" - 24"</t>
  </si>
  <si>
    <t>700861</t>
  </si>
  <si>
    <t>QC BAY C CABINET 1 L4</t>
  </si>
  <si>
    <t>FS-025</t>
  </si>
  <si>
    <t>PLUG GAUGE:3-1/8" - 4 STUB ACME - 2G (GO &amp; NO GO)</t>
  </si>
  <si>
    <t>95111</t>
  </si>
  <si>
    <t>± 0.001"</t>
  </si>
  <si>
    <t>M/S GAUGE ROOM D7 &amp; D8</t>
  </si>
  <si>
    <t>FS-044</t>
  </si>
  <si>
    <t>0 to 10,000 PSI GAUGE ( Pressure Gauge )</t>
  </si>
  <si>
    <t>STEWARDS</t>
  </si>
  <si>
    <t>0 - 10,000 PSI</t>
  </si>
  <si>
    <t>± 0.5%</t>
  </si>
  <si>
    <t>02.02.2023</t>
  </si>
  <si>
    <t>FS-046</t>
  </si>
  <si>
    <t>GAUGE ROOM OUTSIDE</t>
  </si>
  <si>
    <t>FS-057</t>
  </si>
  <si>
    <t>04231</t>
  </si>
  <si>
    <t>M-0017</t>
  </si>
  <si>
    <t>DEPTH MICROMETER: 0" - 12"</t>
  </si>
  <si>
    <t>0" - 12"</t>
  </si>
  <si>
    <t>010724</t>
  </si>
  <si>
    <t>Machine Shop (HBMB3)</t>
  </si>
  <si>
    <t>M-0026</t>
  </si>
  <si>
    <t>STICK MICROMETER: ID 2" - 40"</t>
  </si>
  <si>
    <t>2" - 40"</t>
  </si>
  <si>
    <t>0003243</t>
  </si>
  <si>
    <t>Machine Shop (FTB1)</t>
  </si>
  <si>
    <t>M-0032</t>
  </si>
  <si>
    <t>Digimatic Depth Gauge - 0" - 12"</t>
  </si>
  <si>
    <t>0017244</t>
  </si>
  <si>
    <t>QC GAUGE ROOM - B</t>
  </si>
  <si>
    <t>M-0035</t>
  </si>
  <si>
    <t>Bore Gauge c/w Dial Indicator: 1.4'' - 2.5''</t>
  </si>
  <si>
    <t>2168832 / RDV 223</t>
  </si>
  <si>
    <t>M/S GAUGE ROOM F4</t>
  </si>
  <si>
    <t>M-0036</t>
  </si>
  <si>
    <t>Bore Gauge c/w Dial Indicator: 1.4" - 2.5''</t>
  </si>
  <si>
    <t>2188741 / RMT 083</t>
  </si>
  <si>
    <t>QC BAY C TROLLY 1 L4</t>
  </si>
  <si>
    <t>M-0037</t>
  </si>
  <si>
    <t>Bore Gauge c/w Dial Indicator: 2'' - 6''</t>
  </si>
  <si>
    <t>2178646 / RGF 979</t>
  </si>
  <si>
    <t>M-0038</t>
  </si>
  <si>
    <t>2178695 / RGF 997</t>
  </si>
  <si>
    <t>M-0039</t>
  </si>
  <si>
    <t>Dial Depth Gauge 0''-1''</t>
  </si>
  <si>
    <t>001054</t>
  </si>
  <si>
    <t>QC BAY C TROLLY 1 L6</t>
  </si>
  <si>
    <t>M-0041</t>
  </si>
  <si>
    <t>Dial Depth Gauge 0''-8''</t>
  </si>
  <si>
    <t>001060</t>
  </si>
  <si>
    <t>M/S GAUGE ROOM B3</t>
  </si>
  <si>
    <t>M-0055</t>
  </si>
  <si>
    <t>DIAL GAUGE 
Ball Gage : BX-1000</t>
  </si>
  <si>
    <t>GAGE MAKER</t>
  </si>
  <si>
    <t>0" - 0.25"</t>
  </si>
  <si>
    <t>RQC755</t>
  </si>
  <si>
    <t>QCD/TRSG/PROCEDURE 011 / TRSG/QM/001/20 / ASME B89.1.10M-2001</t>
  </si>
  <si>
    <t>ASME B89.1.10M-2001 OR PER MANUFACTURER SPECIFICATION</t>
  </si>
  <si>
    <t>SALDM/0675/10/22</t>
  </si>
  <si>
    <t>M/S GAUGE ROOM E2</t>
  </si>
  <si>
    <t>1471/03 (OPTIMAR 100)</t>
  </si>
  <si>
    <t>MTO210721-1R</t>
  </si>
  <si>
    <t>27.07.2022</t>
  </si>
  <si>
    <t>M-0056</t>
  </si>
  <si>
    <t>B131120</t>
  </si>
  <si>
    <t>QC GAUGE ROOM - J</t>
  </si>
  <si>
    <t>M-0057</t>
  </si>
  <si>
    <t>B131117</t>
  </si>
  <si>
    <t>M/S GAUGE ROOM E4</t>
  </si>
  <si>
    <t>M-0058</t>
  </si>
  <si>
    <t>B131118</t>
  </si>
  <si>
    <t>QC BAY C TROLLY 2 L1</t>
  </si>
  <si>
    <t>M-0059</t>
  </si>
  <si>
    <t>DIAL GAUGE 
Ball Gage : BXG-1000</t>
  </si>
  <si>
    <t>UQE681</t>
  </si>
  <si>
    <t>SALDM/0675/21/22</t>
  </si>
  <si>
    <t>QC GAUGE ROOM OUT SIDE</t>
  </si>
  <si>
    <t>M-0061</t>
  </si>
  <si>
    <t>B131109</t>
  </si>
  <si>
    <t>M/S GAUGE ROOM E3</t>
  </si>
  <si>
    <t>M-0062</t>
  </si>
  <si>
    <t>B131108</t>
  </si>
  <si>
    <t>M/S GAUGE ROOM E1</t>
  </si>
  <si>
    <t>M-0077</t>
  </si>
  <si>
    <t>Groove Micrometer : 0" - 1"</t>
  </si>
  <si>
    <t>30870</t>
  </si>
  <si>
    <t>QC GAUGE ROOM - I</t>
  </si>
  <si>
    <t>M-0081</t>
  </si>
  <si>
    <t>3 Point Internal Micrometer : 0.75'' - 2.00"</t>
  </si>
  <si>
    <t>26542 c/w R08916/R06534/R09264</t>
  </si>
  <si>
    <t>M/S GAUGE ROOM K4</t>
  </si>
  <si>
    <t>M-0081A</t>
  </si>
  <si>
    <t>3 Point Internal Micrometer - Setting Ring 1.37487</t>
  </si>
  <si>
    <t>331997</t>
  </si>
  <si>
    <t>M-0081B</t>
  </si>
  <si>
    <t>3 Point Internal Micrometer - Setting Ring 0.75041</t>
  </si>
  <si>
    <t>333713</t>
  </si>
  <si>
    <t>M-0084 &amp; M-0084A</t>
  </si>
  <si>
    <t>PLUG GAUGE:3" - 4 STUB ACME -2G (GO &amp; NOGO)</t>
  </si>
  <si>
    <t>M/S GAUGE ROOM D9 &amp; D10</t>
  </si>
  <si>
    <t>M-0087</t>
  </si>
  <si>
    <t>BEVEL PROTRACTOR</t>
  </si>
  <si>
    <t>MITUTOYO</t>
  </si>
  <si>
    <t>135614</t>
  </si>
  <si>
    <t>QCD/TRSG/PROCEDURE 015 / TRSG/QM/001/20 / BS 1685:2008</t>
  </si>
  <si>
    <t xml:space="preserve">
BS 1685 / PER MANUFACTURER SPECIFICATION</t>
  </si>
  <si>
    <t>SALDM/0675/37/22</t>
  </si>
  <si>
    <t>M/S GAUGE ROOM B1</t>
  </si>
  <si>
    <t>AMNW24
000211509</t>
  </si>
  <si>
    <t>SALDM/00367/22
SALDM/0624/1/22</t>
  </si>
  <si>
    <t>05.01.2023
19.04.2023</t>
  </si>
  <si>
    <t>M-0088</t>
  </si>
  <si>
    <t>Digital Depth Gauge - 0" - 8"</t>
  </si>
  <si>
    <t>0000196</t>
  </si>
  <si>
    <t>M-0091</t>
  </si>
  <si>
    <t>DIGIMATIC DEPTH GAUGE</t>
  </si>
  <si>
    <t>0018041</t>
  </si>
  <si>
    <t>QCD/TRSG/PROCEDURE 021 / TRSG/QM/001/20 / BS EN ISO 13385-2:2011</t>
  </si>
  <si>
    <t>SALDM/0675/17/22</t>
  </si>
  <si>
    <t>1306618
18640</t>
  </si>
  <si>
    <t>516-712-16
E81</t>
  </si>
  <si>
    <t>24.11.2022
11.08.2023</t>
  </si>
  <si>
    <t>M-0092</t>
  </si>
  <si>
    <t>DIGITAL DEPTH MICROMETER: 0" - 12"</t>
  </si>
  <si>
    <t>312401</t>
  </si>
  <si>
    <t>M-0093</t>
  </si>
  <si>
    <t>311656</t>
  </si>
  <si>
    <t>M-0101</t>
  </si>
  <si>
    <t>DIGITAL VERNIER CALIPER: 0" - 24"</t>
  </si>
  <si>
    <t>0040308</t>
  </si>
  <si>
    <t>M/S GAUGE ROOM I6</t>
  </si>
  <si>
    <t>M-0112</t>
  </si>
  <si>
    <t>DIAL TEST INDICATOR</t>
  </si>
  <si>
    <t>0" - 0.03"</t>
  </si>
  <si>
    <t>RTZ307</t>
  </si>
  <si>
    <t>QCD/TRSG/PROCEDURE 012 / TRSG/QM/001/20 / ASME B89.1.10M-2001</t>
  </si>
  <si>
    <t>SALDM/0675/20/22</t>
  </si>
  <si>
    <t>M/S GAUGE ROOM</t>
  </si>
  <si>
    <t>M-0113</t>
  </si>
  <si>
    <t>Dial Test Indicator : 0'' - 0.03''</t>
  </si>
  <si>
    <t>RTZ274</t>
  </si>
  <si>
    <t>M/S GAUGE ROOM J4</t>
  </si>
  <si>
    <t>M-0116</t>
  </si>
  <si>
    <t>EXTERNAL MICROMETER</t>
  </si>
  <si>
    <t>31006262</t>
  </si>
  <si>
    <t>QCD/TRSG/PROCEDURE 005/ TRSG/QM/001/20 / ISO 3611:2010</t>
  </si>
  <si>
    <t>ISO 3611 / BS 870 OR PER MANUFACTURER SPEC</t>
  </si>
  <si>
    <t>SALDM/0675/29/22</t>
  </si>
  <si>
    <t>M/S GAUGE ROOM M10</t>
  </si>
  <si>
    <t>1306618
18640
T22349
309673</t>
  </si>
  <si>
    <t>14489
SALDM/1010/2/21
SALDM/2107/2/21
SALDM/0036/13/22</t>
  </si>
  <si>
    <t>24.11.2022
11.08.2023
17.12.2022
07.01.2023</t>
  </si>
  <si>
    <t>M-0117</t>
  </si>
  <si>
    <t>EXTERNAL MICROMETER: OD 18.00" - 24.00"</t>
  </si>
  <si>
    <t>31007843</t>
  </si>
  <si>
    <t>M/S GAUGE ROOM G1</t>
  </si>
  <si>
    <t>M-0118</t>
  </si>
  <si>
    <t>STICK MICROMETER</t>
  </si>
  <si>
    <t>ID 2" - 20"</t>
  </si>
  <si>
    <t>3005510</t>
  </si>
  <si>
    <t>QCD/TRSG/PROCEDURE 006 / TRSG/QM/001/20 / BS 959 : 2008</t>
  </si>
  <si>
    <t>BS 959 OR PER MANUFACTURER SPEC</t>
  </si>
  <si>
    <t>SALDM/0675/35/22</t>
  </si>
  <si>
    <t>M-0119</t>
  </si>
  <si>
    <t>3000505</t>
  </si>
  <si>
    <t>SALDM/0699/6/22</t>
  </si>
  <si>
    <t>Machine Shop (VTCB3)</t>
  </si>
  <si>
    <t>M-0120</t>
  </si>
  <si>
    <t>3005534</t>
  </si>
  <si>
    <t>SALDM/0675/23/22</t>
  </si>
  <si>
    <t>M-0126</t>
  </si>
  <si>
    <t xml:space="preserve"> ID 2" - 60"</t>
  </si>
  <si>
    <t>3006482</t>
  </si>
  <si>
    <t>SALDM/0675/32/22</t>
  </si>
  <si>
    <t>1306618
18640
309673
AMNW24</t>
  </si>
  <si>
    <t>14489
SALDM/1010/2/21
SALDM/0036/13/22
SALDM/0036/7/22</t>
  </si>
  <si>
    <t>24.11.2022
11.08.2023
07.01.2023
05.11.2023</t>
  </si>
  <si>
    <t>M-0127</t>
  </si>
  <si>
    <t>3006466</t>
  </si>
  <si>
    <t>SALDM/0675/33/22</t>
  </si>
  <si>
    <t>M-0128</t>
  </si>
  <si>
    <t>0.250" - 0.375"</t>
  </si>
  <si>
    <t>M-0128A</t>
  </si>
  <si>
    <t>3 Point Internal Micrometer - Setting Ring 0.31275</t>
  </si>
  <si>
    <t>338339</t>
  </si>
  <si>
    <t>M/S GAUGE ROOM K1</t>
  </si>
  <si>
    <t>M-0130</t>
  </si>
  <si>
    <t>3 Point Internal Micrometer : 0.375" - 0.750"</t>
  </si>
  <si>
    <t>15127 c/w W24591/R29957/R31653</t>
  </si>
  <si>
    <t>M-0130A</t>
  </si>
  <si>
    <t>3 Point Internal Micrometer - Setting Ring 0.49998</t>
  </si>
  <si>
    <t>338298</t>
  </si>
  <si>
    <t>M-0130B</t>
  </si>
  <si>
    <t>3 Point Internal Micrometer - Setting Ring 0.75003</t>
  </si>
  <si>
    <t>342645</t>
  </si>
  <si>
    <t>M-0131</t>
  </si>
  <si>
    <t>15105 c/w R24467/R29960/R31668</t>
  </si>
  <si>
    <t>M-0131A</t>
  </si>
  <si>
    <t>3 Point Internal Micrometer - Setting Ring 0.49985</t>
  </si>
  <si>
    <t>335022</t>
  </si>
  <si>
    <t>M-0131B</t>
  </si>
  <si>
    <t>3 Point Internal Micrometer - Setting Ring 0.75015</t>
  </si>
  <si>
    <t>342613</t>
  </si>
  <si>
    <t>M-0133</t>
  </si>
  <si>
    <t>HOLTEST MICROMETER 
(3 Point Internal Micrometer)</t>
  </si>
  <si>
    <t>BOWERS</t>
  </si>
  <si>
    <t>2" - 4"</t>
  </si>
  <si>
    <t>34363 C/W S01180/S01181/S01184</t>
  </si>
  <si>
    <t>QCD/TRSG/SEAMS 0007 / TRSG/QM/001/20</t>
  </si>
  <si>
    <t>DIN 863-4 OR PER MANUFACTURER SPEC</t>
  </si>
  <si>
    <t>SALDM/0675/26/22</t>
  </si>
  <si>
    <t>M/S GAUGE ROOM K2</t>
  </si>
  <si>
    <t>RGSET/001~081</t>
  </si>
  <si>
    <t>SALDM/1043/1/21 &amp; SALDM/1043/2/21</t>
  </si>
  <si>
    <t>06.08.2023</t>
  </si>
  <si>
    <t>M-0133A</t>
  </si>
  <si>
    <t>343484</t>
  </si>
  <si>
    <t>QCD/TRSG/PROCEDURE 002 / TRSG/QM/001/20</t>
  </si>
  <si>
    <t>SALDM/0675/28/22</t>
  </si>
  <si>
    <t>1060
1498</t>
  </si>
  <si>
    <t>3603480001
CM-208993/10/1</t>
  </si>
  <si>
    <t>05.07.2022
22.04.2023</t>
  </si>
  <si>
    <t>M-0133B</t>
  </si>
  <si>
    <t>342887</t>
  </si>
  <si>
    <t>SALDM/0675/31/22</t>
  </si>
  <si>
    <t>M-0139</t>
  </si>
  <si>
    <t>PLUG GAUGE (GO &amp; NO GO)</t>
  </si>
  <si>
    <t>PMC MERCURY</t>
  </si>
  <si>
    <t>1-1/8" - 12UNF - 2B</t>
  </si>
  <si>
    <t>#3</t>
  </si>
  <si>
    <t>QCD/TRSG/PROCEDURE 014 / TRSG/QM/001/20 / 
ANSI/ASME B1.2-1983</t>
  </si>
  <si>
    <t>SALDM/0675/48/22</t>
  </si>
  <si>
    <t>M/S GAUGE ROOM H32</t>
  </si>
  <si>
    <t>18640 (E81)
0101 (600.2)
000211509 (PH-3515F)</t>
  </si>
  <si>
    <t>SALDM/1010/2/21
SALDM/1074/3/21
SALDM/0624/1/22</t>
  </si>
  <si>
    <t>11.08.2023
12.08.2023
19.04.2023</t>
  </si>
  <si>
    <t>M-0141</t>
  </si>
  <si>
    <t>1-3/8" - 12 UNF - 2B</t>
  </si>
  <si>
    <t>#2</t>
  </si>
  <si>
    <t>SALDM/0675/54/22</t>
  </si>
  <si>
    <t>M-0142</t>
  </si>
  <si>
    <t>1-3/8" - 8 UN - 2B</t>
  </si>
  <si>
    <t>#1</t>
  </si>
  <si>
    <t>SALDM/0675/45/22</t>
  </si>
  <si>
    <t>M/S GAUGE ROOM H2</t>
  </si>
  <si>
    <t>M-0144</t>
  </si>
  <si>
    <t>1-1/2" - 8 UN - 3B</t>
  </si>
  <si>
    <t>SALDM/0675/53/22</t>
  </si>
  <si>
    <t>M/S GAUGE ROOM H18</t>
  </si>
  <si>
    <t>M-0148</t>
  </si>
  <si>
    <t xml:space="preserve">1-7/8" - 8 UN - 2B </t>
  </si>
  <si>
    <t>SALDM/0675/9/22</t>
  </si>
  <si>
    <t>M/S GAUGE ROOM H3</t>
  </si>
  <si>
    <t>M-0150</t>
  </si>
  <si>
    <t>2-1/8" - 8 UN - 2B</t>
  </si>
  <si>
    <t>SALDM/0675/44/22</t>
  </si>
  <si>
    <t>M/S GAUGE ROOM H9</t>
  </si>
  <si>
    <t>M-0153</t>
  </si>
  <si>
    <t>2-1/2" - 4 UNC - 2B</t>
  </si>
  <si>
    <t>SALDM/0675/52/22</t>
  </si>
  <si>
    <t>M-0154</t>
  </si>
  <si>
    <t>2-1/2" - 8 UN - 2B</t>
  </si>
  <si>
    <t>SALDM/0699/8/22</t>
  </si>
  <si>
    <t>QC BAY C TROLLY 1 L2</t>
  </si>
  <si>
    <t>M-0156</t>
  </si>
  <si>
    <t>2-5/8" - 8 UN - 2B</t>
  </si>
  <si>
    <t>SALDM/0675/51/22</t>
  </si>
  <si>
    <t>QC GAUGE ROOM - D</t>
  </si>
  <si>
    <t>M-0158</t>
  </si>
  <si>
    <t>PLUG GAUGE:1/8" - 27 NPT L1</t>
  </si>
  <si>
    <t>M-0159</t>
  </si>
  <si>
    <t>PLUG GAUGE:1/4" - 18 NPT L1</t>
  </si>
  <si>
    <t>M/S GAUGE ROOM H38</t>
  </si>
  <si>
    <t>M-0160</t>
  </si>
  <si>
    <t>PLUG GAUGE</t>
  </si>
  <si>
    <t>3/8" - 18 NPT L1</t>
  </si>
  <si>
    <t>QCD/TRSG/PROCEDURE 030 / TRSG/QM/001/20 / 
ANSI/ASME B1.20.5-1991</t>
  </si>
  <si>
    <t>SALDM/0699/17/22</t>
  </si>
  <si>
    <t>M-0163</t>
  </si>
  <si>
    <t>PLUG GAUGE:1-1/4" - 11.5 NPT L1</t>
  </si>
  <si>
    <t>M-0165</t>
  </si>
  <si>
    <t>PLUG GAUGE:2" - 11.5 NPT L1</t>
  </si>
  <si>
    <t>M/S GAUGE ROOM H41</t>
  </si>
  <si>
    <t>M-0166</t>
  </si>
  <si>
    <t>1/4" - 20 UNC - 2B</t>
  </si>
  <si>
    <t>SALDM/0675/46/22</t>
  </si>
  <si>
    <t>M-0167</t>
  </si>
  <si>
    <t>5/16'' - 18 UNC - 2B</t>
  </si>
  <si>
    <t>SALDM/0675/42/22</t>
  </si>
  <si>
    <t>M-0169</t>
  </si>
  <si>
    <t>3/8" - 16 UNC - 2B</t>
  </si>
  <si>
    <t>SALDM/0675/60/22</t>
  </si>
  <si>
    <t>QC BAY C TROLLY 1 L3</t>
  </si>
  <si>
    <t>M-0170</t>
  </si>
  <si>
    <t>7/16" - 14 UNC - 2B</t>
  </si>
  <si>
    <t>SALDM/0675/61/22</t>
  </si>
  <si>
    <t>M/S GAUGE ROOM H26</t>
  </si>
  <si>
    <t>M-0179</t>
  </si>
  <si>
    <t>1-1/4" - 7 UNC - 2B</t>
  </si>
  <si>
    <t>SALDM/0675/7/22</t>
  </si>
  <si>
    <t>M/S GAUGE ROOM H12</t>
  </si>
  <si>
    <t>M-0212</t>
  </si>
  <si>
    <t>EXTERNAL MICROMETER: OD 36" - 42"</t>
  </si>
  <si>
    <t>36" - 42"</t>
  </si>
  <si>
    <t>21011718</t>
  </si>
  <si>
    <t>M/S RED CABINET</t>
  </si>
  <si>
    <t>M-0213</t>
  </si>
  <si>
    <t>EXTERNAL MICROMETER: OD 40" - 44"</t>
  </si>
  <si>
    <t>40" - 44"</t>
  </si>
  <si>
    <t>42002651</t>
  </si>
  <si>
    <t>M-0214</t>
  </si>
  <si>
    <t>EXTERNAL MICROMETER: OD 44" - 48"</t>
  </si>
  <si>
    <t xml:space="preserve"> 44" - 48"</t>
  </si>
  <si>
    <t>42002054</t>
  </si>
  <si>
    <t>M-0215</t>
  </si>
  <si>
    <t>EXTERNAL MICROMETER: OD 48" - 52"</t>
  </si>
  <si>
    <t>48" - 52"</t>
  </si>
  <si>
    <t>42002172</t>
  </si>
  <si>
    <t>M-0216</t>
  </si>
  <si>
    <t>EXTERNAL MICROMETER: OD 52" - 56"</t>
  </si>
  <si>
    <t xml:space="preserve"> 52" - 56"</t>
  </si>
  <si>
    <t>42002445</t>
  </si>
  <si>
    <t>M-0217</t>
  </si>
  <si>
    <t>EXTERNAL MICROMETER: OD 56" - 60"</t>
  </si>
  <si>
    <t>56" - 60"</t>
  </si>
  <si>
    <t>42002451</t>
  </si>
  <si>
    <t>M-0218</t>
  </si>
  <si>
    <t>EXTERNAL MICROMETER: OD 60" - 64"</t>
  </si>
  <si>
    <t xml:space="preserve"> 60" - 64"</t>
  </si>
  <si>
    <t>42002618</t>
  </si>
  <si>
    <t>M-0219</t>
  </si>
  <si>
    <t>EXTERNAL MICROMETER: OD 64" - 68"</t>
  </si>
  <si>
    <t>64" - 68"</t>
  </si>
  <si>
    <t>42002489</t>
  </si>
  <si>
    <t>M-0220</t>
  </si>
  <si>
    <t>CAMLOCK MICROMETER: 1" - 2"</t>
  </si>
  <si>
    <t>K132901</t>
  </si>
  <si>
    <t>M/S GAUGE ROOM F1</t>
  </si>
  <si>
    <t>M-0220A</t>
  </si>
  <si>
    <t>CAMLOCK MICROMETER SETTING STANDARD: 2"</t>
  </si>
  <si>
    <t>A142891</t>
  </si>
  <si>
    <t>M-0221</t>
  </si>
  <si>
    <t>CAMLOCK MICROMETER: 2" - 3"</t>
  </si>
  <si>
    <t>IA02DB0001</t>
  </si>
  <si>
    <t>M/S GAUGE ROOM F2</t>
  </si>
  <si>
    <t>M-0221A</t>
  </si>
  <si>
    <t>CAMLOCK MICROMETER SETTING STANDARD: 3"</t>
  </si>
  <si>
    <t>IA01DB0026</t>
  </si>
  <si>
    <t>M-0222</t>
  </si>
  <si>
    <t>CAMLOCK MICROMETER: 3" - 4"</t>
  </si>
  <si>
    <t>AL01DB00011</t>
  </si>
  <si>
    <t>M/S GAUGE ROOM F3</t>
  </si>
  <si>
    <t>M-0222A</t>
  </si>
  <si>
    <t>CAMLOCK MICROMETER SETTING STANDARD: 4"</t>
  </si>
  <si>
    <t>A142889</t>
  </si>
  <si>
    <t>M-0227</t>
  </si>
  <si>
    <t>STEEL GAUGE BLOCK (SLIP GAUGE)</t>
  </si>
  <si>
    <t>1400144</t>
  </si>
  <si>
    <t>M/S GAUGE ROOM B2</t>
  </si>
  <si>
    <t>M-0228</t>
  </si>
  <si>
    <t>Internal Diameter/Groove Gage:1.5" to 10"(IT-5108)</t>
  </si>
  <si>
    <t>C14571</t>
  </si>
  <si>
    <t>M/S GAUGE ROOM A2</t>
  </si>
  <si>
    <t>M-0229</t>
  </si>
  <si>
    <t>DIGITAL VERNIER CALIPER: 0" - 60"</t>
  </si>
  <si>
    <t>0000041</t>
  </si>
  <si>
    <t>MPI BOOTH BAY C WORKING TABLE</t>
  </si>
  <si>
    <t>M-0235</t>
  </si>
  <si>
    <t>PLUG GAUGE:1-5/16 - 12 UN - 2B (GO &amp; NO GO)</t>
  </si>
  <si>
    <t>1</t>
  </si>
  <si>
    <t>M/S GAUGE ROOM H1</t>
  </si>
  <si>
    <t>M-0237</t>
  </si>
  <si>
    <t>RTZ298</t>
  </si>
  <si>
    <t>SALDM/0675/19/22</t>
  </si>
  <si>
    <t>M-0238</t>
  </si>
  <si>
    <t xml:space="preserve"> ID 2" - 20"</t>
  </si>
  <si>
    <t>1009965 / 3010880</t>
  </si>
  <si>
    <t>BS 959 : 2008 OR PER MANUFACTURER SPEC</t>
  </si>
  <si>
    <t>SALDM/0675/34/22</t>
  </si>
  <si>
    <t>1306618
0284
18640
309673
AMNW24</t>
  </si>
  <si>
    <t>14489
3562520006
SALDM/1010/2/21
SALDM/0036/13/22
SALDM/0036/13/22</t>
  </si>
  <si>
    <t>24.11.2022
20.05.2023
11.08.2023
07.01.2023
07.01.2023</t>
  </si>
  <si>
    <t>M-0242</t>
  </si>
  <si>
    <t>DIAL CALIPER</t>
  </si>
  <si>
    <t>14506818</t>
  </si>
  <si>
    <t>QCD/TRSG/PROCEDURE 008 / TRSG/QM/001/20 / JIS B 7507:2016</t>
  </si>
  <si>
    <t>SALDM/0675/16/22</t>
  </si>
  <si>
    <t>186640
1510008
SML/PG-in/001</t>
  </si>
  <si>
    <t>SALDM/1010/2/21
SALDM/1681/2/21
SALDM/1883/2/22</t>
  </si>
  <si>
    <t>11.08.2023
03.11.2022
22.11.2022</t>
  </si>
  <si>
    <t>M-0243</t>
  </si>
  <si>
    <t>DEPTH MICROMETER</t>
  </si>
  <si>
    <t>404264</t>
  </si>
  <si>
    <t>QCD/TRSG/PROCEDURE 007 / TRSG/QM/001/20 / BS 6468:2008</t>
  </si>
  <si>
    <t>BS 6468 OR PER MANUFACTURER SPEC</t>
  </si>
  <si>
    <t>SALDM/0675/38/22</t>
  </si>
  <si>
    <t>Machine Shop (VTCA2)</t>
  </si>
  <si>
    <t>M-0247</t>
  </si>
  <si>
    <t>Dial Indicator : 0'' - 0.5''</t>
  </si>
  <si>
    <t>0" - 0.5"</t>
  </si>
  <si>
    <t>VJR207</t>
  </si>
  <si>
    <t>QCD/TRSG/PROCEDURE 011/ TRSG/QM/001/20 / ASME B89.1.10M-2001</t>
  </si>
  <si>
    <t>± 0.02 mm / 0.05 mm</t>
  </si>
  <si>
    <t>SALDM/0699/4/22</t>
  </si>
  <si>
    <t>1471/03</t>
  </si>
  <si>
    <t>M-0256</t>
  </si>
  <si>
    <t>PLUG GAUGE:1/2" - 14 NPT</t>
  </si>
  <si>
    <t>M-0261</t>
  </si>
  <si>
    <t>DIAL CALIPER: 0" - 12"</t>
  </si>
  <si>
    <t>13525969</t>
  </si>
  <si>
    <t>Machine Shop (VTCA1)</t>
  </si>
  <si>
    <t>M-0264</t>
  </si>
  <si>
    <t>0 - 12.7 MM</t>
  </si>
  <si>
    <t>13146943/003116</t>
  </si>
  <si>
    <t>QCD/TRSG/SEAMS-0017 / TRSG/QM/001/20 / BS EN ISO 13385-2:2011</t>
  </si>
  <si>
    <t>BS 6365 / PER MANUFACTURER SPECIFICATION</t>
  </si>
  <si>
    <t>SALDM0675/22/22</t>
  </si>
  <si>
    <t>M/S GAUGE ROOM J2</t>
  </si>
  <si>
    <t>M-0265</t>
  </si>
  <si>
    <t>Digital Depth Caliper - 0" - 18"</t>
  </si>
  <si>
    <t>0004498</t>
  </si>
  <si>
    <t>M/S GAUGE ROOM J3</t>
  </si>
  <si>
    <t>M-0267</t>
  </si>
  <si>
    <t>DIAL INDICATOR</t>
  </si>
  <si>
    <t xml:space="preserve"> 0'' - 1''</t>
  </si>
  <si>
    <t>YAC 654</t>
  </si>
  <si>
    <t>SALDM/0675/12/22</t>
  </si>
  <si>
    <t>M-0268</t>
  </si>
  <si>
    <t>YAC 656</t>
  </si>
  <si>
    <t>M-0269</t>
  </si>
  <si>
    <t>XZH 494</t>
  </si>
  <si>
    <t>SALDM/0675/13/22</t>
  </si>
  <si>
    <t>M-0270</t>
  </si>
  <si>
    <t>XZH 496</t>
  </si>
  <si>
    <t>SALDM/0675/14/22</t>
  </si>
  <si>
    <t>M-0274</t>
  </si>
  <si>
    <t>PLUG GAUGE:3/4" - 14 NPT L1</t>
  </si>
  <si>
    <t>THREADMASTER</t>
  </si>
  <si>
    <t>173714</t>
  </si>
  <si>
    <t>SALDM/0699/19/22</t>
  </si>
  <si>
    <t>M/S GAUGE ROOM H34</t>
  </si>
  <si>
    <t>M-0277</t>
  </si>
  <si>
    <t>INTERNAL PITCH DIAMETER GAUGE: 0" - 6" (PD-6001)</t>
  </si>
  <si>
    <t>RT19FF004</t>
  </si>
  <si>
    <t>M/S GAUGE ROOM L2</t>
  </si>
  <si>
    <t>M-0282</t>
  </si>
  <si>
    <t>PLUG GAUGE:1-1/8" - 8 UN - 2B (GO &amp; NO GO)</t>
  </si>
  <si>
    <t>184694</t>
  </si>
  <si>
    <t>QC BAY C CABINET 1 L3</t>
  </si>
  <si>
    <t>M-0283</t>
  </si>
  <si>
    <t>30538</t>
  </si>
  <si>
    <t>M/S GAUGE ROOM J6</t>
  </si>
  <si>
    <t>M-0287</t>
  </si>
  <si>
    <t>CAMERON BALL GAUGE: 1/2" WITH 12" LENGTH ROD</t>
  </si>
  <si>
    <t>24 UU</t>
  </si>
  <si>
    <t>M/S GAUGE ROOM I5</t>
  </si>
  <si>
    <t>M-0288</t>
  </si>
  <si>
    <t>PLUG GAUGE:2-3/4" - 8 UN - 2B (GO &amp; NO GO)</t>
  </si>
  <si>
    <t>186365</t>
  </si>
  <si>
    <t>M/S GAUGE ROOM H10</t>
  </si>
  <si>
    <t>M-0289</t>
  </si>
  <si>
    <t>PLUG GAUGE:1-1/2" - 8 UN - 2B (GO &amp; NO GO)</t>
  </si>
  <si>
    <t>186376</t>
  </si>
  <si>
    <t>M-0290</t>
  </si>
  <si>
    <t>BALL GAUGE</t>
  </si>
  <si>
    <t>CAMERON</t>
  </si>
  <si>
    <t>SALDM/0675/30/22</t>
  </si>
  <si>
    <t>M/S GAUGE ROOM I7</t>
  </si>
  <si>
    <t>18640
65002785</t>
  </si>
  <si>
    <t>SALDM/1010/2/21
SALDM/0036/2/21</t>
  </si>
  <si>
    <t>11.08.2022
05.01.2023</t>
  </si>
  <si>
    <t>M-0294</t>
  </si>
  <si>
    <t>18597574</t>
  </si>
  <si>
    <t>SALDM/0675/15/22</t>
  </si>
  <si>
    <t>Machine Shop (HBMB1)</t>
  </si>
  <si>
    <t>M-0297</t>
  </si>
  <si>
    <t>1-1/2" - 6 UNC - 2B</t>
  </si>
  <si>
    <t>191493</t>
  </si>
  <si>
    <t>SALDM/0675/56/22</t>
  </si>
  <si>
    <t>M/S GAUGE ROOM H6</t>
  </si>
  <si>
    <t>M-0298 &amp; M-0298A</t>
  </si>
  <si>
    <t>PLUG GAUGE:4" - 8 UN - 2B (GO &amp; NO GO)</t>
  </si>
  <si>
    <t>200405</t>
  </si>
  <si>
    <t>M/S GAUGE ROOM C4 &amp; C5</t>
  </si>
  <si>
    <t>M-0299 &amp; M-0299A</t>
  </si>
  <si>
    <t>PLUG GAUGE:5-1/4" - 4 STUB ACME - 2G (GO &amp; NO GO)</t>
  </si>
  <si>
    <t>200421</t>
  </si>
  <si>
    <t>M/S GAUGE ROOM D3 &amp; D4</t>
  </si>
  <si>
    <t>M-0300 &amp; M-0300A</t>
  </si>
  <si>
    <t>PLUG GAUGE:5-1/4" - 4 ACME - 2G (GO &amp; NO GO)</t>
  </si>
  <si>
    <t>144798 &amp; 200422</t>
  </si>
  <si>
    <t>M/S GAUGE ROOM D5 &amp; D6</t>
  </si>
  <si>
    <t>NOT REQUIRED CALIBRATION</t>
  </si>
  <si>
    <t>M-0303</t>
  </si>
  <si>
    <t>19506454</t>
  </si>
  <si>
    <t>M-0304</t>
  </si>
  <si>
    <t>19506564</t>
  </si>
  <si>
    <t>M-0305</t>
  </si>
  <si>
    <t>TEMPERATURE&amp; HUMIDITY DATALOGGER</t>
  </si>
  <si>
    <t>210508508</t>
  </si>
  <si>
    <t>OM-122</t>
  </si>
  <si>
    <t>EXTERNAL MICROMETER: OD 0" - 6"</t>
  </si>
  <si>
    <t>87152498</t>
  </si>
  <si>
    <t>QC GAUGE ROOM - E</t>
  </si>
  <si>
    <t>OM-124</t>
  </si>
  <si>
    <t>EXTERNAL MICROMETER: OD 18" - 24"</t>
  </si>
  <si>
    <t>18" - 24"</t>
  </si>
  <si>
    <t>9000179</t>
  </si>
  <si>
    <t>QCD/TRSG/PROCEDURE 005 / TRSG/QM/001/20 / ISO 3611:2010</t>
  </si>
  <si>
    <t>SALDM/0699/1/22</t>
  </si>
  <si>
    <t>OM-125</t>
  </si>
  <si>
    <t>EXTERNAL MICROMETER: OD 24" - 30"</t>
  </si>
  <si>
    <t>9002880</t>
  </si>
  <si>
    <t>M/S GAUGE ROOM M11</t>
  </si>
  <si>
    <t>OM-126</t>
  </si>
  <si>
    <t>EXTERNAL MICROMETER: OD 6" - 12"</t>
  </si>
  <si>
    <t>87178648</t>
  </si>
  <si>
    <t>M/S GAUGE ROOM M13</t>
  </si>
  <si>
    <t>PG-047P</t>
  </si>
  <si>
    <t>97145</t>
  </si>
  <si>
    <t>M/S GAUGE ROOM H23</t>
  </si>
  <si>
    <t>PG-365</t>
  </si>
  <si>
    <t>MTG32402</t>
  </si>
  <si>
    <t>PG-392 &amp; PG-393</t>
  </si>
  <si>
    <t>MTG33096</t>
  </si>
  <si>
    <t>QC GAUGE ROOM - H</t>
  </si>
  <si>
    <t>Q-005</t>
  </si>
  <si>
    <t>90655</t>
  </si>
  <si>
    <t>M/S GAUGE ROOM H16</t>
  </si>
  <si>
    <t>Q-011</t>
  </si>
  <si>
    <t>90563</t>
  </si>
  <si>
    <t>Q-012</t>
  </si>
  <si>
    <t>90568</t>
  </si>
  <si>
    <t>Q-014</t>
  </si>
  <si>
    <t>3/4" - 16 UNF - 2B</t>
  </si>
  <si>
    <t>1-800-767-7633</t>
  </si>
  <si>
    <t>M/S GAUGE ROOM H29</t>
  </si>
  <si>
    <t>Q-026</t>
  </si>
  <si>
    <t>90565</t>
  </si>
  <si>
    <t>Q-029</t>
  </si>
  <si>
    <t>90572</t>
  </si>
  <si>
    <t>Q-030</t>
  </si>
  <si>
    <t>90573</t>
  </si>
  <si>
    <t>Q-032</t>
  </si>
  <si>
    <t>2" - 8 UN - 2B</t>
  </si>
  <si>
    <t>90579</t>
  </si>
  <si>
    <t>M/S GAUGE ROOM H14</t>
  </si>
  <si>
    <t>Q-034</t>
  </si>
  <si>
    <t>THREAD CHECK INC</t>
  </si>
  <si>
    <t>7633</t>
  </si>
  <si>
    <t>QCD/TRSG/PROCEDURE 014 / TRSG/QM/001/20</t>
  </si>
  <si>
    <t>SALDM/0675/63/22</t>
  </si>
  <si>
    <t>18640
0101
000211509</t>
  </si>
  <si>
    <t>Q-037</t>
  </si>
  <si>
    <t>M/S GAUGE ROOM H20</t>
  </si>
  <si>
    <t>Q-039</t>
  </si>
  <si>
    <t>90656</t>
  </si>
  <si>
    <t>M/S GAUGE ROOM H5</t>
  </si>
  <si>
    <t>Q-040</t>
  </si>
  <si>
    <t>8048</t>
  </si>
  <si>
    <t>Q-042 &amp; Q-042A</t>
  </si>
  <si>
    <t>3-3/8" - 8 UN - 2B</t>
  </si>
  <si>
    <t>90657</t>
  </si>
  <si>
    <t>SALDM/0699/11/22</t>
  </si>
  <si>
    <t>M/S GAUGE ROOM C15 &amp; C16</t>
  </si>
  <si>
    <t>Q-043 &amp; Q-043A</t>
  </si>
  <si>
    <t>90595</t>
  </si>
  <si>
    <t>Q-044 &amp; Q-045</t>
  </si>
  <si>
    <t>SALDM/0699/10/22</t>
  </si>
  <si>
    <t>M/S GAUGE ROOM C12 &amp; C13</t>
  </si>
  <si>
    <t>Q-046 &amp; Q-046A</t>
  </si>
  <si>
    <t>90597</t>
  </si>
  <si>
    <t>Q-047 &amp; Q-048</t>
  </si>
  <si>
    <t>3-1/2" - 8 UN - 2B</t>
  </si>
  <si>
    <t>SALDM/0699/9/22</t>
  </si>
  <si>
    <t>M/S GAUGE ROOM C9 &amp; C10</t>
  </si>
  <si>
    <t>Q-052 &amp; Q-053</t>
  </si>
  <si>
    <t>M/S GAUGE ROOM C1 &amp; C2</t>
  </si>
  <si>
    <t>Q-054 &amp; Q-054A</t>
  </si>
  <si>
    <t>90599</t>
  </si>
  <si>
    <t>Q-055 &amp; Q-055A</t>
  </si>
  <si>
    <t>90600</t>
  </si>
  <si>
    <t>Q-056 &amp; Q-056A</t>
  </si>
  <si>
    <t>90601</t>
  </si>
  <si>
    <t>M/S GAUGE ROOM C11 &amp; C14</t>
  </si>
  <si>
    <t>Q-058 &amp; Q-058A</t>
  </si>
  <si>
    <t>Q-077</t>
  </si>
  <si>
    <t>1/8" - 27 NPT</t>
  </si>
  <si>
    <t>SALDM/0699/15/22</t>
  </si>
  <si>
    <t>M/S GAUGE ROOM H37</t>
  </si>
  <si>
    <t>Q-079</t>
  </si>
  <si>
    <t>1/4" - 18 NPT</t>
  </si>
  <si>
    <t>SALDM/0699/12/22</t>
  </si>
  <si>
    <t>Q-081</t>
  </si>
  <si>
    <t>PLUG GAUGE:3/8" - 18 NPT</t>
  </si>
  <si>
    <t>90636</t>
  </si>
  <si>
    <t>Q-090</t>
  </si>
  <si>
    <t>PLUG GAUGE:1" - 11-1/2 NPT</t>
  </si>
  <si>
    <t>1" - 11-1/2 NPT</t>
  </si>
  <si>
    <t>Q-091 &amp; Q-092</t>
  </si>
  <si>
    <t>4-3/4" - 8 UN - 2B</t>
  </si>
  <si>
    <t>SNLDM/0111/1/22</t>
  </si>
  <si>
    <t>M/S GAUGE ROOM C17 &amp; C22</t>
  </si>
  <si>
    <t>Q-096 &amp; Q-096A</t>
  </si>
  <si>
    <t>90602</t>
  </si>
  <si>
    <t>M/S GAUGE ROOM C3 &amp; C6</t>
  </si>
  <si>
    <t>Q-100A</t>
  </si>
  <si>
    <t>BRINELL MICROSCOPE</t>
  </si>
  <si>
    <t>11053</t>
  </si>
  <si>
    <t>Q-101</t>
  </si>
  <si>
    <t>KING PORTABLE BRINELL HARDNESS TESTER-CHAIN METHOD</t>
  </si>
  <si>
    <t>TD-38</t>
  </si>
  <si>
    <t>QC BAY C ORANGE RACK L1</t>
  </si>
  <si>
    <t>Q-110</t>
  </si>
  <si>
    <t>EXTERNAL PITCH DIAMETER GAUGE: 0" - 16" (ET-7004)</t>
  </si>
  <si>
    <t xml:space="preserve"> 0'' - 16''</t>
  </si>
  <si>
    <t>K13101 c/w DIAL INDICATOR S/N: LPV506</t>
  </si>
  <si>
    <t>QC GAUGE ROOM - O</t>
  </si>
  <si>
    <t>Q-111</t>
  </si>
  <si>
    <t>EXTERNAL PITCH DIAMETER GAUGE: 0" - 16" (ET-7005)</t>
  </si>
  <si>
    <t>K13102 c/w DIAL INDICATOR S/N: LPV499</t>
  </si>
  <si>
    <t>Q-112</t>
  </si>
  <si>
    <t>EXTERNAL PITCH DIAMETER GAUGE : 0'' - 0.5''</t>
  </si>
  <si>
    <t>090505736</t>
  </si>
  <si>
    <t>M/S GAUGE ROOM L1</t>
  </si>
  <si>
    <t>Q-113 &amp; Q-113A</t>
  </si>
  <si>
    <t>RING GAUGE:3" - 4 STUB ACME - 2G (GO &amp; NO GO)</t>
  </si>
  <si>
    <t>90645 &amp; 90646</t>
  </si>
  <si>
    <t>Q-114 &amp; Q-114A</t>
  </si>
  <si>
    <t>PLUG GAUGE:3-1/4" - 8 UN - 2B (GO &amp; NO GO)</t>
  </si>
  <si>
    <t>GN 2175/ GN 2176</t>
  </si>
  <si>
    <t>Q-115 &amp; Q-115A</t>
  </si>
  <si>
    <t>PLUG GAUGE:3.750" - 4 STUB ACME - 2G (GO &amp; NO GO)</t>
  </si>
  <si>
    <t>72362</t>
  </si>
  <si>
    <t>Q-116 &amp; Q-116A</t>
  </si>
  <si>
    <t>PLUG GAUGE:4" - 4 STUB ACME - 2G (GO &amp; NO GO)</t>
  </si>
  <si>
    <t>72363</t>
  </si>
  <si>
    <t>Q-117 &amp; Q-117A</t>
  </si>
  <si>
    <t>PLUG GAUGE:6.500" - 4 STUB ACME - 2G (GO &amp; NO GO)</t>
  </si>
  <si>
    <t>72364</t>
  </si>
  <si>
    <t>M/S GAUGE ROOM D1 &amp; D2</t>
  </si>
  <si>
    <t>Q-120</t>
  </si>
  <si>
    <t xml:space="preserve"> 0" - 12"</t>
  </si>
  <si>
    <t>12548658</t>
  </si>
  <si>
    <t>Weld Shop  ( BAY B )</t>
  </si>
  <si>
    <t>Q-121</t>
  </si>
  <si>
    <t>VERNIER CALIPER: 0"-40"</t>
  </si>
  <si>
    <t>12008794</t>
  </si>
  <si>
    <t>QC BAY C ORANGE RACK L4</t>
  </si>
  <si>
    <t>Q-124</t>
  </si>
  <si>
    <t>DEPTH GAGE: 0" - 40"</t>
  </si>
  <si>
    <t>8008655</t>
  </si>
  <si>
    <t>QC BAY C ORANGE RACK L3</t>
  </si>
  <si>
    <t>Q-125</t>
  </si>
  <si>
    <t>28755</t>
  </si>
  <si>
    <t>QC BAY C CABINET 2 L1</t>
  </si>
  <si>
    <t>Q-126</t>
  </si>
  <si>
    <t>MIC TRAC 0" - 60"</t>
  </si>
  <si>
    <t>A132990</t>
  </si>
  <si>
    <t>M/S GAUGE ROOM M</t>
  </si>
  <si>
    <t>Q-127</t>
  </si>
  <si>
    <t>PORTAMAG - PM6000</t>
  </si>
  <si>
    <t>60130110</t>
  </si>
  <si>
    <t>MPI BOOTH BAY A</t>
  </si>
  <si>
    <t>Q-129</t>
  </si>
  <si>
    <t>WHITELIGHT METER</t>
  </si>
  <si>
    <t>TES</t>
  </si>
  <si>
    <t>121205855</t>
  </si>
  <si>
    <t>QCD/TRSG/EP8 / TRSG/QM/001/20</t>
  </si>
  <si>
    <r>
      <rPr>
        <sz val="12"/>
        <rFont val="Arial"/>
        <family val="2"/>
      </rPr>
      <t>±5%</t>
    </r>
  </si>
  <si>
    <t>SNLEL/0083/2/22</t>
  </si>
  <si>
    <t>QC BAY C CABINET 2 L7</t>
  </si>
  <si>
    <t>42421055/61411113</t>
  </si>
  <si>
    <t>3563120003</t>
  </si>
  <si>
    <t>14.05.2022</t>
  </si>
  <si>
    <t>Q-133 &amp; Q-133A</t>
  </si>
  <si>
    <t>RING GAUGE:2" - 8 UN - 2A (GO &amp; NO GO)</t>
  </si>
  <si>
    <t>90604 &amp; 90605</t>
  </si>
  <si>
    <t>QC GAUGE ROOM - C</t>
  </si>
  <si>
    <t>Q-134 &amp; Q-134A</t>
  </si>
  <si>
    <t>RING GAUGE:2-1/8" - 8 UN - 2A (GO &amp; NO GO)</t>
  </si>
  <si>
    <t>90606 &amp; 90607</t>
  </si>
  <si>
    <t>Q-140 &amp; Q-140A</t>
  </si>
  <si>
    <t>RING GAUGE:4-3/4" - 8 UN - 2A (GO &amp; NO GO)</t>
  </si>
  <si>
    <t>90619 &amp; 90620</t>
  </si>
  <si>
    <t>Q-143</t>
  </si>
  <si>
    <t>GRANITE TABLE</t>
  </si>
  <si>
    <t>01598</t>
  </si>
  <si>
    <t>QC GAUGE ROOM</t>
  </si>
  <si>
    <t>Q-145</t>
  </si>
  <si>
    <t>FARO ARM (CMM)</t>
  </si>
  <si>
    <t>E09-05-12-43427</t>
  </si>
  <si>
    <t>QC BAY C BESIDE COMPUTER DESK</t>
  </si>
  <si>
    <t>Q-148</t>
  </si>
  <si>
    <t>EXTERNAL MICROMETER: OD 30" - 36"</t>
  </si>
  <si>
    <t>22007881</t>
  </si>
  <si>
    <t>M/S GAUGE ROOM M5</t>
  </si>
  <si>
    <t>Q-150 &amp; Q-150A</t>
  </si>
  <si>
    <t>PLUG GAUGE:5" - 4 TPI STUB ACME - 2G (GO &amp; NO GO)</t>
  </si>
  <si>
    <t>92815</t>
  </si>
  <si>
    <t>Q-152 &amp; Q-152A</t>
  </si>
  <si>
    <t>RING GAUGE:5-1/4" - 4 STUB ACME - 2G (GO &amp; NO GO)</t>
  </si>
  <si>
    <t>92813 &amp; 92814</t>
  </si>
  <si>
    <t>Q-153 &amp; Q-153A</t>
  </si>
  <si>
    <t>RING GAUGE:5" - 4 STUB ACME - 2G (GO &amp; NO GO)</t>
  </si>
  <si>
    <t>92811 &amp; 92812</t>
  </si>
  <si>
    <t>Q-154 &amp; Q-154A</t>
  </si>
  <si>
    <t>RING GAUGE:3-1/8" - 4 STUB ACME - 2G (GO &amp; NO GO)</t>
  </si>
  <si>
    <t>90647 &amp; 90648</t>
  </si>
  <si>
    <t>Q-156</t>
  </si>
  <si>
    <t>115304</t>
  </si>
  <si>
    <t>Q-160</t>
  </si>
  <si>
    <t>127517</t>
  </si>
  <si>
    <t>Q-161</t>
  </si>
  <si>
    <t>A133262</t>
  </si>
  <si>
    <t>Q-161A</t>
  </si>
  <si>
    <t>A133064</t>
  </si>
  <si>
    <t>Q-162</t>
  </si>
  <si>
    <t>A133274</t>
  </si>
  <si>
    <t>Q-162A</t>
  </si>
  <si>
    <t>A133076</t>
  </si>
  <si>
    <t>Q-166</t>
  </si>
  <si>
    <t>Digital CALIPER: 0" - 6"</t>
  </si>
  <si>
    <t>13192327</t>
  </si>
  <si>
    <t>Q-169 &amp; Q-169A</t>
  </si>
  <si>
    <t>RING GAUGE:6-1/4" - 4 Stub Acme - 2G ( GO &amp; NO GO)</t>
  </si>
  <si>
    <t>96616 &amp; 96617</t>
  </si>
  <si>
    <t>Q-170 &amp; Q-170A</t>
  </si>
  <si>
    <t>RING GAUGE:4-5/8" - 4 STUB ACME - 2G (GO &amp; NO GO)</t>
  </si>
  <si>
    <t>96610 &amp; 96611</t>
  </si>
  <si>
    <t>Q-171 &amp; Q-171A</t>
  </si>
  <si>
    <t>RING GAUGE:4-1/4" - 8 UN - 2A (GO &amp; NO GO)</t>
  </si>
  <si>
    <t>4-1/4" - 8 UN - 2A</t>
  </si>
  <si>
    <t>96608 &amp; 96609</t>
  </si>
  <si>
    <t>Q-172 &amp; Q-172A</t>
  </si>
  <si>
    <t>RING GAUGE:4-1/8" - 8 UN - 2A (GO &amp; NO GO)</t>
  </si>
  <si>
    <t xml:space="preserve">4-1/8" - 8 UN - 2A </t>
  </si>
  <si>
    <t>96614 &amp; 96615</t>
  </si>
  <si>
    <t>Q-173 &amp; Q-173A</t>
  </si>
  <si>
    <t>RING GAUGE:4" - 8 UN - 2A (GO &amp; NO GO)</t>
  </si>
  <si>
    <t>4" - 8 UN - 2A</t>
  </si>
  <si>
    <t>96606 &amp; 96607</t>
  </si>
  <si>
    <t>Q-174 &amp; Q-174A</t>
  </si>
  <si>
    <t>RING GAUGE:3-1/8" - 8 UN - 2A (GO &amp; NO GO)</t>
  </si>
  <si>
    <t>3-1/8" - 8 UN - 2A</t>
  </si>
  <si>
    <t>96600 &amp; 96601</t>
  </si>
  <si>
    <t>Q-175 &amp; Q-175A</t>
  </si>
  <si>
    <t>RING GAUGE:3 " - 8 UN - 2A (GO &amp; NO GO)</t>
  </si>
  <si>
    <t>3 " - 8 UN - 2A</t>
  </si>
  <si>
    <t>96602 &amp; 96603</t>
  </si>
  <si>
    <t>Q-177 &amp; Q-177A</t>
  </si>
  <si>
    <t>RING GAUGE:2-5/8" - 8 UN - 2A (GO &amp; NO GO)</t>
  </si>
  <si>
    <t>2-5/8" - 8 UN - 2A</t>
  </si>
  <si>
    <t>96595 &amp; 96596</t>
  </si>
  <si>
    <t>Q-179 &amp; Q-179A</t>
  </si>
  <si>
    <t>RING GAUGE:1-3/4" - 8 ACME - 2G (GO &amp; NO GO )</t>
  </si>
  <si>
    <t>1-3/4" - 8 ACME - 2G</t>
  </si>
  <si>
    <t>96590 &amp; 96591</t>
  </si>
  <si>
    <t>Q-180 &amp; Q-180A</t>
  </si>
  <si>
    <t>RING GAUGE:1-7/8" - 8UN - 2A (GO &amp; NO GO)</t>
  </si>
  <si>
    <t>1-7/8" - 8UN - 2A</t>
  </si>
  <si>
    <t>96583 &amp; 96584</t>
  </si>
  <si>
    <t>Q-182 &amp; Q-182A</t>
  </si>
  <si>
    <t>RING GAUGE:1-1/2" - 8 UN - 2A (GO &amp; NO GO)</t>
  </si>
  <si>
    <t>1-1/2" - 8 UN - 2A</t>
  </si>
  <si>
    <t>96585 &amp; 96586</t>
  </si>
  <si>
    <t>Q-184 &amp; Q-184A</t>
  </si>
  <si>
    <t>RING GAUGE:1-3/4" - 8 UN - 2A (GO &amp; NO GO)</t>
  </si>
  <si>
    <t>1-3/4" - 8 UN - 2A</t>
  </si>
  <si>
    <t>F</t>
  </si>
  <si>
    <t>Q-185</t>
  </si>
  <si>
    <t>PLUG GAUGE:3" - 4 UNC - 2B (GO &amp; NO GO)</t>
  </si>
  <si>
    <t>96635</t>
  </si>
  <si>
    <t>Q-186 &amp; Q-186A</t>
  </si>
  <si>
    <t>6-1/4"-4 TPI STUB ACME- 2G</t>
  </si>
  <si>
    <t>96643 &amp; 96644</t>
  </si>
  <si>
    <t>QCD/TRSG/PROCEDURE 014 / TRSG/QM/001/20 / ASME/ANSI B1.8-1988</t>
  </si>
  <si>
    <t>SNLDM/0109/1/22</t>
  </si>
  <si>
    <t>110033
0101
000211509</t>
  </si>
  <si>
    <t>14358
SALDM/1074/3/21
SALDM/0624/1/22</t>
  </si>
  <si>
    <t>01.09.2022
12.08.2023
19.04.2023</t>
  </si>
  <si>
    <t>Q-187 &amp; Q-187A</t>
  </si>
  <si>
    <t>PLUG GAUGE:5-1/2" - 8 TPI  ACME - 2G (GO &amp; NO GO)</t>
  </si>
  <si>
    <t>5-1/2" - 8 TPI  ACME - 2G</t>
  </si>
  <si>
    <t>96621 &amp; 96622</t>
  </si>
  <si>
    <t>Q-188 &amp; Q-188A</t>
  </si>
  <si>
    <t xml:space="preserve">4" - 8 UN - 2B </t>
  </si>
  <si>
    <t>96638 &amp; 96639</t>
  </si>
  <si>
    <t>Q-189 &amp; Q-189A</t>
  </si>
  <si>
    <t>PLUG GAUGE:4-5/8"-4 TPI STUB ACME- 2G (GO &amp; NO GO)</t>
  </si>
  <si>
    <t>4-5/8"-4 TPI STUB ACME- 2G</t>
  </si>
  <si>
    <t>96636 &amp; 96637</t>
  </si>
  <si>
    <t>Q-190 &amp; Q-190A</t>
  </si>
  <si>
    <t>PLUG GAUGE:3-1/8" - 8 UN - 2B (GO &amp; NO GO)</t>
  </si>
  <si>
    <t>96632</t>
  </si>
  <si>
    <t>M/S GAUGE ROOM C18 &amp; C19</t>
  </si>
  <si>
    <t>Q-193</t>
  </si>
  <si>
    <t>PLUG GAUGE:2-5/8" - 8 UN - 2B (GO &amp; NO GO)</t>
  </si>
  <si>
    <t>96628</t>
  </si>
  <si>
    <t>M/S GAUGE ROOM H15</t>
  </si>
  <si>
    <t>Q-194</t>
  </si>
  <si>
    <t>2-1/4" - 12 UN - 2B</t>
  </si>
  <si>
    <t>96629</t>
  </si>
  <si>
    <t>SALDM/0675/5/22</t>
  </si>
  <si>
    <t>Q-195</t>
  </si>
  <si>
    <t>PLUG GAUGE:2" - 10 UN - 2B (GO &amp; NO GO)</t>
  </si>
  <si>
    <t>96627</t>
  </si>
  <si>
    <t>Q-196</t>
  </si>
  <si>
    <t>PLUG GAUGE:2" - 4.5 UNC - 2B ( GO &amp; NO GO )</t>
  </si>
  <si>
    <t>96620</t>
  </si>
  <si>
    <t>M/S GAUGE ROOM H19</t>
  </si>
  <si>
    <t>Q-197</t>
  </si>
  <si>
    <t>PLUG GAUGE:1-1/2" - 16 UN - 2B (GO &amp; NO GO)</t>
  </si>
  <si>
    <t>96623</t>
  </si>
  <si>
    <t>M/S GAUGE ROOM H25</t>
  </si>
  <si>
    <t>Q-198</t>
  </si>
  <si>
    <t>PLUG GAUGE:1" - 16 UN - 2B (GO &amp; NO GO)</t>
  </si>
  <si>
    <t>96626</t>
  </si>
  <si>
    <t>M/S GAUGE ROOM H24</t>
  </si>
  <si>
    <t>Q-200</t>
  </si>
  <si>
    <t>PLUG GAUGE:7/8" - 14 UNF - 2B (GO &amp; NO GO)</t>
  </si>
  <si>
    <t>96642</t>
  </si>
  <si>
    <t>M/S GAUGE ROOM H31</t>
  </si>
  <si>
    <t>Q-201</t>
  </si>
  <si>
    <t>PLUG GAUGE:1/2" - 20 UNF - 2B (GO &amp; NO GO)</t>
  </si>
  <si>
    <t>96624</t>
  </si>
  <si>
    <t>M/S GAUGE ROOM H28</t>
  </si>
  <si>
    <t>Q-210</t>
  </si>
  <si>
    <t>Drift : 18. 750''</t>
  </si>
  <si>
    <t>18. 750''</t>
  </si>
  <si>
    <t>Q-215</t>
  </si>
  <si>
    <t>Mueller Gauge: 24.00" - 36.00"</t>
  </si>
  <si>
    <t>NFC 028</t>
  </si>
  <si>
    <t>Q-219</t>
  </si>
  <si>
    <t>Cladding Gauge</t>
  </si>
  <si>
    <t>130004787</t>
  </si>
  <si>
    <t>Q-224</t>
  </si>
  <si>
    <t>5/8'' - 11 UNC - 2B</t>
  </si>
  <si>
    <t>105385</t>
  </si>
  <si>
    <t>SALDM/0675/57/22</t>
  </si>
  <si>
    <t>M/S GAUGE ROOM H27</t>
  </si>
  <si>
    <t>Q-228</t>
  </si>
  <si>
    <t>GAGE ASSEMBLY</t>
  </si>
  <si>
    <t>13/16" - 16 UN - 2B</t>
  </si>
  <si>
    <t>SALDM/0675/41/22</t>
  </si>
  <si>
    <t>Q-229</t>
  </si>
  <si>
    <t>3 Point Internal Micrometer : 2.00" - 4.00''</t>
  </si>
  <si>
    <t>34296 c/w R31337/R31328/R31325</t>
  </si>
  <si>
    <t>Q-229A</t>
  </si>
  <si>
    <t>3 Point Internal Micrometer - Setting Ring 2.62497</t>
  </si>
  <si>
    <t>342682</t>
  </si>
  <si>
    <t>Q-229B</t>
  </si>
  <si>
    <t>3 Point Internal Micrometer - Setting Ring 3.25011</t>
  </si>
  <si>
    <t>341478</t>
  </si>
  <si>
    <t>Q-231</t>
  </si>
  <si>
    <t>04661 C/W R29109/R21697</t>
  </si>
  <si>
    <t>BS 969 OR PER MANUFACTURER SPEC</t>
  </si>
  <si>
    <t>SALDM/0675/24/22</t>
  </si>
  <si>
    <t>Q-231A</t>
  </si>
  <si>
    <t xml:space="preserve">RING GAUGE 
(3 Point Internal Micrometer - Setting Ring) </t>
  </si>
  <si>
    <t>340425</t>
  </si>
  <si>
    <t>QCD/TRSGPROCEDURE 002 / TRSG/QM/001/20</t>
  </si>
  <si>
    <t>SALDM/0675/25/22</t>
  </si>
  <si>
    <t>1146
1498</t>
  </si>
  <si>
    <t>01137-0122-00536-CMDD
CM-208993/10/1</t>
  </si>
  <si>
    <t>26.01.2023
22.04.2023</t>
  </si>
  <si>
    <t>Q-232</t>
  </si>
  <si>
    <t>SDJ242</t>
  </si>
  <si>
    <t>Q-233</t>
  </si>
  <si>
    <t>SHALLOW DIAMETER GAUGE
(MUELLER GAUGE)</t>
  </si>
  <si>
    <t>MUELLER</t>
  </si>
  <si>
    <t>SDJ 252</t>
  </si>
  <si>
    <t>QCD/TRSG/PROCEDURE 011 / TRSG/QM/001/20 / 
ASME B89.1.10M-2001</t>
  </si>
  <si>
    <t>SALDM/0754/2/22</t>
  </si>
  <si>
    <t>Q-234</t>
  </si>
  <si>
    <t>Mueller Gauge: 18.00" - 24.00"</t>
  </si>
  <si>
    <t>SDJ248</t>
  </si>
  <si>
    <t>Q-235</t>
  </si>
  <si>
    <t>2178376 c/w DIAL INDICATOR S/N: RHT707</t>
  </si>
  <si>
    <t>Q-236</t>
  </si>
  <si>
    <t>3206996  c/w DIAL INDICATOR S/N: RUW 865</t>
  </si>
  <si>
    <t>Q-239</t>
  </si>
  <si>
    <t>SURFACE ROUGHNESS TESTER</t>
  </si>
  <si>
    <t>201561305/027631305/340591304</t>
  </si>
  <si>
    <t>QC BAY C TROLLY 2  L3</t>
  </si>
  <si>
    <t>Q-242</t>
  </si>
  <si>
    <t>Q-248</t>
  </si>
  <si>
    <t>1-5/8" - 8 UN - 2B</t>
  </si>
  <si>
    <t>SALDM/0675/43/22</t>
  </si>
  <si>
    <t>M/S GAUGE ROOM H13</t>
  </si>
  <si>
    <t>Q-249</t>
  </si>
  <si>
    <t>1-3/4"-8 UN - 2B</t>
  </si>
  <si>
    <t>SALDM/0675/59/22</t>
  </si>
  <si>
    <t>M/S GAUGE ROOM H8</t>
  </si>
  <si>
    <t>Q-250</t>
  </si>
  <si>
    <t>1-7/8" - 8 UN - 2B</t>
  </si>
  <si>
    <t>SALDM/0675/8/22</t>
  </si>
  <si>
    <t>Q-251</t>
  </si>
  <si>
    <t>Q-252</t>
  </si>
  <si>
    <t>Q-254</t>
  </si>
  <si>
    <t>2-1/4" - 8 UN - 2B</t>
  </si>
  <si>
    <t>M/S GAUGE ROOM H4</t>
  </si>
  <si>
    <t>Q-256</t>
  </si>
  <si>
    <t>Q-257</t>
  </si>
  <si>
    <t>2-3/4" - 8 UN - 2B</t>
  </si>
  <si>
    <t>SALDM/0675/49/22</t>
  </si>
  <si>
    <t>Q-267</t>
  </si>
  <si>
    <t>Q-270</t>
  </si>
  <si>
    <t>SALDM/0675/62/22</t>
  </si>
  <si>
    <t>Q-271</t>
  </si>
  <si>
    <t>Q-276</t>
  </si>
  <si>
    <t>SALDM/0675/2/22</t>
  </si>
  <si>
    <t>Q-279</t>
  </si>
  <si>
    <t>SALDM/0675/4/22</t>
  </si>
  <si>
    <t>Q-312</t>
  </si>
  <si>
    <t>1-1/8" - 12 UNF - 2B</t>
  </si>
  <si>
    <t>SALDM/0675/47/22</t>
  </si>
  <si>
    <t>Q-314</t>
  </si>
  <si>
    <t>M/S GAUGE ROOM H30</t>
  </si>
  <si>
    <t>Q-319</t>
  </si>
  <si>
    <t>Q-323</t>
  </si>
  <si>
    <t>SALDM/0675/58/22</t>
  </si>
  <si>
    <t>Q-325</t>
  </si>
  <si>
    <t>Q-331</t>
  </si>
  <si>
    <t>1/8" - 27 NPT L1</t>
  </si>
  <si>
    <t>3</t>
  </si>
  <si>
    <t>SALDM/0699/18/22</t>
  </si>
  <si>
    <t>Q-335</t>
  </si>
  <si>
    <t>PLUG GAUGE:1" - 11.5 NPT L1</t>
  </si>
  <si>
    <t>M/S GAUGE ROOM H35</t>
  </si>
  <si>
    <t>Q-338</t>
  </si>
  <si>
    <t>2" - 11.5 NPT</t>
  </si>
  <si>
    <t>SALDM/0699/20/22</t>
  </si>
  <si>
    <t>Q-348</t>
  </si>
  <si>
    <t>SALDM/0675/3/22</t>
  </si>
  <si>
    <t>Q-351</t>
  </si>
  <si>
    <t>M/S GAUGE ROOM H17</t>
  </si>
  <si>
    <t>Q-383</t>
  </si>
  <si>
    <t>130817820</t>
  </si>
  <si>
    <t>Q-395</t>
  </si>
  <si>
    <t>C14168 C/W DIAL INDICATOR S/N:  SKT034</t>
  </si>
  <si>
    <t>± 0.0005"</t>
  </si>
  <si>
    <t>SALDM/0699/2/22</t>
  </si>
  <si>
    <t>Q-396</t>
  </si>
  <si>
    <t>C14169 c/w DIAL INDICATOR S/N:  SKT033</t>
  </si>
  <si>
    <t>SALDM/0699/3/22</t>
  </si>
  <si>
    <t>Q-397</t>
  </si>
  <si>
    <t>C14173 c/w DIAL INDICATOR S/N: SLR715</t>
  </si>
  <si>
    <t>Q-399</t>
  </si>
  <si>
    <t>CAMERON BALL GAUGE: 1/8" WITH 12" LENGTH ROD</t>
  </si>
  <si>
    <t>1/8" WITH 12"</t>
  </si>
  <si>
    <t>19BB</t>
  </si>
  <si>
    <t>M/S GAUGE ROOM I2</t>
  </si>
  <si>
    <t>Q-404</t>
  </si>
  <si>
    <t>CAMERON BALL GAUGE: 1/4" WITH 12" LENGTH ROD</t>
  </si>
  <si>
    <t>70BB</t>
  </si>
  <si>
    <t>M/S GAUGE ROOM I8</t>
  </si>
  <si>
    <t>Q-405</t>
  </si>
  <si>
    <t>CAMERON BALL GAUGE: 3/8" WITH 12" LENGTH ROD</t>
  </si>
  <si>
    <t>63BB</t>
  </si>
  <si>
    <t>M/S GAUGE ROOM I4</t>
  </si>
  <si>
    <t>Q-418</t>
  </si>
  <si>
    <t>GAUSSMETER (MAGNETIC FIELD INDICATOR)</t>
  </si>
  <si>
    <t>MAGNAFLUX</t>
  </si>
  <si>
    <t>14-461</t>
  </si>
  <si>
    <t>ISO10012:2003 / ISOIEC17025 / MIL-STD-45662A</t>
  </si>
  <si>
    <t>T9112-21 (19322-1)</t>
  </si>
  <si>
    <t>Q-419</t>
  </si>
  <si>
    <t>13535480</t>
  </si>
  <si>
    <t>Q-420</t>
  </si>
  <si>
    <t>0018059</t>
  </si>
  <si>
    <t>SALDM/0675/18/22</t>
  </si>
  <si>
    <t>Q-427</t>
  </si>
  <si>
    <t>311657</t>
  </si>
  <si>
    <t>SALDM/0699/5/22</t>
  </si>
  <si>
    <t>1306618
18640
T22349
G104607
309673</t>
  </si>
  <si>
    <t>516-712-16
E81
PCN - S
GIROD TAST
E10</t>
  </si>
  <si>
    <t>24.11.2022
11.08.2023
17.12.2022
17.12.2022
07.01.2023</t>
  </si>
  <si>
    <t>Q-429</t>
  </si>
  <si>
    <t>DIGIMATIC EXTERNAL MICROMETER: OD 24" - 30"</t>
  </si>
  <si>
    <t>31000808</t>
  </si>
  <si>
    <t>Q-432</t>
  </si>
  <si>
    <t>2005073</t>
  </si>
  <si>
    <t>Q-434</t>
  </si>
  <si>
    <t>2" - 20"</t>
  </si>
  <si>
    <t>3005535</t>
  </si>
  <si>
    <t>SALDM/0675/27/22</t>
  </si>
  <si>
    <t>516-712-16
E81
PCN - S
E10</t>
  </si>
  <si>
    <t>Q-435</t>
  </si>
  <si>
    <t>Shear-Pin Hardness Tester</t>
  </si>
  <si>
    <t>Days</t>
  </si>
  <si>
    <t>NA</t>
  </si>
  <si>
    <t>Calibration Not Required</t>
  </si>
  <si>
    <t>Q-437</t>
  </si>
  <si>
    <t>Tester:304361406Stylus:238741406Specimen:353701405</t>
  </si>
  <si>
    <t>M/S GAUGE ROOM B6</t>
  </si>
  <si>
    <t>Q-456</t>
  </si>
  <si>
    <t>FARO</t>
  </si>
  <si>
    <t>R12-02-14-44768</t>
  </si>
  <si>
    <t>QC BAY C WORKING TABLE</t>
  </si>
  <si>
    <t>Q-462</t>
  </si>
  <si>
    <t>UV Spot black light c/w Power Pack</t>
  </si>
  <si>
    <t>2666 (UV) / 2670 ( Power pack)</t>
  </si>
  <si>
    <t>QC BAY C</t>
  </si>
  <si>
    <t>Q-463</t>
  </si>
  <si>
    <t>2668 (UV) / 2669 (Power Pack</t>
  </si>
  <si>
    <t>Q-464</t>
  </si>
  <si>
    <t>2</t>
  </si>
  <si>
    <t>Q-465</t>
  </si>
  <si>
    <t>KDS TEST PANEL</t>
  </si>
  <si>
    <t>K00124</t>
  </si>
  <si>
    <t>Q-469</t>
  </si>
  <si>
    <t>V1 STEEL CALIBRATION BLOCK</t>
  </si>
  <si>
    <t>77155</t>
  </si>
  <si>
    <t>QC BAY C ORANGE RACK L2</t>
  </si>
  <si>
    <t>Q-471</t>
  </si>
  <si>
    <t>V1 CALIBRATION BLOCK IN F22 MATERIAL</t>
  </si>
  <si>
    <t>44970/F22</t>
  </si>
  <si>
    <t>Q-475</t>
  </si>
  <si>
    <t>ELASTOMER HARDNESS TESTER</t>
  </si>
  <si>
    <t>06213</t>
  </si>
  <si>
    <t>Q-476</t>
  </si>
  <si>
    <t>DEADWEIGHTS OF 10Ib</t>
  </si>
  <si>
    <t>3099</t>
  </si>
  <si>
    <t>Q-477</t>
  </si>
  <si>
    <t>MAGNETIC AC YOKE</t>
  </si>
  <si>
    <t>INNOTEST</t>
  </si>
  <si>
    <t>10 lbs</t>
  </si>
  <si>
    <t>240058</t>
  </si>
  <si>
    <t>T9113-21 (19322-2)</t>
  </si>
  <si>
    <t>Q-478</t>
  </si>
  <si>
    <t>SALDM/0699/21/22</t>
  </si>
  <si>
    <t>M/S GAUGE ROOM H33</t>
  </si>
  <si>
    <t>Q-481 &amp; Q-481A</t>
  </si>
  <si>
    <t>3" - 8 UN - 2B</t>
  </si>
  <si>
    <t>144660 &amp; 144662</t>
  </si>
  <si>
    <t>SALDM/0699/7/22</t>
  </si>
  <si>
    <t>Q-484</t>
  </si>
  <si>
    <t>Portable Rockwell Hardness Tester</t>
  </si>
  <si>
    <t>MPI BOOTH BAY C LEFT RED CABINET</t>
  </si>
  <si>
    <t>Q-485</t>
  </si>
  <si>
    <t>M/S GAUGE ROOM H39</t>
  </si>
  <si>
    <t>Q-487</t>
  </si>
  <si>
    <t>1" - 11.5 NPT</t>
  </si>
  <si>
    <t>SALDM/0699/22/22</t>
  </si>
  <si>
    <t>Q-488</t>
  </si>
  <si>
    <t>PLUG GAUGE:1-1/4" - 11.5 NPT</t>
  </si>
  <si>
    <t>M/S GAUGE ROOM H40</t>
  </si>
  <si>
    <t>Q-489</t>
  </si>
  <si>
    <t>PLUG GAUGE:1-1/2" - 11.5 NPT</t>
  </si>
  <si>
    <t>M/S GAUGE ROOM H36</t>
  </si>
  <si>
    <t>Q-491</t>
  </si>
  <si>
    <t>PLUG GAUGE:1-1/4" - 8 UN - 2B (GO &amp; NO GO)</t>
  </si>
  <si>
    <t>149777</t>
  </si>
  <si>
    <t>M/S GAUGE ROOM H7</t>
  </si>
  <si>
    <t>Q-492</t>
  </si>
  <si>
    <t>PLUG GAUGE:1-3/8" - 8 UN - 2B (GO &amp; NO GO)</t>
  </si>
  <si>
    <t>149775</t>
  </si>
  <si>
    <t>Q-495 &amp; Q-495A</t>
  </si>
  <si>
    <t xml:space="preserve">3" - 8 UN - 2B </t>
  </si>
  <si>
    <t>144661 &amp; 144663</t>
  </si>
  <si>
    <t>SALDM/0675/6/22</t>
  </si>
  <si>
    <t>M/S GAUGE ROOM C20 &amp; C21</t>
  </si>
  <si>
    <t>Q-500</t>
  </si>
  <si>
    <t>PLUG GAUGE:1/2" - 13 UNC - 2B (GO &amp; NO GO)</t>
  </si>
  <si>
    <t>CM657890-1A</t>
  </si>
  <si>
    <t>M/S GAUGE ROOM H22</t>
  </si>
  <si>
    <t>Q-504</t>
  </si>
  <si>
    <t>ID 11" X 1" WT CURVATURE BLOCK</t>
  </si>
  <si>
    <t>Q-505</t>
  </si>
  <si>
    <t>70MM THICK RECTANGULAR BLOCK</t>
  </si>
  <si>
    <t>Q-506</t>
  </si>
  <si>
    <t>ID 4-1/4" OUTLET</t>
  </si>
  <si>
    <t>Q-507</t>
  </si>
  <si>
    <t>ID 3-1/16" OUTLET</t>
  </si>
  <si>
    <t>Q-508</t>
  </si>
  <si>
    <t>ID 18-3/4" X 1" WT CURVATURE BLOCK</t>
  </si>
  <si>
    <t>Q-509</t>
  </si>
  <si>
    <t>152MM THICK RECTANGULAR BLOCK</t>
  </si>
  <si>
    <t>Q-510</t>
  </si>
  <si>
    <t>160MM THICK RECTANGULAR BLOCK</t>
  </si>
  <si>
    <t>Q-514</t>
  </si>
  <si>
    <t>CURVATURE UT BLOCK</t>
  </si>
  <si>
    <t>J-18-12-0407</t>
  </si>
  <si>
    <t>Q-515</t>
  </si>
  <si>
    <t>STEP UT BLOCK</t>
  </si>
  <si>
    <t>J-18-12-0406</t>
  </si>
  <si>
    <t>Q-516</t>
  </si>
  <si>
    <t>4-STEP TEST BLOCK METRIC</t>
  </si>
  <si>
    <t>0393 19</t>
  </si>
  <si>
    <t>Q-517</t>
  </si>
  <si>
    <t>3-1/2" ROUNDED BAR</t>
  </si>
  <si>
    <t>r-19-02-0078</t>
  </si>
  <si>
    <t>Q-603</t>
  </si>
  <si>
    <t>SALDM/0699/16/22</t>
  </si>
  <si>
    <t>QC BAY C TROLLEY 1 L3</t>
  </si>
  <si>
    <t>Q-607</t>
  </si>
  <si>
    <t>Equotip Hardness Tester</t>
  </si>
  <si>
    <t>E16110862 / S1602049</t>
  </si>
  <si>
    <t>Q-609</t>
  </si>
  <si>
    <t>DIAL GAUGE</t>
  </si>
  <si>
    <t>0" - 0.15" / 16" - 24"</t>
  </si>
  <si>
    <t>VZB790 / 0020964</t>
  </si>
  <si>
    <t>QCD/TRSG/PROCEDURE 011 / TRSG/QM/001/20 / ASME B89.1.10M-2001 / JIS B 7515:1982</t>
  </si>
  <si>
    <t>± 0.0005" / 
ASME B89.1.10M-2001 / JIS B 7515:1982 OR PER MANUFACTURER SPECIFICATION</t>
  </si>
  <si>
    <t>SALDM/0675/39/22 &amp; SALDM/0675/40/22</t>
  </si>
  <si>
    <t>QC GAUGE ROOM - G</t>
  </si>
  <si>
    <t>1471/03 (OPTIMAR 100)
047085</t>
  </si>
  <si>
    <t>MTO210721-1R
SALDM/0650/3/20</t>
  </si>
  <si>
    <t>27.07.2022
16.06.2022</t>
  </si>
  <si>
    <t>Q-624</t>
  </si>
  <si>
    <t>UV LIGHT METER [Radiometer (UVA,UVB)]</t>
  </si>
  <si>
    <t>1710</t>
  </si>
  <si>
    <t>ANSI/NCSL Z540-3-2006 (R2013) (PART II) / ISO 10012:2003 / BS EN30012-1:1994</t>
  </si>
  <si>
    <t>19326 (T9241-21)</t>
  </si>
  <si>
    <t>Q-625 &amp; Q-625A</t>
  </si>
  <si>
    <t>RING GAUGE:2-1/2" - 8 UN - 2A (GO &amp; NO GO)</t>
  </si>
  <si>
    <t>CM657594-1A/CM657594-2A</t>
  </si>
  <si>
    <t>Q-626</t>
  </si>
  <si>
    <t>1-1/8" - 8 UN - 2B</t>
  </si>
  <si>
    <t>66213004</t>
  </si>
  <si>
    <t>M/S GAUGE ROOM H11</t>
  </si>
  <si>
    <t>Q-634</t>
  </si>
  <si>
    <t>TRUTHREAD</t>
  </si>
  <si>
    <t>DA67863 &amp; DA67864</t>
  </si>
  <si>
    <t>SALDM/0675/55/22</t>
  </si>
  <si>
    <t>Q-638 &amp; Q-638A</t>
  </si>
  <si>
    <t>RING GAUGE:1 " - 8 UN - 2A (GO &amp; NOGO)</t>
  </si>
  <si>
    <t>105396 &amp; 105397</t>
  </si>
  <si>
    <t>Q-640</t>
  </si>
  <si>
    <t>PLUG GAUGE:3/8" - 16 UNC - 2B (GO &amp; NO GO)</t>
  </si>
  <si>
    <t>M/S GAUGE ROOM H21</t>
  </si>
  <si>
    <t>Q-641</t>
  </si>
  <si>
    <t>PLUG GAUGE:3/4" - 10 UNC - 2B (GO &amp; NO GO)</t>
  </si>
  <si>
    <t>CM657622-2A</t>
  </si>
  <si>
    <t>Q-642</t>
  </si>
  <si>
    <t>PLUG GAUGE:7/8" - 9 UNC - 2B (GO &amp; NO GO)</t>
  </si>
  <si>
    <t>173721</t>
  </si>
  <si>
    <t>Q-643</t>
  </si>
  <si>
    <t>158552</t>
  </si>
  <si>
    <t>Q-644</t>
  </si>
  <si>
    <t>3/4" - 14 NPT L1</t>
  </si>
  <si>
    <t>158554</t>
  </si>
  <si>
    <t>SALDM/0699/13/22</t>
  </si>
  <si>
    <t>Q-645</t>
  </si>
  <si>
    <t>1/2" - 14 NPT L1</t>
  </si>
  <si>
    <t>158553</t>
  </si>
  <si>
    <t>SALDM/0699/14/22</t>
  </si>
  <si>
    <t>Q-648</t>
  </si>
  <si>
    <t>82409009</t>
  </si>
  <si>
    <t>Q-649</t>
  </si>
  <si>
    <t>PLUG GAUGE:1-1/2" - 11.5 NPT L1</t>
  </si>
  <si>
    <t>158556</t>
  </si>
  <si>
    <t>Q-650</t>
  </si>
  <si>
    <t>DIGITAL CALIPER: 0" - 12"</t>
  </si>
  <si>
    <t>1140856</t>
  </si>
  <si>
    <t>QC BAY C TROLLEY 1 L5</t>
  </si>
  <si>
    <t>Q-653 &amp; Q-653A</t>
  </si>
  <si>
    <t>PLUG GAUGE:3-3/4" - 8 UN - 2B (GO &amp; NO GO)</t>
  </si>
  <si>
    <t>182357</t>
  </si>
  <si>
    <t>M/S GAUGE ROOM C7 &amp; C8</t>
  </si>
  <si>
    <t>Q-655</t>
  </si>
  <si>
    <t>SM06JE0004</t>
  </si>
  <si>
    <t>QC BAY C TROLLY 2 L2</t>
  </si>
  <si>
    <t>Q-656</t>
  </si>
  <si>
    <t>Digital VERNIER CALIPER: 0" - 6"</t>
  </si>
  <si>
    <t>A18025789</t>
  </si>
  <si>
    <t>QC BAY C TROLLEY 1 L6</t>
  </si>
  <si>
    <t>Q-660</t>
  </si>
  <si>
    <t>189408</t>
  </si>
  <si>
    <t>QC BAY C TROLLEY 1 L2</t>
  </si>
  <si>
    <t>Q-663</t>
  </si>
  <si>
    <t>PLUG GAUGE:1-1/2" - 6 UNC - 2B (GO &amp; NO GO)</t>
  </si>
  <si>
    <t>191494</t>
  </si>
  <si>
    <t>Q-665</t>
  </si>
  <si>
    <t>DIAL DEPTH GAUGE</t>
  </si>
  <si>
    <t>GAGEMAKER</t>
  </si>
  <si>
    <t>0'' - 0.5''</t>
  </si>
  <si>
    <t>YFF412 / JZ08BF0042</t>
  </si>
  <si>
    <t>QCD/TRSG/PROCEDURE 011 / TRSG/QM/001/20 / ASME B98.1.1O0M-2001</t>
  </si>
  <si>
    <t>ASME B98.1.1O0M-2001 OR PER MANUFACTURER SPECIFICATION</t>
  </si>
  <si>
    <t>SALDM/0754/1/22</t>
  </si>
  <si>
    <t>Q-668</t>
  </si>
  <si>
    <t>F0548644</t>
  </si>
  <si>
    <t>RG-037 &amp; RG-037A</t>
  </si>
  <si>
    <t>RING GAUGE
(GO &amp; NO GO)</t>
  </si>
  <si>
    <t>2-7/8" - 8 UN - 2A</t>
  </si>
  <si>
    <t>MTG32238</t>
  </si>
  <si>
    <t>QCD/TRSG/PROCEDURE 014 / TRSG/QM/001/20 / ANSI/ASME B1.2-1983</t>
  </si>
  <si>
    <t>SALDM/0675/64/22</t>
  </si>
  <si>
    <t>SML/HT/002
1060
0101</t>
  </si>
  <si>
    <t>SALDM/0523/2/21
3603480001
SALDM/1074/3/21</t>
  </si>
  <si>
    <t>21.04.2023
05.07.2022
12.08.2023</t>
  </si>
  <si>
    <t>RG-038 &amp; RG-038A</t>
  </si>
  <si>
    <t>RING GAUGE:3-1/4" - 8 UN - 2A (GO &amp; NO GO)</t>
  </si>
  <si>
    <t>RG-042 &amp; RG-042A</t>
  </si>
  <si>
    <t>RING GAUGE:3-3/8" - 8 UN - 2A (GO &amp; NO GO)</t>
  </si>
  <si>
    <t>MTG32267</t>
  </si>
  <si>
    <t>RG-045 &amp; RG-045A</t>
  </si>
  <si>
    <t>RING GAUGE:3.3/4" - 8 UN - 2A (GO &amp; NO GO)</t>
  </si>
  <si>
    <t>MTG32378</t>
  </si>
  <si>
    <t>RG-052 &amp; RG-052A</t>
  </si>
  <si>
    <t>RING GAUGE:2-1/4" - 8 UN - 2A (GO &amp; NO GO)</t>
  </si>
  <si>
    <t>MTG33136</t>
  </si>
  <si>
    <t>RG-053 &amp; RG-053A</t>
  </si>
  <si>
    <t>RING GAUGE:4-1/2" - 8UN - 2A (GO &amp; NO GO)</t>
  </si>
  <si>
    <t>MTG33082</t>
  </si>
  <si>
    <t>WS-001</t>
  </si>
  <si>
    <t>FURNACE</t>
  </si>
  <si>
    <t>BF 0294</t>
  </si>
  <si>
    <t>MT ARRANGE CALIBRATION</t>
  </si>
  <si>
    <t>WS-002</t>
  </si>
  <si>
    <t>PROGRAM TEMPERATURE CONTROLLER (TYPE 'K')</t>
  </si>
  <si>
    <t>EUROTHERM</t>
  </si>
  <si>
    <t>EX61257-1-7-10-FC</t>
  </si>
  <si>
    <t>QCD/TRSG/ST02 / TRSG/QM/001/20</t>
  </si>
  <si>
    <t>20664
TCW-1</t>
  </si>
  <si>
    <t>WS-003</t>
  </si>
  <si>
    <t>OVEN TEMPERATURE CONTROLLER (TYPE 'K')</t>
  </si>
  <si>
    <t>AZBIL</t>
  </si>
  <si>
    <t>0 - 800 °C</t>
  </si>
  <si>
    <t>C15TROTAO100</t>
  </si>
  <si>
    <t>WS-004</t>
  </si>
  <si>
    <t>PAPERLESS TEMPERATURE RECORDER (TYPE 'K')</t>
  </si>
  <si>
    <t>HONEYWELL</t>
  </si>
  <si>
    <t>C4000000277469</t>
  </si>
  <si>
    <t>WS-005</t>
  </si>
  <si>
    <t>BF 0297</t>
  </si>
  <si>
    <t>Weld Shop  ( BAY A )</t>
  </si>
  <si>
    <t>WS-006</t>
  </si>
  <si>
    <t>Program Temperature Controller</t>
  </si>
  <si>
    <t>FC132800917</t>
  </si>
  <si>
    <t>Weld Shop</t>
  </si>
  <si>
    <t>WS-007</t>
  </si>
  <si>
    <t>Oven Temperature Controller</t>
  </si>
  <si>
    <t>132404224</t>
  </si>
  <si>
    <t>WS-008</t>
  </si>
  <si>
    <t>TEMPERATURE CHART RECORDER</t>
  </si>
  <si>
    <t>C40000004718591331</t>
  </si>
  <si>
    <t>WS-010</t>
  </si>
  <si>
    <t>Welding Machine : SAW</t>
  </si>
  <si>
    <t>U1120212750</t>
  </si>
  <si>
    <t>Weld Shop - Identified "Not in use" on machine</t>
  </si>
  <si>
    <t>WS-011</t>
  </si>
  <si>
    <t>Welding Machine : SAW ( Holding Oven )</t>
  </si>
  <si>
    <t>118982W</t>
  </si>
  <si>
    <t>WS-012</t>
  </si>
  <si>
    <t>U1130701755</t>
  </si>
  <si>
    <t>WS-013</t>
  </si>
  <si>
    <t>000586MC</t>
  </si>
  <si>
    <t>WS-014</t>
  </si>
  <si>
    <t>Welding Machine: SAW (Arc Power Supply)</t>
  </si>
  <si>
    <t>126-217-5607/049-249-3777</t>
  </si>
  <si>
    <t>WS-015</t>
  </si>
  <si>
    <t>126-219-0020/0492483592</t>
  </si>
  <si>
    <t>WS-016</t>
  </si>
  <si>
    <t>09081005</t>
  </si>
  <si>
    <t>WS-017</t>
  </si>
  <si>
    <t>U1130705135</t>
  </si>
  <si>
    <t>WS-018</t>
  </si>
  <si>
    <t>000485NC</t>
  </si>
  <si>
    <t>WS-019</t>
  </si>
  <si>
    <t>Welding Machine: GTAW</t>
  </si>
  <si>
    <t>23410964</t>
  </si>
  <si>
    <t>WS-020</t>
  </si>
  <si>
    <t>23402536</t>
  </si>
  <si>
    <t>WS-021</t>
  </si>
  <si>
    <t>MC 450232U</t>
  </si>
  <si>
    <t>WS-022</t>
  </si>
  <si>
    <t>MC450230U</t>
  </si>
  <si>
    <t>WS-023</t>
  </si>
  <si>
    <t>24291725</t>
  </si>
  <si>
    <t>WS-024</t>
  </si>
  <si>
    <t>24291724</t>
  </si>
  <si>
    <t>WS-025</t>
  </si>
  <si>
    <t>MD250075U</t>
  </si>
  <si>
    <t>WS-026</t>
  </si>
  <si>
    <t>WS-027</t>
  </si>
  <si>
    <t>Welding Machine: SMAW</t>
  </si>
  <si>
    <t>U1120602534</t>
  </si>
  <si>
    <t>WS-028</t>
  </si>
  <si>
    <t>U1120602543</t>
  </si>
  <si>
    <t>WS-029</t>
  </si>
  <si>
    <t>Welding Machine: FCAW / MIG</t>
  </si>
  <si>
    <t>852-033-2808/910-036-8256</t>
  </si>
  <si>
    <t>WS-030</t>
  </si>
  <si>
    <t>WIRE FEED UNIT</t>
  </si>
  <si>
    <t>910-036-8256</t>
  </si>
  <si>
    <t>WS-031</t>
  </si>
  <si>
    <t>Electric Heater Temperature Controller</t>
  </si>
  <si>
    <t>BF 0295 ( 6 )</t>
  </si>
  <si>
    <t>WS-032</t>
  </si>
  <si>
    <t>BF 0295 ( 5 )</t>
  </si>
  <si>
    <t>WS-033</t>
  </si>
  <si>
    <t>BF 0295 (4)</t>
  </si>
  <si>
    <t>WS-034</t>
  </si>
  <si>
    <t>BF 0295 (3)</t>
  </si>
  <si>
    <t>WS-035</t>
  </si>
  <si>
    <t>BF 0295 (2)</t>
  </si>
  <si>
    <t>WS-036</t>
  </si>
  <si>
    <t>BF 0295 (1)</t>
  </si>
  <si>
    <t>WS-037</t>
  </si>
  <si>
    <t>A4587 ( 6 )</t>
  </si>
  <si>
    <t>WS-038</t>
  </si>
  <si>
    <t>A4587 ( 5 )</t>
  </si>
  <si>
    <t>WS-039</t>
  </si>
  <si>
    <t>A4587 ( 4 )</t>
  </si>
  <si>
    <t>WS-040</t>
  </si>
  <si>
    <t>A4587 ( 3 )</t>
  </si>
  <si>
    <t>WS-041</t>
  </si>
  <si>
    <t>A4587 ( 2 )</t>
  </si>
  <si>
    <t>WS-042</t>
  </si>
  <si>
    <t>A4587 ( 1 )</t>
  </si>
  <si>
    <t>WS-043</t>
  </si>
  <si>
    <t>Fluxes Oven Analog Indicator</t>
  </si>
  <si>
    <t>300L001</t>
  </si>
  <si>
    <t>WS-044</t>
  </si>
  <si>
    <t>300L002</t>
  </si>
  <si>
    <t>WS-045</t>
  </si>
  <si>
    <t>300L003</t>
  </si>
  <si>
    <t>WS-047</t>
  </si>
  <si>
    <t>Electrode Baking/Holding Digital Indicator</t>
  </si>
  <si>
    <t>30773</t>
  </si>
  <si>
    <t>WS-048</t>
  </si>
  <si>
    <t>30772</t>
  </si>
  <si>
    <t>WS-076</t>
  </si>
  <si>
    <t>Portable Oven - SMAW</t>
  </si>
  <si>
    <t>5KG0130</t>
  </si>
  <si>
    <t>WS-077</t>
  </si>
  <si>
    <t>5KG0129</t>
  </si>
  <si>
    <t>WS-078</t>
  </si>
  <si>
    <t>BF 0298 (1)</t>
  </si>
  <si>
    <t>WS-079</t>
  </si>
  <si>
    <t>BF 0298 (2)</t>
  </si>
  <si>
    <t>WS-080</t>
  </si>
  <si>
    <t>BF 0298 (3)</t>
  </si>
  <si>
    <t>WS-081</t>
  </si>
  <si>
    <t>BF 0298 (4)</t>
  </si>
  <si>
    <t>WS-082</t>
  </si>
  <si>
    <t>BF 0298 (5)</t>
  </si>
  <si>
    <t>WS-084</t>
  </si>
  <si>
    <t>Fluxes Oven Digital Indicator - Baking</t>
  </si>
  <si>
    <t>50204</t>
  </si>
  <si>
    <t>WS-085</t>
  </si>
  <si>
    <t>Fluxes Oven Digital Indicator - Holding</t>
  </si>
  <si>
    <t>WS-086</t>
  </si>
  <si>
    <t>50205</t>
  </si>
  <si>
    <t>WS-087</t>
  </si>
  <si>
    <t>WS-091</t>
  </si>
  <si>
    <t>BF 0299</t>
  </si>
  <si>
    <t>WS-092</t>
  </si>
  <si>
    <t>AU53196-10-7-0109-FC</t>
  </si>
  <si>
    <t>WS-093</t>
  </si>
  <si>
    <t>993614196</t>
  </si>
  <si>
    <t>WS-094</t>
  </si>
  <si>
    <t>PAPERLESS TEMPERATURE RECORDER</t>
  </si>
  <si>
    <t>C4000000678318 1408</t>
  </si>
  <si>
    <t>WS-095</t>
  </si>
  <si>
    <t>S-9-11842</t>
  </si>
  <si>
    <t>WS-096</t>
  </si>
  <si>
    <t>S-9-11841</t>
  </si>
  <si>
    <t>WS-097</t>
  </si>
  <si>
    <t>25413635</t>
  </si>
  <si>
    <t>WS-098</t>
  </si>
  <si>
    <t>25422738</t>
  </si>
  <si>
    <t>WS-099</t>
  </si>
  <si>
    <t>TEMPERATURE ANALOG CHART RECORDER</t>
  </si>
  <si>
    <t>EN-0185A0045</t>
  </si>
  <si>
    <t>WS-100</t>
  </si>
  <si>
    <t>EN-0185A0044</t>
  </si>
  <si>
    <t>WS-101</t>
  </si>
  <si>
    <t>Digital Thermometer</t>
  </si>
  <si>
    <t>34787187/612</t>
  </si>
  <si>
    <t>WS-102</t>
  </si>
  <si>
    <t>MILLER</t>
  </si>
  <si>
    <t>50 - 200A</t>
  </si>
  <si>
    <t>MBO10059L</t>
  </si>
  <si>
    <t>QCD/TRSG/SE04 / TRSG/QM/001/20</t>
  </si>
  <si>
    <t>SNLEL/0105/1/22</t>
  </si>
  <si>
    <t>04007
95850427</t>
  </si>
  <si>
    <t>25.05.2023
26.05.2023</t>
  </si>
  <si>
    <t>WS-103</t>
  </si>
  <si>
    <t>DIGITAL THERMOMETER</t>
  </si>
  <si>
    <t>TESTO</t>
  </si>
  <si>
    <t>34787154/612</t>
  </si>
  <si>
    <t>QCD/TRSGT02 / TRSG/QM/001/20</t>
  </si>
  <si>
    <t>SALTM/0330/1/22</t>
  </si>
  <si>
    <t>3135065
TCW-1</t>
  </si>
  <si>
    <t>22-569489
SALTM/0288/2/22</t>
  </si>
  <si>
    <t>14.03.2023
21.04.2023</t>
  </si>
  <si>
    <t>WS-104</t>
  </si>
  <si>
    <t>A21033205</t>
  </si>
  <si>
    <t>WS-105</t>
  </si>
  <si>
    <t>KIMO TK61</t>
  </si>
  <si>
    <t>0 - 1300 µm</t>
  </si>
  <si>
    <t>0° - 360°</t>
  </si>
  <si>
    <t>±0.0015" / 
BS 6365 / PER MANUFACTURER SPECIFICATION</t>
  </si>
  <si>
    <t>ASME B89.1.10M-2001 / PER MANUFACTURER SPECIFICATION</t>
  </si>
  <si>
    <t>±0.0016" / 
 BS 887 / JIS B 7507 OR PER MANUFACTURER SPEC</t>
  </si>
  <si>
    <t>50 - 400 °C</t>
  </si>
  <si>
    <t>± 0.0006"
(BS 870 / ISO 3611 OR PER MANUFACTURER SPECIFICATION)</t>
  </si>
  <si>
    <t>± 0.03 mm / ± 0.001" (BS 6468 OR PER MANUFACTURER SPEC.)</t>
  </si>
  <si>
    <t>SL NO</t>
  </si>
  <si>
    <t>Gage ID</t>
  </si>
  <si>
    <t>Description</t>
  </si>
  <si>
    <t>Status</t>
  </si>
  <si>
    <t>Gage S/N</t>
  </si>
  <si>
    <t>Current Location</t>
  </si>
  <si>
    <t>Calib Freq</t>
  </si>
  <si>
    <t>Calibration_Frequency_UOM</t>
  </si>
  <si>
    <t>Last Cal Date</t>
  </si>
  <si>
    <t>Next Due Date</t>
  </si>
  <si>
    <t>True / False</t>
  </si>
  <si>
    <t>0 to 1,015 PSI GAUGE ( Digital Pressure Gauge )</t>
  </si>
  <si>
    <t>0 to 11,500 PSI GAUGE ( Torque Pressure Gauge )</t>
  </si>
  <si>
    <t>ASSY SHOP</t>
  </si>
  <si>
    <t>0 to 30,000 PSI GAUGE ( Digital Pressure Gauge )</t>
  </si>
  <si>
    <t>ON HOLD</t>
  </si>
  <si>
    <t>0 to 350 Bar GAUGE ( Digital Pressure Gauge )</t>
  </si>
  <si>
    <t>0 to 70 BAR (DIGITAL PRESSURE GAUGE)</t>
  </si>
  <si>
    <t>3 Point Internal Micrometer - Setting Ring 0.31249</t>
  </si>
  <si>
    <t>3 Point Internal Micrometer - Setting Ring 2.62511</t>
  </si>
  <si>
    <t>3 Point Internal Micrometer - Setting Ring 3.25021</t>
  </si>
  <si>
    <t>3 Point Internal Micrometer : 0.250" - 0.375"</t>
  </si>
  <si>
    <t>04670 C/W R29119/T13316</t>
  </si>
  <si>
    <t>04661 c/w R29109/R21697</t>
  </si>
  <si>
    <t>3 Point Internal Micrometer : 2.000" - 4.000"</t>
  </si>
  <si>
    <t>34363 c/w S01180/S01181/S01184</t>
  </si>
  <si>
    <t>AC YOKE</t>
  </si>
  <si>
    <t>Ball Gage : BX-1000</t>
  </si>
  <si>
    <t>C14168 c/w DIAL INDICATOR S/N:  SKT034</t>
  </si>
  <si>
    <t>Ball Gage : BXG-1000</t>
  </si>
  <si>
    <t>BXG-1000</t>
  </si>
  <si>
    <t>Bore Gauge c/w Dial Indicator: 16'' - 24''</t>
  </si>
  <si>
    <t>0020964</t>
  </si>
  <si>
    <t>Chart Recorder : 0 - 20,000 PSI</t>
  </si>
  <si>
    <t>Coating Thickness Gauge</t>
  </si>
  <si>
    <t>Dial Depth Gauge 0''-0.5''</t>
  </si>
  <si>
    <t>JZ08BF0042</t>
  </si>
  <si>
    <t>Dial Indicator : 0'' - 1.00''</t>
  </si>
  <si>
    <t>Digimatic Depth Gauge - 0 - 12.7MM</t>
  </si>
  <si>
    <t>Digital Depth Gauge - 0" - 12"</t>
  </si>
  <si>
    <t xml:space="preserve">SIMILAR SIZE GAUGE - WILL SEND ON 2ND BATCH </t>
  </si>
  <si>
    <t>EXTERNAL MICROMETER: OD 12.00" - 18.00"</t>
  </si>
  <si>
    <t>GAUSSMETER (Field Indicator) - 10 Gauss Maximum</t>
  </si>
  <si>
    <t>PLUG GAUGE:1" - 11.5 NPT</t>
  </si>
  <si>
    <t>PLUG GAUGE:1" - 8 UNC - 2B (GO &amp; NO GO)</t>
  </si>
  <si>
    <t>PLUG GAUGE:1/2" - 14 NPT L1</t>
  </si>
  <si>
    <t>PLUG GAUGE:1/4'' - 20 UNC - 2B (GO &amp; NO GO)</t>
  </si>
  <si>
    <t>PLUG GAUGE:1/4" - 18 NPT</t>
  </si>
  <si>
    <t>PLUG GAUGE:1/4" - 20 UNC - 2B (GO &amp; NO GO)</t>
  </si>
  <si>
    <t>PLUG GAUGE:1/8" - 27 NPT</t>
  </si>
  <si>
    <t>PLUG GAUGE:1-1/2" - 8 UN - 3B (GO &amp; NO GO)</t>
  </si>
  <si>
    <t>PLUG GAUGE:1-1/4" - 7 UNC - 2B (GO &amp; NO GO)</t>
  </si>
  <si>
    <t>PLUG GAUGE:1-1/8" - 12 UNF - 2B (GO &amp; NO GO)</t>
  </si>
  <si>
    <t>PLUG GAUGE:1-1/8" - 12UNF - 2B (GO &amp; NO GO)</t>
  </si>
  <si>
    <t>PLUG GAUGE:13/16" - 16 UN - 2B (GO &amp; NO GO)</t>
  </si>
  <si>
    <t>PLUG GAUGE:1-3/4" - 8 UN - 2B (GO &amp; NO GO)</t>
  </si>
  <si>
    <t>PLUG GAUGE:1-3/8" - 12 UNF - 2B (GO &amp; NO GO)</t>
  </si>
  <si>
    <t>PLUG GAUGE:1-5/8" - 8 UN - 2B (GO &amp; NO GO)</t>
  </si>
  <si>
    <t>PLUG GAUGE:1-7/8" - 8 UN - 2B (GO &amp; NO GO)</t>
  </si>
  <si>
    <t>PLUG GAUGE:2" - 11.5 NPT</t>
  </si>
  <si>
    <t>PLUG GAUGE:2" - 8 UN - 2B (GO &amp; NO GO)</t>
  </si>
  <si>
    <t>PLUG GAUGE:2-1/2" - 4 UNC - 2B (GO &amp; NO GO)</t>
  </si>
  <si>
    <t>PLUG GAUGE:2-1/2" - 8 UN - 2B (GO &amp; NO GO)</t>
  </si>
  <si>
    <t>PLUG GAUGE:2-1/4" - 12 UN - 2B (GO &amp; NO GO)</t>
  </si>
  <si>
    <t>PLUG GAUGE:2-1/4" - 8 UN - 2B (GO &amp; NO GO)</t>
  </si>
  <si>
    <t>PLUG GAUGE:2-1/8" - 8 UN - 2B (GO &amp; NO GO)</t>
  </si>
  <si>
    <t>PLUG GAUGE:2-7/8" - 8 UN - 2B (GO &amp; NO GO)</t>
  </si>
  <si>
    <t>PLUG GAUGE:3" - 8 UN - 2B (GO &amp; NO GO)</t>
  </si>
  <si>
    <t>PLUG GAUGE:3.500" - 8 UN - 2B (GO &amp; NO GO)</t>
  </si>
  <si>
    <t>PLUG GAUGE:3/4" - 16 UNF - 2B (GO &amp; NO GO)</t>
  </si>
  <si>
    <t>PLUG GAUGE:3/8" - 18 NPT L1</t>
  </si>
  <si>
    <t>35-234</t>
  </si>
  <si>
    <t>PLUG GAUGE:3-1/2" - 8 UN - 2B (GO &amp; NOGO)</t>
  </si>
  <si>
    <t>PLUG GAUGE:3-3/8" - 8 UN - 2B (GO &amp; NO GO)</t>
  </si>
  <si>
    <t>PLUG GAUGE:4-1/2" - 8 UN - 2B (GO &amp; NO GO)</t>
  </si>
  <si>
    <t>PLUG GAUGE:4-3/4" - 8 UN - 2B (GO &amp; NO GO)</t>
  </si>
  <si>
    <t>PLUG GAUGE:5.250" - 8 UN - 2B (GO &amp; NO GO)</t>
  </si>
  <si>
    <t>PLUG GAUGE:5.750" - 8 UN - 2B (GO &amp; NO GO)</t>
  </si>
  <si>
    <t>PLUG GAUGE:5/16'' - 18 UNC - 2B (GO &amp; NO GO)</t>
  </si>
  <si>
    <t>PLUG GAUGE:5/8'' - 11 UNC - 2B (GO &amp; NO GO)</t>
  </si>
  <si>
    <t>PLUG GAUGE:5-1/2" - 4 STUB ACME - 2G (GO &amp; NO GO)</t>
  </si>
  <si>
    <t>PLUG GAUGE:5-3/4" - 4 STUB ACME - 2G (GO &amp;  NO GO)</t>
  </si>
  <si>
    <t>PLUG GAUGE:6-1/4"-4 TPI STUB ACME- 2G (GO &amp; NO GO)</t>
  </si>
  <si>
    <t>PLUG GAUGE:7/16" - 14 UNC - 2B (GO &amp; NO GO)</t>
  </si>
  <si>
    <t>Q-457</t>
  </si>
  <si>
    <t>PORTAMAG - M-2060</t>
  </si>
  <si>
    <t>MPI BOOTH BAY C</t>
  </si>
  <si>
    <t>BELONG TO CAMERON</t>
  </si>
  <si>
    <t>96588 &amp; 96589</t>
  </si>
  <si>
    <t>RING GAUGE:2-7/8" - 8 UN - 2A (GO &amp; NO GO)</t>
  </si>
  <si>
    <t>STICK MICROMETER: ID 2" - 20"</t>
  </si>
  <si>
    <t>3010880</t>
  </si>
  <si>
    <t>STICK MICROMETER: ID 2.00" - 20.00"</t>
  </si>
  <si>
    <t>STICK MICROMETER: ID 2.00" - 40.00"</t>
  </si>
  <si>
    <t>STICK MICROMETER: ID 2.00" - 60.00"</t>
  </si>
  <si>
    <t>TEMPERATURE ANALOG  CHART RECORDER</t>
  </si>
  <si>
    <t>UV Radiometer ( UVA,UVB )</t>
  </si>
  <si>
    <t>Whitelight Photometer</t>
  </si>
  <si>
    <t xml:space="preserve">0 to 10,000 PSI </t>
  </si>
  <si>
    <t xml:space="preserve">0 to 30,000 PSI </t>
  </si>
  <si>
    <t>Sent for Calibration</t>
  </si>
  <si>
    <t>Due for Calibration - Not yet Sent</t>
  </si>
  <si>
    <t>Scrap</t>
  </si>
  <si>
    <t>On Hold</t>
  </si>
  <si>
    <t>MT ARRANGE FOR CALIBRATION</t>
  </si>
  <si>
    <t>QC GAUGE ROOM - V</t>
  </si>
  <si>
    <t>0" - 8"</t>
  </si>
  <si>
    <t>0'' - 1.00''</t>
  </si>
  <si>
    <t xml:space="preserve"> 0''-0.5''</t>
  </si>
  <si>
    <t>2'' - 6''</t>
  </si>
  <si>
    <t>3206996  C/W DIAL INDICATOR S/N: RUW 865</t>
  </si>
  <si>
    <t>1.4'' - 2.5''</t>
  </si>
  <si>
    <t>M-0044</t>
  </si>
  <si>
    <t>M-0060</t>
  </si>
  <si>
    <t>Ball Gage :BXG-1000</t>
  </si>
  <si>
    <t>M-0210</t>
  </si>
  <si>
    <t>M-0211</t>
  </si>
  <si>
    <t>M-0231</t>
  </si>
  <si>
    <t>Dial Indicator : 0'' - 0.2''</t>
  </si>
  <si>
    <t>M-0232</t>
  </si>
  <si>
    <t>M-0236</t>
  </si>
  <si>
    <t>M-0246</t>
  </si>
  <si>
    <t>M-0251</t>
  </si>
  <si>
    <t>Q-132</t>
  </si>
  <si>
    <t>Q-340</t>
  </si>
  <si>
    <t>Q-341</t>
  </si>
  <si>
    <t>PLUG GAUGE:5/16'' - 18 UNC - 3B (GO &amp; NO GO)</t>
  </si>
  <si>
    <t>Q-344</t>
  </si>
  <si>
    <t>PLUG GAUGE:1/2" - 8 UNS - 2B (GO &amp; NO GO)</t>
  </si>
  <si>
    <t>Q-346</t>
  </si>
  <si>
    <t>Q-350</t>
  </si>
  <si>
    <t>Q-317</t>
  </si>
  <si>
    <t>Q-321</t>
  </si>
  <si>
    <t>Q-324</t>
  </si>
  <si>
    <t>Q-326</t>
  </si>
  <si>
    <t>Q-330</t>
  </si>
  <si>
    <t>Q-511</t>
  </si>
  <si>
    <t>Digimatic Depth Gauge</t>
  </si>
  <si>
    <t>M-0114</t>
  </si>
  <si>
    <t>EXTERNAL MICROMETER: OD 0" - 6.00"</t>
  </si>
  <si>
    <t>M-0124</t>
  </si>
  <si>
    <t>M-0151</t>
  </si>
  <si>
    <t>M-0157</t>
  </si>
  <si>
    <t>Q-094</t>
  </si>
  <si>
    <t>Q-135 &amp; Q-135A</t>
  </si>
  <si>
    <t>RING GAUGE:2.875" - 8 UN - 2A (GO &amp; NO GO)</t>
  </si>
  <si>
    <t>Q-157</t>
  </si>
  <si>
    <t>DEPTH GAUGE: 0" - 12"</t>
  </si>
  <si>
    <t>Q-220</t>
  </si>
  <si>
    <t>PLUG GAUGE:2-1/2'' - 4 UNC - 2B (GO &amp; NO GO)</t>
  </si>
  <si>
    <t>Q-223</t>
  </si>
  <si>
    <t>Q-637 &amp; Q-637A</t>
  </si>
  <si>
    <t>Q-639</t>
  </si>
  <si>
    <t>Q-647</t>
  </si>
  <si>
    <t>RG-041 &amp; RG-041A</t>
  </si>
  <si>
    <t>M-0002</t>
  </si>
  <si>
    <t>M-0014</t>
  </si>
  <si>
    <t>M-0015</t>
  </si>
  <si>
    <t>M-0016</t>
  </si>
  <si>
    <t>M-0019</t>
  </si>
  <si>
    <t>M-0023</t>
  </si>
  <si>
    <t>M-0024</t>
  </si>
  <si>
    <t>M-0025</t>
  </si>
  <si>
    <t>M-0027</t>
  </si>
  <si>
    <t>M-0029</t>
  </si>
  <si>
    <t>M-0122</t>
  </si>
  <si>
    <t>M-0125</t>
  </si>
  <si>
    <t>M-0249</t>
  </si>
  <si>
    <t>M-0258</t>
  </si>
  <si>
    <t>M-0271</t>
  </si>
  <si>
    <t>M-0272</t>
  </si>
  <si>
    <t>M-0286</t>
  </si>
  <si>
    <t>M-0295</t>
  </si>
  <si>
    <t>Q-658</t>
  </si>
  <si>
    <t>Dial Indicator : 0'' - 0.25''</t>
  </si>
  <si>
    <t>Q-659</t>
  </si>
  <si>
    <t>M-0018</t>
  </si>
  <si>
    <t>M-0040</t>
  </si>
  <si>
    <t>M-0090</t>
  </si>
  <si>
    <t>M-0244</t>
  </si>
  <si>
    <t>M-0253</t>
  </si>
  <si>
    <t>M-0259</t>
  </si>
  <si>
    <t>M-0266</t>
  </si>
  <si>
    <t>M-0276</t>
  </si>
  <si>
    <t>M-0281</t>
  </si>
  <si>
    <t>M-0284</t>
  </si>
  <si>
    <t>Q-083</t>
  </si>
  <si>
    <t>Q-142</t>
  </si>
  <si>
    <t>KING SCAN III WITH LAPTOP</t>
  </si>
  <si>
    <t>Q-424</t>
  </si>
  <si>
    <t>Q-646</t>
  </si>
  <si>
    <t>C3</t>
  </si>
  <si>
    <t>B131110</t>
  </si>
  <si>
    <t>C14170</t>
  </si>
  <si>
    <t>SQX638</t>
  </si>
  <si>
    <t>SAW196</t>
  </si>
  <si>
    <t>SAW187</t>
  </si>
  <si>
    <t>RTZ284</t>
  </si>
  <si>
    <t>SM16JC0098</t>
  </si>
  <si>
    <t>VFN861</t>
  </si>
  <si>
    <t>P7634</t>
  </si>
  <si>
    <t/>
  </si>
  <si>
    <t>SM16BF0023</t>
  </si>
  <si>
    <t>QC GAUGE ROOM - T</t>
  </si>
  <si>
    <t>37033996</t>
  </si>
  <si>
    <t>1004000</t>
  </si>
  <si>
    <t>90642</t>
  </si>
  <si>
    <t>90608 &amp; 90609</t>
  </si>
  <si>
    <t>12210821</t>
  </si>
  <si>
    <t>105399</t>
  </si>
  <si>
    <t>105384</t>
  </si>
  <si>
    <t>CM658223-1A &amp; CM658223-2A</t>
  </si>
  <si>
    <t>173716</t>
  </si>
  <si>
    <t>MTG32316</t>
  </si>
  <si>
    <t>0004602</t>
  </si>
  <si>
    <t>0009435</t>
  </si>
  <si>
    <t>0007382</t>
  </si>
  <si>
    <t>VJR203</t>
  </si>
  <si>
    <t>UYQ370</t>
  </si>
  <si>
    <t>XZH 498</t>
  </si>
  <si>
    <t>UNQ772</t>
  </si>
  <si>
    <t>XEE811</t>
  </si>
  <si>
    <t>ZKH420</t>
  </si>
  <si>
    <t>QC GAUGE ROOM- V</t>
  </si>
  <si>
    <t>001059</t>
  </si>
  <si>
    <t>0018065</t>
  </si>
  <si>
    <t>URY431</t>
  </si>
  <si>
    <t>SM25DD0012</t>
  </si>
  <si>
    <t>A18025775</t>
  </si>
  <si>
    <t>KS-40190</t>
  </si>
  <si>
    <t>1/2" &amp; 1" Missing</t>
  </si>
  <si>
    <t>1/2" &amp; 2" Missing</t>
  </si>
  <si>
    <t>R-19-02-0078</t>
  </si>
  <si>
    <t>SCRAPPED</t>
  </si>
  <si>
    <t>SALPR/0409/3/22</t>
  </si>
  <si>
    <t>211H19490008</t>
  </si>
  <si>
    <t>SALPR/0904/2/21</t>
  </si>
  <si>
    <t>SALPR/0409/4/22</t>
  </si>
  <si>
    <t>OGME</t>
  </si>
  <si>
    <t>SALPR/0409/6/22</t>
  </si>
  <si>
    <t>TECHCAL</t>
  </si>
  <si>
    <t>SALPR/0409/7/22</t>
  </si>
  <si>
    <t>SALPR/0409/5/22</t>
  </si>
  <si>
    <t>SALPR/0409/1/22</t>
  </si>
  <si>
    <t>SALPR/0409/2/22</t>
  </si>
  <si>
    <t>THE ORIGINALGAUGE UK</t>
  </si>
  <si>
    <t>SALDM/0826/8/22</t>
  </si>
  <si>
    <t xml:space="preserve">3-3/4" - 8 UN - 2B </t>
  </si>
  <si>
    <t>1-1/4" - 8 UN - 2B</t>
  </si>
  <si>
    <t>1-1/2" - 11.5 NPT L1</t>
  </si>
  <si>
    <t>DIGITAL CALIPER</t>
  </si>
  <si>
    <t xml:space="preserve">1-1/2" - 8 UN - 2B </t>
  </si>
  <si>
    <t>SALDM/0826/9/22</t>
  </si>
  <si>
    <t>SALDM/0826/10/22</t>
  </si>
  <si>
    <t>SALDM/0826/11/22</t>
  </si>
  <si>
    <t xml:space="preserve">2" - 10 UN - 2B </t>
  </si>
  <si>
    <t>SALDM/0826/12/22</t>
  </si>
  <si>
    <t>1/2" - 14 NPT</t>
  </si>
  <si>
    <t>SALDM/0826/14/22</t>
  </si>
  <si>
    <t>SALDM/0826/15/22</t>
  </si>
  <si>
    <t>Q-669</t>
  </si>
  <si>
    <t>SADT</t>
  </si>
  <si>
    <t>E22060243</t>
  </si>
  <si>
    <t>HL=800
HBW=230</t>
  </si>
  <si>
    <t>ASTM A956-17a (B13~15) / ASTM E10-18</t>
  </si>
  <si>
    <t>± 0.5% @ HL=800"</t>
  </si>
  <si>
    <t>SUNRICH</t>
  </si>
  <si>
    <t>QC NAGA</t>
  </si>
  <si>
    <t>E22060243 / VL221-34</t>
  </si>
  <si>
    <t>899708
200920</t>
  </si>
  <si>
    <t>14.12.2025
09.11.2025</t>
  </si>
  <si>
    <t>0.375" - 0.750"</t>
  </si>
  <si>
    <t>DIGIMATIC HOLTEST (3 ANVILS)
3 Point Internal Micrometer</t>
  </si>
  <si>
    <t>15127 (H) C/W W24591/R29957/R31653</t>
  </si>
  <si>
    <t>M-0250</t>
  </si>
  <si>
    <t>VJR218</t>
  </si>
  <si>
    <t>SALVT/0024/1/22-A1</t>
  </si>
  <si>
    <t>SALVT/0024/4/22-A1</t>
  </si>
  <si>
    <t>SALVT/0024/3/22-A1</t>
  </si>
  <si>
    <t>SALVT/0024/2/22-A1</t>
  </si>
  <si>
    <t>SALVT/0024/5/22-A1</t>
  </si>
  <si>
    <t>KING PORTABLE BRINELL HARDNESS TESTER-CHAIN METHOD
(DIRECT / INDIRECT)</t>
  </si>
  <si>
    <t>KING TESTER CORPORATION</t>
  </si>
  <si>
    <t>Indirect - 3%, Direct - 1%</t>
  </si>
  <si>
    <t>Load 3,000 kg</t>
  </si>
  <si>
    <t>MTD/CAL-25:2019 / ASTM E10-18</t>
  </si>
  <si>
    <t>Setsco</t>
  </si>
  <si>
    <t>CM-8500212461/mn/10/01
CM-8500212461/MN/10/01</t>
  </si>
  <si>
    <t>0245510
6101305
0811886
8329
62164</t>
  </si>
  <si>
    <t>0245510
6101305
0811886
SK-175093/20/1
12437 D-K-15106-01-00</t>
  </si>
  <si>
    <t>14.12.2022
07.12.2022
24.10.2022
27.08.2022
13.10.2023</t>
  </si>
  <si>
    <t>±0.0015"</t>
  </si>
  <si>
    <t>RGSET/001`081</t>
  </si>
  <si>
    <t>SALDM/1043/1/21 &amp; SADLM/1043/2/21</t>
  </si>
  <si>
    <t>SALDM/0784/12/22</t>
  </si>
  <si>
    <t>3/4" - 10 UNC - 2B</t>
  </si>
  <si>
    <t>SALDM/0784/11/22</t>
  </si>
  <si>
    <t>SALDM/0784/10/22</t>
  </si>
  <si>
    <t>SALDM/0784/9/22</t>
  </si>
  <si>
    <t>SETTING RING
3 Point Internal Micrometer</t>
  </si>
  <si>
    <t>0.75003"</t>
  </si>
  <si>
    <t>0101 (600.2)
1146</t>
  </si>
  <si>
    <t>SALDM/1074/3/21
01137-0122-00536-CMDD</t>
  </si>
  <si>
    <t>12.08.2023
26.01.2023</t>
  </si>
  <si>
    <t>15105 (H) C/W R24467/R29960/R31668</t>
  </si>
  <si>
    <t>SALDM/0784/7/22</t>
  </si>
  <si>
    <t>SALDM/0784/4/22</t>
  </si>
  <si>
    <t>SALDM/0784/5/22</t>
  </si>
  <si>
    <t>SALDM/0784/2/22</t>
  </si>
  <si>
    <t>DIGIMATIC HOLTEST (2 ANVILS)
3 Point Internal Micrometer</t>
  </si>
  <si>
    <t>04670 (H) C/W R29119 / T13316 (A)</t>
  </si>
  <si>
    <t>SALDM/0784/98/22</t>
  </si>
  <si>
    <t>SALDM/0826/7/22</t>
  </si>
  <si>
    <t xml:space="preserve"> 24" - 36"</t>
  </si>
  <si>
    <t>SALDM/0826/1/22</t>
  </si>
  <si>
    <t>MUELLER GAUGE</t>
  </si>
  <si>
    <t>SALDM/0826/2/22</t>
  </si>
  <si>
    <t>QCD/TRSG/PROCEDURE 008 / TRSG/QM/001/20</t>
  </si>
  <si>
    <t>± 0.0016"</t>
  </si>
  <si>
    <t>SALDM/0826/5/22</t>
  </si>
  <si>
    <t>18640 (E81)
1510008
SML/PG-IN/001</t>
  </si>
  <si>
    <t>SALDM/1010/2/21
SALDM/1681/2/21
SALDM/1883/2/21</t>
  </si>
  <si>
    <t>QCD/TRSG/PROCEDURE 008 / TRSG/QM/001/20 / 
ANSI/ASME B1.2-1983</t>
  </si>
  <si>
    <t>SALDM/0826/4/22</t>
  </si>
  <si>
    <t>18640 (E81)
515-565
--</t>
  </si>
  <si>
    <t>QCD/TRSG/PROCEDURE 001 / TRSG/QM/001/20</t>
  </si>
  <si>
    <t>SALDM/0131/1/22</t>
  </si>
  <si>
    <t>SALDM/0036/2/21</t>
  </si>
  <si>
    <t>05.01.2023</t>
  </si>
  <si>
    <t>65002785</t>
  </si>
  <si>
    <t>BALL GAGE : BX-1000</t>
  </si>
  <si>
    <t>SALDM/0826/3/22</t>
  </si>
  <si>
    <t>SALVT/0035/5/22</t>
  </si>
  <si>
    <t>SALVT/0035/2/22</t>
  </si>
  <si>
    <t>SALVT/0035/3/22</t>
  </si>
  <si>
    <t>SALVT/0035/4/22</t>
  </si>
  <si>
    <t>SALVT/0035/1/22</t>
  </si>
  <si>
    <t>SALPR/0473/1/22</t>
  </si>
  <si>
    <t>SALPR/0473/2/22</t>
  </si>
  <si>
    <t>SALPR/0473/5/22</t>
  </si>
  <si>
    <t>28.11.2022</t>
  </si>
  <si>
    <t>3789410 (DPI 104)</t>
  </si>
  <si>
    <t>SALPR/0473/6/22</t>
  </si>
  <si>
    <t>SALPR/0473/4/22</t>
  </si>
  <si>
    <t>SALPR/0473/7/22</t>
  </si>
  <si>
    <t>--</t>
  </si>
  <si>
    <t>MTQ STD</t>
  </si>
  <si>
    <t>IN-HOUSE INSPECTION</t>
  </si>
  <si>
    <t>DRIFT INSPECTION</t>
  </si>
  <si>
    <t>MDCP-31:2020</t>
  </si>
  <si>
    <t>60 - 300 NM</t>
  </si>
  <si>
    <t>NORBAR</t>
  </si>
  <si>
    <r>
      <rPr>
        <sz val="12"/>
        <rFont val="Calibri"/>
        <family val="2"/>
      </rPr>
      <t>±</t>
    </r>
    <r>
      <rPr>
        <sz val="12"/>
        <rFont val="Arial"/>
        <family val="2"/>
      </rPr>
      <t xml:space="preserve"> 4 %</t>
    </r>
  </si>
  <si>
    <t>Ming Deng</t>
  </si>
  <si>
    <t>MDL214086-1</t>
  </si>
  <si>
    <t>20 - 100 NM</t>
  </si>
  <si>
    <t>38346S</t>
  </si>
  <si>
    <t>BS EN ISO 6789-1:2017</t>
  </si>
  <si>
    <t>AND (EM-60KAM)</t>
  </si>
  <si>
    <t>0 - 60 KG</t>
  </si>
  <si>
    <t>MANUNFACTURER SPECIFICATION</t>
  </si>
  <si>
    <t>MDL214088-1</t>
  </si>
  <si>
    <t>PRESSURE CHART RECORDER</t>
  </si>
  <si>
    <r>
      <rPr>
        <sz val="12"/>
        <rFont val="Calibri"/>
        <family val="2"/>
      </rPr>
      <t>±</t>
    </r>
    <r>
      <rPr>
        <sz val="12"/>
        <rFont val="Arial"/>
        <family val="2"/>
      </rPr>
      <t xml:space="preserve"> 2 % FS</t>
    </r>
  </si>
  <si>
    <t>MDL214086-2</t>
  </si>
  <si>
    <t>150 - 600 NM</t>
  </si>
  <si>
    <t>38338S</t>
  </si>
  <si>
    <t>500 - 1500 NM</t>
  </si>
  <si>
    <t>38344S</t>
  </si>
  <si>
    <t>HIGH PRESSURE CHART RECORDER</t>
  </si>
  <si>
    <t>38339S</t>
  </si>
  <si>
    <t>110 - 550 NM</t>
  </si>
  <si>
    <t>38352S</t>
  </si>
  <si>
    <t>HY-2XLCT W HEX LINK</t>
  </si>
  <si>
    <t>243 - 1687 LB FT / 1,500 - 10,000 PSI</t>
  </si>
  <si>
    <r>
      <rPr>
        <sz val="12"/>
        <rFont val="Calibri"/>
        <family val="2"/>
      </rPr>
      <t>±</t>
    </r>
    <r>
      <rPr>
        <sz val="12"/>
        <rFont val="Arial"/>
        <family val="2"/>
      </rPr>
      <t xml:space="preserve"> 3 %</t>
    </r>
  </si>
  <si>
    <t>HYTORC STD PRESSURE/TORQUE PROCEDURE #319 V2.0</t>
  </si>
  <si>
    <t>220 - 1590 LB FT / 1,500 - 10,000 PSI</t>
  </si>
  <si>
    <t>580 - 3855 LB FT / 1,500 - 10,000 PSI</t>
  </si>
  <si>
    <t>HY-4XLCT W HEX LINK</t>
  </si>
  <si>
    <t>HY-8XLCT W HEX LINK</t>
  </si>
  <si>
    <t>1143 - 8151 LB FT / 1,500 - 10,000 PSI</t>
  </si>
  <si>
    <t>HY-14XLCT W HEX LINK</t>
  </si>
  <si>
    <t>2010 - 13400 LB FT / 1,500 - 10,000 PSI</t>
  </si>
  <si>
    <t>HY-18XLCT W HEX LINK</t>
  </si>
  <si>
    <t>2790 - 19100 LB FT / 1,500 - 10,000 PSI</t>
  </si>
  <si>
    <t>HY-STEALTH 36 WITH HEX LINK</t>
  </si>
  <si>
    <t>4917 - 34722 LB FT / 1,500 - 10,000 PSI</t>
  </si>
  <si>
    <t xml:space="preserve"> 0" - 24"</t>
  </si>
  <si>
    <t>MCDP-08:2020</t>
  </si>
  <si>
    <t>BS 6365 OR PER MANUFACTURER SPEC</t>
  </si>
  <si>
    <t>MDL213166-16</t>
  </si>
  <si>
    <t>VERNIER DEPTH GAUGE</t>
  </si>
  <si>
    <t>QCD/TRSG/PROCEDURE 007 / TRSG/QM/001/20</t>
  </si>
  <si>
    <t>SALDM/2184/7/21</t>
  </si>
  <si>
    <t>SALDM/2184/1/21</t>
  </si>
  <si>
    <t>QCD/TRSG/PROCEDURE 006 / TRSG/QM/001/20</t>
  </si>
  <si>
    <t>MDL213166-11</t>
  </si>
  <si>
    <t>MCDP-25:2020</t>
  </si>
  <si>
    <t>MDL213166-12</t>
  </si>
  <si>
    <t>BALL DIAMETER TOLERANCE +0.0002"
CENTRELINE TO BASE TOLERANCE +0.0002"
PARALLESLISM OF BASE AND CENTRELINE OF 0.500"
DIAMETER HOLE MUST NOT EXCEED 0.0002"</t>
  </si>
  <si>
    <t>MDL213166-13</t>
  </si>
  <si>
    <t>0" - 6"</t>
  </si>
  <si>
    <t>2" - 6"</t>
  </si>
  <si>
    <t>MDL213166-14</t>
  </si>
  <si>
    <t>MDCP-53</t>
  </si>
  <si>
    <t>0" - 1"</t>
  </si>
  <si>
    <t>MDL213871-2</t>
  </si>
  <si>
    <t>RQC765</t>
  </si>
  <si>
    <t>VNM451
(B131117)</t>
  </si>
  <si>
    <t>MDL203182-2</t>
  </si>
  <si>
    <t>GROOVE MICROMETER</t>
  </si>
  <si>
    <t>MDCP-01:2020</t>
  </si>
  <si>
    <t>BS 870 OR PER MANUFACTURER SPEC</t>
  </si>
  <si>
    <t>MDL213387-4</t>
  </si>
  <si>
    <t>0.75'' - 2.00"</t>
  </si>
  <si>
    <t>DIGIMATIC HOLTEST 
(3 POINT INTERNAL MICROMETER)</t>
  </si>
  <si>
    <t>26542 C/W R08916/R06534/R09264</t>
  </si>
  <si>
    <t>MDCP-23:2020</t>
  </si>
  <si>
    <t>MDL214089-1</t>
  </si>
  <si>
    <t>RING GAUGE</t>
  </si>
  <si>
    <t>MDCP-13:2020</t>
  </si>
  <si>
    <t>MDL214089-2</t>
  </si>
  <si>
    <t>MDL214089-3</t>
  </si>
  <si>
    <t>DIGITAL DEPTH MICROMETER</t>
  </si>
  <si>
    <t>MDCP-03:2020</t>
  </si>
  <si>
    <t>MDL214087-4</t>
  </si>
  <si>
    <t>SALDM/2184/78/21</t>
  </si>
  <si>
    <t>MDCP-02:2020</t>
  </si>
  <si>
    <t>JIS B 7507 / BS 887 OR PER MANUFACTURER SPEC</t>
  </si>
  <si>
    <t>MDL213166-1</t>
  </si>
  <si>
    <t>0'' - 0.03''</t>
  </si>
  <si>
    <t>MDCP-10:2020</t>
  </si>
  <si>
    <t>BS 907 / ASME B89.1.10M OR PER MANUFACTURER SPEC</t>
  </si>
  <si>
    <t>MDL214087-2</t>
  </si>
  <si>
    <t>ANSI/ASME B1.2
ANSI/ASME B1.8
ANSI/ASME B1.20.1
ANSI/ASME B1.5</t>
  </si>
  <si>
    <t>BS 870 / ISO 3611 OR PER MANUFACTURER SPECIFICATION</t>
  </si>
  <si>
    <t>1-1/4" - 11.5 NPT L1</t>
  </si>
  <si>
    <t>2" - 11.5 NPT L1</t>
  </si>
  <si>
    <t>QCD/TRSG/PROCEDURE 030 / TRSG/QM/001/20</t>
  </si>
  <si>
    <t>SALDM/1918/11/21</t>
  </si>
  <si>
    <t>BS 1734 / ISO 3611 OR PER MANUFACTURER SPECIFICATION</t>
  </si>
  <si>
    <t>BS 870 OR PER MANUFACTURER SPECIFICATION</t>
  </si>
  <si>
    <t>BS 6468 OR PER MANUFACTURER SPECIFICATION</t>
  </si>
  <si>
    <t>BS 959 OR PER MANUFACTURER SPECIFICATION</t>
  </si>
  <si>
    <t>ASTM E10 (TABLE 2)</t>
  </si>
  <si>
    <t>3" - 4 STUB ACME - 2G</t>
  </si>
  <si>
    <t>2" - 8 UN - 2A</t>
  </si>
  <si>
    <t>2-1/8" - 8 UN - 2A</t>
  </si>
  <si>
    <t>4-3/4" - 8 UN - 2A</t>
  </si>
  <si>
    <t>5" - 4 STUB ACME - 2G</t>
  </si>
  <si>
    <t>3-1/8" - 4 STUB ACME - 2G</t>
  </si>
  <si>
    <t>4-5/8" - 4 STUB ACME - 2G</t>
  </si>
  <si>
    <t>4-1/8" - 8 UN - 2A</t>
  </si>
  <si>
    <t xml:space="preserve">4" - 8 UN - 2A </t>
  </si>
  <si>
    <t>2-1/2" - 8 UN - 2A</t>
  </si>
  <si>
    <t xml:space="preserve">1" - 8 UN - 2A </t>
  </si>
  <si>
    <t xml:space="preserve">3-1/4" - 8 UN - 2A </t>
  </si>
  <si>
    <t>3-3/8" - 8 UN - 2A</t>
  </si>
  <si>
    <t>2-1/4" - 8 UN - 2A</t>
  </si>
  <si>
    <t>4-1/2" - 8UN - 2A</t>
  </si>
  <si>
    <t>QCD/TRSG/PROCEDURE 030 /  TRSG/QM/001/20</t>
  </si>
  <si>
    <t>SALDM/1918/2/21</t>
  </si>
  <si>
    <t>SALDM/1918/6/21</t>
  </si>
  <si>
    <t>QCD/TRSG/PROCEDURE 005 /  TRSG/QM/001/20</t>
  </si>
  <si>
    <t>SALDM/1034/1/21</t>
  </si>
  <si>
    <t>SALDM/1034/2/21</t>
  </si>
  <si>
    <t>CAMLOCK MICROMETER</t>
  </si>
  <si>
    <t xml:space="preserve"> 1" - 2"</t>
  </si>
  <si>
    <t>2"</t>
  </si>
  <si>
    <t>CAMLOCK MICROMETER SETTING STANDARD</t>
  </si>
  <si>
    <t>2" - 3"</t>
  </si>
  <si>
    <t>0" - 4"</t>
  </si>
  <si>
    <t>4"</t>
  </si>
  <si>
    <t>3" - 4"</t>
  </si>
  <si>
    <t>SALDM/1034/3/21</t>
  </si>
  <si>
    <t>0.05" - 4"</t>
  </si>
  <si>
    <t>QCD/TRSG/PROCEDURE 019 /  TRSG/QM/001/20</t>
  </si>
  <si>
    <t>BS 4311-1:OR PER MANUFACTURER SPECIFICATION</t>
  </si>
  <si>
    <t>SALDM/0196/7/22</t>
  </si>
  <si>
    <t xml:space="preserve">O" - 0.5" </t>
  </si>
  <si>
    <t>SLF577</t>
  </si>
  <si>
    <t>QCD/TRSG/PROCEDURE 011 /  TRSG/QM/001/20</t>
  </si>
  <si>
    <t>BS 907 / ASME B89.1.10M OR PER MANUFACTURER SPECIFICATION</t>
  </si>
  <si>
    <t>SALDM/1356/1/21</t>
  </si>
  <si>
    <t>DIGITAL VERNIER CALIPER</t>
  </si>
  <si>
    <t>0" - 60"</t>
  </si>
  <si>
    <t>QCD/TRSG/PROCEDURE 008 /  TRSG/QM/001/20</t>
  </si>
  <si>
    <t>BS 887 / JIS B 7507 OR PER MANUFACTURER SPECIFICATION</t>
  </si>
  <si>
    <t>SALDM/1356/3/21</t>
  </si>
  <si>
    <t>1-5/16 - 12 UN - 2B</t>
  </si>
  <si>
    <t>MDCP-15:2020</t>
  </si>
  <si>
    <t>MDL214096-14</t>
  </si>
  <si>
    <t>MDL213166-4</t>
  </si>
  <si>
    <t>0" - 18"</t>
  </si>
  <si>
    <t>DIGITAL DEPTH CALIPER</t>
  </si>
  <si>
    <t>BS 6365 OR PER MANUFACTURER SPECIFICATION</t>
  </si>
  <si>
    <t>MDCP-08:2020</t>
  </si>
  <si>
    <t>MDL213871-3</t>
  </si>
  <si>
    <t>QCD/TRSG/PROCEDURE 014 /  TRSG/QM/001/20</t>
  </si>
  <si>
    <t>SALDM/2184/5/21</t>
  </si>
  <si>
    <t xml:space="preserve"> 0" - 1"</t>
  </si>
  <si>
    <t>1-1/2" - 8 UN - 2B</t>
  </si>
  <si>
    <t>MDL213165-3</t>
  </si>
  <si>
    <t>4" - 8 UN - 2B</t>
  </si>
  <si>
    <t>SALDM/1356/5/21</t>
  </si>
  <si>
    <t>5-1/4" - 4 STUB ACME - 2G</t>
  </si>
  <si>
    <t>SALDM/0285/3/21</t>
  </si>
  <si>
    <t>5-1/4" - 4 ACME - 2G</t>
  </si>
  <si>
    <t>SALDM/0322/5/21</t>
  </si>
  <si>
    <t>RS-PRO</t>
  </si>
  <si>
    <t>CTTM-T17-2007</t>
  </si>
  <si>
    <t>REFER TO CERT</t>
  </si>
  <si>
    <t>CALTEK</t>
  </si>
  <si>
    <t>CTT-111-3825-21</t>
  </si>
  <si>
    <t xml:space="preserve"> 0" - 6"</t>
  </si>
  <si>
    <t>24" - 30"</t>
  </si>
  <si>
    <t>6" - 12"</t>
  </si>
  <si>
    <t>SALPR/0473/3/22-A1</t>
  </si>
  <si>
    <t>FISCHER</t>
  </si>
  <si>
    <t>0 - 8 MM</t>
  </si>
  <si>
    <t>130004787 (DISPLAY) &amp; 0513G00029 (PROBE)</t>
  </si>
  <si>
    <t>FKB10- 0-0.5MM ≤ 0.01MM; 0.5 TO 8MM: ≤2% OF READING
FGB2 - 0-0.1 MM: ± 1.5 µm; 0.1 - 3mm: ≤ 1.5% of value; 3-5mm: ≤ 5% of value
FKB25 - 0-1 MM: ±0.02MM; 1-7MM: &lt;2% OF VALUE; 7-15 MM:&lt; 5% OF VALUE</t>
  </si>
  <si>
    <t>8 Ft</t>
  </si>
  <si>
    <t>ASME B89.4.22-2004</t>
  </si>
  <si>
    <t>E09051243427-20220717-1129</t>
  </si>
  <si>
    <t xml:space="preserve"> 0'' - 0.5''</t>
  </si>
  <si>
    <t>SALDM/1087/9/22</t>
  </si>
  <si>
    <t>THREAD PLUG GAUGE
(GO &amp; NO GO)</t>
  </si>
  <si>
    <t>JBO</t>
  </si>
  <si>
    <t>SALDM/1087/2/22</t>
  </si>
  <si>
    <t>18641 (M112)
0101 (600.2)
000211509 (PH-3515F)</t>
  </si>
  <si>
    <t>SALDM/1010/1/21
SALDM/1074/3/21
SALDM/0624/1/22</t>
  </si>
  <si>
    <t>06.08.2023
12.08.2023
19.04.2023</t>
  </si>
  <si>
    <t>SALDM/1087/1/22</t>
  </si>
  <si>
    <t>GROOVE WIDTH GAUGE
(DIAL GAUGE)
Ball Gage : BXG-1000</t>
  </si>
  <si>
    <t>UQE692</t>
  </si>
  <si>
    <t>SALDM/1087/8/22</t>
  </si>
  <si>
    <t>RQC800</t>
  </si>
  <si>
    <t>SALDM/1087/7/22</t>
  </si>
  <si>
    <t>DUROMETER - TYPE A (ELASTOMER HARDNESS TESTER)</t>
  </si>
  <si>
    <t>TECLOCK</t>
  </si>
  <si>
    <t>0 - 100 DIV</t>
  </si>
  <si>
    <t>QCD/TRSG/PROCEDURE 032 /  TRSG/QM/001/20</t>
  </si>
  <si>
    <t>± 1 Deg/DIV</t>
  </si>
  <si>
    <t>SNLFT/0057/1/22</t>
  </si>
  <si>
    <t>105027
4000012981 (E2)</t>
  </si>
  <si>
    <t>SALFT/0022/2/22
PSYP-22043426</t>
  </si>
  <si>
    <t>05.01.2023
28.06.2023</t>
  </si>
  <si>
    <t>ELCOMETER E-124 THICKNESS GAUGE</t>
  </si>
  <si>
    <t>ELCOMETER</t>
  </si>
  <si>
    <t>0 - 5 MM</t>
  </si>
  <si>
    <t>QCD/TRSG/SEAM 0005/ IN TRSG/QM/001/20</t>
  </si>
  <si>
    <t>± 3% OF READING</t>
  </si>
  <si>
    <t>SALDM/1087/6/22</t>
  </si>
  <si>
    <t>18641 (M112)</t>
  </si>
  <si>
    <t>SALDM/1010/1/21</t>
  </si>
  <si>
    <t>PosiTector DEW POINT METER</t>
  </si>
  <si>
    <t>SALDM/1087/3/22</t>
  </si>
  <si>
    <t>SALDM/1087/4/22</t>
  </si>
  <si>
    <t>SALDM/1087/5/22</t>
  </si>
  <si>
    <t>DEFELSKO</t>
  </si>
  <si>
    <t>CTTM-T07&amp;T17:2007</t>
  </si>
  <si>
    <t xml:space="preserve">SURFACE TEMPERATURE:
-40 TO 80° C ±0.5° C
80° C TO 190° C ±1.5° C
AIR TEMPERATURE: -40 TO 80° C ±0.5° C
RELATIVE HUMIDITY: ±3.0 RH%
</t>
  </si>
  <si>
    <t>CTT 1752M-22</t>
  </si>
  <si>
    <t>38215-1 / N11 &amp; N12
61445393</t>
  </si>
  <si>
    <t>INTERNAL PITCH DIAMETER GAUGE (PD-6001)</t>
  </si>
  <si>
    <t>QCD/TRSG/PROCEDURE 005 / TRSG/QM/001/20</t>
  </si>
  <si>
    <t>SALDM/1356/2/21</t>
  </si>
  <si>
    <t>SALDM/1709/4/21</t>
  </si>
  <si>
    <t>MDCP-01:2020 / MDCP-34:2020</t>
  </si>
  <si>
    <t>MDL213166-10</t>
  </si>
  <si>
    <t>SALDM/1356/6/21</t>
  </si>
  <si>
    <t>SNLDM/0285/2/21</t>
  </si>
  <si>
    <t>MDL214096-15</t>
  </si>
  <si>
    <t>MDL214096-16</t>
  </si>
  <si>
    <t>MDL214096-6</t>
  </si>
  <si>
    <t>MDL214096-17</t>
  </si>
  <si>
    <t>MDL214096-7</t>
  </si>
  <si>
    <t>1-3/4" - 8 UN - 2B</t>
  </si>
  <si>
    <t>MDL214096-13</t>
  </si>
  <si>
    <t>SALDM/2184/17/21</t>
  </si>
  <si>
    <t>SALDM/2184/13/21</t>
  </si>
  <si>
    <t>2-7/8" - 8 UN - 2B</t>
  </si>
  <si>
    <t>SALDM/2184/16/21</t>
  </si>
  <si>
    <t>SALDM/1918/4/21</t>
  </si>
  <si>
    <t>SALDM/1918/3/21</t>
  </si>
  <si>
    <t>SALDM/0384/1/21</t>
  </si>
  <si>
    <t>SALDM/0322/3/21</t>
  </si>
  <si>
    <t>SNLDM/0322/2/21</t>
  </si>
  <si>
    <t>4-1/2"  - 8 UN - 2B</t>
  </si>
  <si>
    <t>4-1/2" - 8 UN - 2B</t>
  </si>
  <si>
    <t xml:space="preserve">5.250”  - 8 UN - 2B </t>
  </si>
  <si>
    <t>5-3/4" - 4 STUB ACME - 2G</t>
  </si>
  <si>
    <t>SNLDM/0322/4/21</t>
  </si>
  <si>
    <t>3/8" - 18 NPT</t>
  </si>
  <si>
    <t>SALDM/2184/18/21</t>
  </si>
  <si>
    <t>SALDM/2184/19/21</t>
  </si>
  <si>
    <t>SALDM/2184/11/21</t>
  </si>
  <si>
    <t>BRINELL</t>
  </si>
  <si>
    <t>CP-E10-02-REV 0 / ASTM E10-18 / ASTM E110-14</t>
  </si>
  <si>
    <t>Q-100A-21</t>
  </si>
  <si>
    <t>ASME/ANSI B89.1.10M</t>
  </si>
  <si>
    <t>MERCURY GAGE</t>
  </si>
  <si>
    <t>3-1/4" - 8 UN - 2B</t>
  </si>
  <si>
    <t>3.750" - 4 STUB ACME - 2G</t>
  </si>
  <si>
    <t>4" - 4 STUB ACME - 2G</t>
  </si>
  <si>
    <t>SNLDM/0384/4/21</t>
  </si>
  <si>
    <t>6.500" - 4 STUB ACME - 2G</t>
  </si>
  <si>
    <t>SNLDM/0285/1/21</t>
  </si>
  <si>
    <t>VERNIER CALIPER</t>
  </si>
  <si>
    <t xml:space="preserve"> 0" - 40"</t>
  </si>
  <si>
    <t>DEPTH GAGE</t>
  </si>
  <si>
    <t>MDL213166-17</t>
  </si>
  <si>
    <t>MDL213166-3</t>
  </si>
  <si>
    <t>MDL214087-6</t>
  </si>
  <si>
    <t>TG</t>
  </si>
  <si>
    <t>CM/EMS/0195</t>
  </si>
  <si>
    <t xml:space="preserve"> 30" - 36"</t>
  </si>
  <si>
    <t>SALDM/2184/20/21</t>
  </si>
  <si>
    <t>5" - 4 TPI STUB ACME - 2G</t>
  </si>
  <si>
    <t>SNLDM/0322/6/21</t>
  </si>
  <si>
    <t>SALDM/1709/1/21</t>
  </si>
  <si>
    <t>MDCP-39:2020</t>
  </si>
  <si>
    <t>BS 1685 OR PER MANUFACTURER SPECIFICATION</t>
  </si>
  <si>
    <t>MDL214087-5</t>
  </si>
  <si>
    <t>1" - 2"</t>
  </si>
  <si>
    <t>Q-161 &amp; Q-161A</t>
  </si>
  <si>
    <t>A133274 &amp; A133076</t>
  </si>
  <si>
    <t>Q-162 &amp; Q-162A</t>
  </si>
  <si>
    <t>A133262 &amp; A133064</t>
  </si>
  <si>
    <t>0" - 24"</t>
  </si>
  <si>
    <t>MDL213871-5</t>
  </si>
  <si>
    <t xml:space="preserve">6-1/4" - 4 STUB ACME - 2G </t>
  </si>
  <si>
    <t>SNLDM/0384/7/21</t>
  </si>
  <si>
    <t>SALDM/2184/22/21</t>
  </si>
  <si>
    <t>SALDM/2184/23/21</t>
  </si>
  <si>
    <t>MDCP-14:2020</t>
  </si>
  <si>
    <t>MDL214090-2</t>
  </si>
  <si>
    <t>MDL214090-3</t>
  </si>
  <si>
    <t>MDL214090-7</t>
  </si>
  <si>
    <t>MDL214090-1</t>
  </si>
  <si>
    <t>MDL214090-4</t>
  </si>
  <si>
    <t>SNLDM/0384/3/21</t>
  </si>
  <si>
    <t>SNLDM/0322/1/21</t>
  </si>
  <si>
    <t>SNLDM/0384/2/21</t>
  </si>
  <si>
    <t>3-1/8" - 8 UN - 2B</t>
  </si>
  <si>
    <t>SALDM/2184/15/21</t>
  </si>
  <si>
    <t>2" - 4.5 UNC - 2B</t>
  </si>
  <si>
    <t>1-1/2" - 16 UN - 2B</t>
  </si>
  <si>
    <t>1" - 16 UN - 2B</t>
  </si>
  <si>
    <t>7/8" - 14 UNF - 2B</t>
  </si>
  <si>
    <t>MDL214096-19</t>
  </si>
  <si>
    <t>MDL214096-2</t>
  </si>
  <si>
    <t>MDL214096-20</t>
  </si>
  <si>
    <t>SALDM/2184/14/21</t>
  </si>
  <si>
    <t>1/2" - 20 UNF - 2B</t>
  </si>
  <si>
    <t>MDL214096-4</t>
  </si>
  <si>
    <t>24"  - 36"</t>
  </si>
  <si>
    <t>QCD/TRSG/PROCEDURE 011 / TRSG/QM/001/20</t>
  </si>
  <si>
    <t>SALDM/1709/2/21</t>
  </si>
  <si>
    <t>QCD/TRSG/SEAMS 0026/ TRSG/QM/001/20</t>
  </si>
  <si>
    <r>
      <t xml:space="preserve">ISO 12179:2000
ACCURACY OF READING: </t>
    </r>
    <r>
      <rPr>
        <sz val="12"/>
        <rFont val="Calibri"/>
        <family val="2"/>
      </rPr>
      <t>±</t>
    </r>
    <r>
      <rPr>
        <sz val="12"/>
        <rFont val="Arial"/>
        <family val="2"/>
      </rPr>
      <t xml:space="preserve">0.2 </t>
    </r>
    <r>
      <rPr>
        <sz val="12"/>
        <rFont val="Calibri"/>
        <family val="2"/>
      </rPr>
      <t>µ</t>
    </r>
    <r>
      <rPr>
        <sz val="12"/>
        <rFont val="Arial"/>
        <family val="2"/>
      </rPr>
      <t>M</t>
    </r>
  </si>
  <si>
    <t>SNLDM/0384/5/21</t>
  </si>
  <si>
    <t>2-1/8"  - 8 UN - 2B</t>
  </si>
  <si>
    <t>MDL214096-21</t>
  </si>
  <si>
    <t>SALDM/2184/6/21</t>
  </si>
  <si>
    <t>2-1/2“  - 8 UN - 2B</t>
  </si>
  <si>
    <t>SALDM/2184/10/21</t>
  </si>
  <si>
    <t>MDL214096-18</t>
  </si>
  <si>
    <t>7/16“ - 14 UNC - 2B</t>
  </si>
  <si>
    <t>MDL214096-1</t>
  </si>
  <si>
    <t xml:space="preserve">1-5/8"  - 8 UN - 2B </t>
  </si>
  <si>
    <t>MDL214096</t>
  </si>
  <si>
    <t>MDL214096-11</t>
  </si>
  <si>
    <t>SALDM/2184/9/21</t>
  </si>
  <si>
    <t>SALDM/1918/8/21</t>
  </si>
  <si>
    <t>2-1/4"  - 8 UN - 2B</t>
  </si>
  <si>
    <t>1' - 11.5 NPT L1</t>
  </si>
  <si>
    <t>EXTECH</t>
  </si>
  <si>
    <t>(-40 TO 70) °C &amp; (0 TO 100) %r.h.</t>
  </si>
  <si>
    <t>QCD/TRSG/T06 / TRSG/QM/001/T06</t>
  </si>
  <si>
    <t>TEMPERATURE :
± 2.0°C
HUMIDITY :
 ± 5% RH</t>
  </si>
  <si>
    <t>SALTM/0614/1/21</t>
  </si>
  <si>
    <t>MDL213166-9</t>
  </si>
  <si>
    <t>DIGIMATIC EXTERNAL MICROMETER</t>
  </si>
  <si>
    <t>MDL213166-7</t>
  </si>
  <si>
    <t>SALDM/2184/2/21</t>
  </si>
  <si>
    <t>NIST/NRC</t>
  </si>
  <si>
    <t>SUPER NOVA</t>
  </si>
  <si>
    <t>MDL214096-3</t>
  </si>
  <si>
    <t>ASTM E1417 / E 1417 M-12 &amp; AMS 2647 E</t>
  </si>
  <si>
    <t>KDS-3/13</t>
  </si>
  <si>
    <t>ELECTRO-SPECT INC</t>
  </si>
  <si>
    <t>MP-MEC-10(T)</t>
  </si>
  <si>
    <t>MINIMUM 4.5 KG</t>
  </si>
  <si>
    <t>METRIX</t>
  </si>
  <si>
    <t>MPM 1910M-20</t>
  </si>
  <si>
    <t>SALDM/1918/9/21</t>
  </si>
  <si>
    <t>1-1/4" - 11.5 NPT</t>
  </si>
  <si>
    <t>SALDM/1918/10/21</t>
  </si>
  <si>
    <t>1-1/2" - 11.5 NPT</t>
  </si>
  <si>
    <t>SALDM/1918/7/21</t>
  </si>
  <si>
    <t>EQUOTIP HARDNESS TESTER</t>
  </si>
  <si>
    <t>FORESIGHT</t>
  </si>
  <si>
    <t>ASTM A956-17a</t>
  </si>
  <si>
    <r>
      <t xml:space="preserve">ASTM A956-17a (B15.2) 
</t>
    </r>
    <r>
      <rPr>
        <sz val="12"/>
        <rFont val="Calibri"/>
        <family val="2"/>
      </rPr>
      <t>±</t>
    </r>
    <r>
      <rPr>
        <sz val="12"/>
        <rFont val="Arial"/>
        <family val="2"/>
      </rPr>
      <t>6 HLD</t>
    </r>
  </si>
  <si>
    <t>Q607-21</t>
  </si>
  <si>
    <t>CM657594-1A / CM657594-2A</t>
  </si>
  <si>
    <t>SALDM/2184/21/21</t>
  </si>
  <si>
    <t>MDL213165-2</t>
  </si>
  <si>
    <t>MDL214090-6</t>
  </si>
  <si>
    <t>7/8" - 9 UNC - 2B</t>
  </si>
  <si>
    <t>MDL214096-5</t>
  </si>
  <si>
    <t>SM06JE0004 / UGS 666</t>
  </si>
  <si>
    <t xml:space="preserve"> 0" - 0.5"</t>
  </si>
  <si>
    <t>MDL213166-2</t>
  </si>
  <si>
    <t>MDL214096-9</t>
  </si>
  <si>
    <t>1/2" - 13 UNC - 2B</t>
  </si>
  <si>
    <t>OJIYAS</t>
  </si>
  <si>
    <t>MDL214096-8</t>
  </si>
  <si>
    <t>MTG32255</t>
  </si>
  <si>
    <t>MDL214090-5</t>
  </si>
  <si>
    <t>MDL212636-1</t>
  </si>
  <si>
    <t>BELONG TO CAMERON
For Reference</t>
  </si>
  <si>
    <t>TEMPERATURE &amp; HUMIDITY DATA LOGGER</t>
  </si>
  <si>
    <t>TEMPERATURE &amp; HUMIDITY DATALOGGER</t>
  </si>
  <si>
    <t>3-1/2"</t>
  </si>
  <si>
    <t>ROUNDED BAR</t>
  </si>
  <si>
    <t>BORE GAUGE C/W DIAL INDICATOR</t>
  </si>
  <si>
    <t>CAMERON BALL GAUGE</t>
  </si>
  <si>
    <t>1/2" WITH 12" LENGTH ROD</t>
  </si>
  <si>
    <t>1/8" WITH 12" LENGTH ROD</t>
  </si>
  <si>
    <t xml:space="preserve"> 1/4" WITH 12" LENGTH ROD</t>
  </si>
  <si>
    <t>3/8" WITH 12" LENGTH ROD</t>
  </si>
  <si>
    <t>0 - 1000 PSI</t>
  </si>
  <si>
    <t xml:space="preserve"> 0 -10,000 PSI</t>
  </si>
  <si>
    <t>10Ib</t>
  </si>
  <si>
    <t>12" - 18"</t>
  </si>
  <si>
    <t>LEEB PORTABLE HARDNESS TESTER 
(HARTIP 3000)</t>
  </si>
  <si>
    <t>THE ORIGINAL GAUGE UK</t>
  </si>
  <si>
    <t>5-1/2“ - 4 STUB ACME - 2G</t>
  </si>
  <si>
    <t>7/8“ - 9 UNC - 2B</t>
  </si>
  <si>
    <t>1-1/4” - 7 UNC - 2B</t>
  </si>
  <si>
    <t xml:space="preserve">3-3/8" - 8 UN - 2B </t>
  </si>
  <si>
    <t>3.500" - 8 UN - 2B</t>
  </si>
  <si>
    <t xml:space="preserve">5.750" - 8 UN - 2B </t>
  </si>
  <si>
    <t>3" - 4 UNC - 2B</t>
  </si>
  <si>
    <t xml:space="preserve">5-1/2" - 8 TPI  ACME - 2G </t>
  </si>
  <si>
    <t>3/4"  - 16 UNF - 2B</t>
  </si>
  <si>
    <t>1" - 8 UNC - 2B</t>
  </si>
  <si>
    <t>PLUG GAUGE 
(GO &amp; NO GO)</t>
  </si>
  <si>
    <t>5,000 PSI</t>
  </si>
  <si>
    <t>16,000 PSI</t>
  </si>
  <si>
    <t>3,300 PSI</t>
  </si>
  <si>
    <t>8,250 PSI</t>
  </si>
  <si>
    <t>24,750 PSI</t>
  </si>
  <si>
    <t>24,000 PSI</t>
  </si>
  <si>
    <t>8,000 PSI</t>
  </si>
  <si>
    <t>4,900 PSI</t>
  </si>
  <si>
    <t>Q-126-22</t>
  </si>
  <si>
    <t>128457</t>
  </si>
  <si>
    <t>NIST</t>
  </si>
  <si>
    <t>29.10.2024</t>
  </si>
  <si>
    <t>0 - 0.5"</t>
  </si>
  <si>
    <t>YQY269 / RT19FF004</t>
  </si>
  <si>
    <t>A-199</t>
  </si>
  <si>
    <t>AETOMATE</t>
  </si>
  <si>
    <t>150 - 800 NM</t>
  </si>
  <si>
    <t>SHEAR PIN HARDNESS TESTER</t>
  </si>
  <si>
    <t>`</t>
  </si>
  <si>
    <t>+0.010”/-0.000</t>
  </si>
  <si>
    <t>± 5% F.S</t>
  </si>
  <si>
    <r>
      <rPr>
        <sz val="12"/>
        <rFont val="Calibri"/>
        <family val="2"/>
      </rPr>
      <t>±</t>
    </r>
    <r>
      <rPr>
        <sz val="12"/>
        <rFont val="Arial"/>
        <family val="2"/>
      </rPr>
      <t xml:space="preserve"> 5%</t>
    </r>
  </si>
  <si>
    <t>10-POUND WEIGHT WITH THE LEGS SPACED AT 2" - 4"</t>
  </si>
  <si>
    <t>CHINO</t>
  </si>
  <si>
    <r>
      <t xml:space="preserve">0 - 800 </t>
    </r>
    <r>
      <rPr>
        <sz val="12"/>
        <color indexed="8"/>
        <rFont val="Calibri"/>
        <family val="2"/>
      </rPr>
      <t>°</t>
    </r>
    <r>
      <rPr>
        <sz val="12"/>
        <color indexed="8"/>
        <rFont val="Arial"/>
        <family val="2"/>
      </rPr>
      <t>C</t>
    </r>
  </si>
  <si>
    <t>SNSTM/0116/1/22</t>
  </si>
  <si>
    <t>32110021
TCW-1</t>
  </si>
  <si>
    <t>SALTM/0749/6/21
SALTM/0288/2/22</t>
  </si>
  <si>
    <t>09.11.2022
21.04.2023</t>
  </si>
  <si>
    <t>FLUX OVEN ANOLOG INDICATOR</t>
  </si>
  <si>
    <t>ESIWELD</t>
  </si>
  <si>
    <t>150°C</t>
  </si>
  <si>
    <t>S-9-11841 / 50317</t>
  </si>
  <si>
    <t>QCD/TRSGST04 / TRSG/QM/001/20</t>
  </si>
  <si>
    <r>
      <rPr>
        <sz val="12"/>
        <rFont val="Calibri"/>
        <family val="2"/>
      </rPr>
      <t>±</t>
    </r>
    <r>
      <rPr>
        <sz val="8.4"/>
        <rFont val="Arial"/>
        <family val="2"/>
      </rPr>
      <t xml:space="preserve"> </t>
    </r>
    <r>
      <rPr>
        <sz val="12"/>
        <rFont val="Arial"/>
        <family val="2"/>
      </rPr>
      <t>5%</t>
    </r>
  </si>
  <si>
    <t>SNSTM/0117/1/22</t>
  </si>
  <si>
    <t>T-RY-K-250-09/21
HAT33/314</t>
  </si>
  <si>
    <t>SALTM/0745/1/21
SALTM/0001/1/22</t>
  </si>
  <si>
    <t>15.11.2022
28.12.2022</t>
  </si>
  <si>
    <t>26.72'' / 678.69</t>
  </si>
  <si>
    <t>+0.010"/-0.000"</t>
  </si>
  <si>
    <r>
      <rPr>
        <sz val="12"/>
        <rFont val="Calibri"/>
        <family val="2"/>
      </rPr>
      <t>±</t>
    </r>
    <r>
      <rPr>
        <sz val="8.4"/>
        <rFont val="Arial"/>
        <family val="2"/>
      </rPr>
      <t xml:space="preserve"> </t>
    </r>
    <r>
      <rPr>
        <sz val="12"/>
        <rFont val="Arial"/>
        <family val="2"/>
      </rPr>
      <t>1% FS</t>
    </r>
  </si>
  <si>
    <t>SASTM/0170/2/22</t>
  </si>
  <si>
    <t>SASTM/0170/3/22</t>
  </si>
  <si>
    <t>SALTM/0315/1/22
SALTM/0288/2/22</t>
  </si>
  <si>
    <t>23.07.2022
21.04.2023</t>
  </si>
  <si>
    <t>EX61257-1-7-10-FC / FC1328000917</t>
  </si>
  <si>
    <t>SASTM/0170/1/22</t>
  </si>
  <si>
    <t>BOLE FURNACE / EUROTHERM</t>
  </si>
  <si>
    <t>350 - 750 °C</t>
  </si>
  <si>
    <t>QCD/TRSG/ST02 / TRSG/QM/001/20 / API 6A</t>
  </si>
  <si>
    <t>± 8 °C / ±  15 °F</t>
  </si>
  <si>
    <t>SNSTM/0012/2/22</t>
  </si>
  <si>
    <t>AQ866/732 (TC08)
16965 (TYPE 'N')</t>
  </si>
  <si>
    <t>SALTM/0479/2/21
CCP/C/35202 ISSUE 2</t>
  </si>
  <si>
    <t>08.07.2022
31.03.2022</t>
  </si>
  <si>
    <t>TEMPERATURE ANALOG CHART RECORDER (EH-3000)</t>
  </si>
  <si>
    <t>SHIKRA</t>
  </si>
  <si>
    <t>MLS-22080001-01</t>
  </si>
  <si>
    <t>Using for internal only, not for Cameron (Gan)</t>
  </si>
  <si>
    <t>VNM498</t>
  </si>
  <si>
    <r>
      <rPr>
        <sz val="12"/>
        <rFont val="Calibri"/>
        <family val="2"/>
      </rPr>
      <t>±</t>
    </r>
    <r>
      <rPr>
        <sz val="12"/>
        <rFont val="Arial"/>
        <family val="2"/>
      </rPr>
      <t xml:space="preserve"> 1% FS</t>
    </r>
  </si>
  <si>
    <t>Tester:304361406
Stylus:238631406
Specimen:353701405</t>
  </si>
  <si>
    <t>SNLDM/0210/1/22 &amp; SNLDM/0210/2/22</t>
  </si>
  <si>
    <t>SALDM/1391/2/22</t>
  </si>
  <si>
    <t>MDF220279-1</t>
  </si>
  <si>
    <t>25.07.2023</t>
  </si>
  <si>
    <t>QCD/TRSG/P08 / TRSG/QM/001/20  / API 6A</t>
  </si>
  <si>
    <t>SALPR/0638/1/22</t>
  </si>
  <si>
    <t>211H19490005 (681)</t>
  </si>
  <si>
    <t>9000002072 / 120162016001</t>
  </si>
  <si>
    <t>SALPR/0638/2/22</t>
  </si>
  <si>
    <t>3593088 (DPI 104)</t>
  </si>
  <si>
    <t>MP-DIM-01 (T) REV:0</t>
  </si>
  <si>
    <t>3008
2516
3011
3010
LL002666
PBU629</t>
  </si>
  <si>
    <t>SG 3367
SSG 3378
SG 3375
SG3372
MDL221185-1
MD 269M-22</t>
  </si>
  <si>
    <t>20.06.2025
22.06.2025
22.06.2025
22.06.2025
29.04.2024
03.06.2023</t>
  </si>
  <si>
    <t>OPC2107-0964-1/1</t>
  </si>
  <si>
    <t>02.08.2023</t>
  </si>
  <si>
    <t>1.4'' - 2.5'' (BORE) / 0 - 0.5" (DIAL)</t>
  </si>
  <si>
    <t>QCD/TRSG/PROCEDURE 013, PROCEDURE 011 / TRSG/QM/001/20</t>
  </si>
  <si>
    <t>SALDM/1462/11/22</t>
  </si>
  <si>
    <t>100272 (170-102)
1471/03 (OPTIMAR 100)</t>
  </si>
  <si>
    <t>SALDM/0002/1/21
MDF220279-1</t>
  </si>
  <si>
    <t>06.01.2023
25.07.2023</t>
  </si>
  <si>
    <t>JIS B 7515 / BS 907 (BORE GAUGE) &amp; ASME B89.1.10M (DIAL) OR PER MANUFACTURER SPEC</t>
  </si>
  <si>
    <t>2" - 6" (BORE) / 0 - 0.5" (DIAL)</t>
  </si>
  <si>
    <t>SALDM/1462/12/22</t>
  </si>
  <si>
    <t>ASME B89.1.10M OR PER MANUFACTURER SPECIFICATION</t>
  </si>
  <si>
    <t>SALDM/1462/9/22</t>
  </si>
  <si>
    <t>25.07.2022</t>
  </si>
  <si>
    <t>SALDM/1462/4/22</t>
  </si>
  <si>
    <t>INTERNAL PITCH DIAMETER GAUGE (PD-6000)</t>
  </si>
  <si>
    <t>QCD/TRSG/PROCEDURE 030 / TRSG/QM/001/20 / 
ASME/ANSI B89.1.10M</t>
  </si>
  <si>
    <t>SALDM/1462/6/22</t>
  </si>
  <si>
    <t>QCD/TRSG/PROCEDURE 008 / TRSG/QM/001/20 / ISO 3611:2010</t>
  </si>
  <si>
    <t>SALDM/1462/7/22</t>
  </si>
  <si>
    <t>SALDM/1462/8/22</t>
  </si>
  <si>
    <t>CTJ22-4963 / MPD 3080M-22</t>
  </si>
  <si>
    <t>23.08.2023</t>
  </si>
  <si>
    <t>CTJ22-5234 / MD 3346M-22</t>
  </si>
  <si>
    <t>3010
3011
LL002666
010109</t>
  </si>
  <si>
    <t>SG 3372
SG 3375
MDL221185-1
OPC2205-0472-1/2</t>
  </si>
  <si>
    <t>22.06.2025
22.06.2025
29.04.2024
04.07.2024</t>
  </si>
  <si>
    <t>CTJ22-5234 / MD 3345M-22</t>
  </si>
  <si>
    <t>CTJ22-5234 / MD 3344M-22</t>
  </si>
  <si>
    <t>CTJ22-5234 / MPD 3101M-22</t>
  </si>
  <si>
    <t>2009-018
MP1092D
MP1093D
3008</t>
  </si>
  <si>
    <t>OPC 2103-0227-1/1
OPC 2203-0262-1/1
OPC2203-0263-1/1
SG 3367</t>
  </si>
  <si>
    <t>02.02.2023
19.03.2024
19.03.2024
20.06.2025</t>
  </si>
  <si>
    <t>SALDM/1462/5/22</t>
  </si>
  <si>
    <t>SALDM/1462/3/22</t>
  </si>
  <si>
    <t>TAPER GAUGE (EXTERNAL PITCH DIAMETER GAUGE -DIAL GAUGE)</t>
  </si>
  <si>
    <t>SALDM/1462/1/22</t>
  </si>
  <si>
    <t>SALDM/1462/2/22</t>
  </si>
  <si>
    <t>SALDM/1462/16/22</t>
  </si>
  <si>
    <t>SALDM/1462/15/22</t>
  </si>
  <si>
    <t>SALDM/1462/13/22</t>
  </si>
  <si>
    <t>SALDM/1462/10/22</t>
  </si>
  <si>
    <t>SALDM/1462/14/22</t>
  </si>
  <si>
    <t>SNLDM/0222/1/22</t>
  </si>
  <si>
    <t>SNLDM/0222/2/22</t>
  </si>
  <si>
    <t>SALDM/1496/1/22</t>
  </si>
  <si>
    <t>CTJ22-4963 / MPD 3088M-22</t>
  </si>
  <si>
    <t>CTJ22-4963 / MPD 3087M-22</t>
  </si>
  <si>
    <t>CTJ22-4963 / MPD 3086M-22</t>
  </si>
  <si>
    <t>CTJ22-4963 / MPD 3084M-22</t>
  </si>
  <si>
    <t>CTJ22-4963 / MPD 3085M-22</t>
  </si>
  <si>
    <t>CTJ22-4963 / MPD 3083M-22</t>
  </si>
  <si>
    <t>CTJ22-4963 / MPD 3082M-22</t>
  </si>
  <si>
    <t>CTJ22-4963 / MPD 3081M-22</t>
  </si>
  <si>
    <t>CTJ22-4963 / MPD 3079M-22</t>
  </si>
  <si>
    <t>CTJ22-4963 / MPD 3078M-22</t>
  </si>
  <si>
    <t>CMS 2125-22</t>
  </si>
  <si>
    <t>CTTM-M10:2007 / API 16A</t>
  </si>
  <si>
    <t>CTTM-M09:2007 / API 16A</t>
  </si>
  <si>
    <t>CMS 2109-22</t>
  </si>
  <si>
    <t>9936006</t>
  </si>
  <si>
    <t>11.05.2023</t>
  </si>
  <si>
    <t>CTTM - M09:2007</t>
  </si>
  <si>
    <t>CMS 2328M-22</t>
  </si>
  <si>
    <t>OIL DEADWEIGHT PRESSURE TESTER</t>
  </si>
  <si>
    <t>CMS 2327M-22</t>
  </si>
  <si>
    <t>CTTM-M07:2007 / API 16A</t>
  </si>
  <si>
    <t>CMS 2326M-22</t>
  </si>
  <si>
    <t>SALDM/1346/1/22</t>
  </si>
  <si>
    <t>SALPR/060/2/22</t>
  </si>
  <si>
    <t>SALPR/060/1/22</t>
  </si>
  <si>
    <t xml:space="preserve">± 0.5 F.S / API 16A </t>
  </si>
  <si>
    <t>A-200</t>
  </si>
  <si>
    <t>A-201</t>
  </si>
  <si>
    <t>PNEUTORQUES PTM-52, 3/4" SQDR</t>
  </si>
  <si>
    <t>MAX 590 LBf.ft</t>
  </si>
  <si>
    <t>2013D10364</t>
  </si>
  <si>
    <t>PNEUTORQUES PTM-92, 1" SQDR</t>
  </si>
  <si>
    <t>2014F10066</t>
  </si>
  <si>
    <t>MAX 4000 N.m</t>
  </si>
  <si>
    <t>MANUAL TORQUE WRENCH : &gt;10 N.M ± 4%, &lt;10 N.M ± 6% OR MANUFACTURER SPECIFICATION
HYDRAULIC TORQUE WRENCH: ± 5% OR MANUFACTURER SPECIFICATION
TORQUE UNIT PRESSURE GAUGE: ± 1% OF FULL- SCALE VALUE OR MANUFACTIRER SPECIFICATION</t>
  </si>
  <si>
    <t>SALDM/1496/4/22</t>
  </si>
  <si>
    <t>3-3/4" - 8 UN - 2A</t>
  </si>
  <si>
    <t>SALDM/1496/3/22</t>
  </si>
  <si>
    <t>SALDM/0523/2/21
12989-0922-06864-CMDD
SALDM/1074/3/21</t>
  </si>
  <si>
    <t>21.04.2023
07.09.2023
12.08.2023</t>
  </si>
  <si>
    <t>SALDM/1496/2/22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</si>
</sst>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FF0000"/>
      <name val="Arial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8.4"/>
      <name val="Arial"/>
      <family val="2"/>
    </font>
    <font>
      <sz val="12"/>
      <color indexed="8"/>
      <name val="Calibri"/>
      <family val="2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1" fillId="0" borderId="0"/>
  </cellStyleXfs>
  <cellXfs count="162">
    <xf numFmtId="0" fontId="0" fillId="0" borderId="0" xfId="0"/>
    <xf numFmtId="0" fontId="3" fillId="0" borderId="0" xfId="1" applyFont="1" applyAlignment="1">
      <alignment vertical="center"/>
    </xf>
    <xf numFmtId="0" fontId="3" fillId="0" borderId="2" xfId="1" applyFont="1" applyFill="1" applyBorder="1" applyAlignment="1" applyProtection="1">
      <alignment horizontal="center" vertical="center"/>
    </xf>
    <xf numFmtId="0" fontId="3" fillId="3" borderId="2" xfId="2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5" fillId="0" borderId="2" xfId="2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/>
    </xf>
    <xf numFmtId="14" fontId="5" fillId="0" borderId="2" xfId="2" applyNumberFormat="1" applyFont="1" applyBorder="1" applyAlignment="1">
      <alignment horizontal="center" vertical="center" wrapText="1"/>
    </xf>
    <xf numFmtId="22" fontId="3" fillId="0" borderId="2" xfId="1" quotePrefix="1" applyNumberFormat="1" applyFont="1" applyFill="1" applyBorder="1" applyAlignment="1" applyProtection="1">
      <alignment horizontal="center" vertical="center" wrapText="1"/>
      <protection hidden="1"/>
    </xf>
    <xf numFmtId="14" fontId="3" fillId="0" borderId="0" xfId="1" applyNumberFormat="1" applyFont="1" applyFill="1" applyAlignment="1" applyProtection="1">
      <alignment vertical="center"/>
      <protection hidden="1"/>
    </xf>
    <xf numFmtId="0" fontId="3" fillId="0" borderId="2" xfId="2" applyFont="1" applyFill="1" applyBorder="1" applyAlignment="1">
      <alignment horizontal="center" vertical="center" wrapText="1"/>
    </xf>
    <xf numFmtId="0" fontId="5" fillId="0" borderId="2" xfId="2" applyFont="1" applyBorder="1" applyAlignment="1">
      <alignment horizontal="left" vertical="center" wrapText="1"/>
    </xf>
    <xf numFmtId="0" fontId="3" fillId="0" borderId="2" xfId="2" applyFont="1" applyBorder="1" applyAlignment="1">
      <alignment horizontal="center" vertical="center" wrapText="1"/>
    </xf>
    <xf numFmtId="0" fontId="5" fillId="0" borderId="2" xfId="2" quotePrefix="1" applyFont="1" applyBorder="1" applyAlignment="1">
      <alignment horizontal="center" vertical="center" wrapText="1"/>
    </xf>
    <xf numFmtId="0" fontId="3" fillId="4" borderId="2" xfId="2" applyFont="1" applyFill="1" applyBorder="1" applyAlignment="1">
      <alignment horizontal="center" vertical="center" wrapText="1"/>
    </xf>
    <xf numFmtId="14" fontId="5" fillId="0" borderId="2" xfId="2" quotePrefix="1" applyNumberFormat="1" applyFont="1" applyBorder="1" applyAlignment="1">
      <alignment horizontal="center" vertical="center" wrapText="1"/>
    </xf>
    <xf numFmtId="0" fontId="3" fillId="5" borderId="2" xfId="2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14" fontId="6" fillId="0" borderId="2" xfId="2" applyNumberFormat="1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2" fontId="3" fillId="0" borderId="2" xfId="0" applyNumberFormat="1" applyFont="1" applyFill="1" applyBorder="1" applyAlignment="1" applyProtection="1">
      <alignment horizontal="center" vertical="center" wrapText="1"/>
    </xf>
    <xf numFmtId="14" fontId="7" fillId="0" borderId="2" xfId="2" applyNumberFormat="1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  <xf numFmtId="14" fontId="5" fillId="5" borderId="2" xfId="2" applyNumberFormat="1" applyFont="1" applyFill="1" applyBorder="1" applyAlignment="1">
      <alignment horizontal="center" vertical="center" wrapText="1"/>
    </xf>
    <xf numFmtId="14" fontId="5" fillId="0" borderId="6" xfId="2" applyNumberFormat="1" applyFont="1" applyBorder="1" applyAlignment="1">
      <alignment horizontal="center" vertical="center" wrapText="1"/>
    </xf>
    <xf numFmtId="0" fontId="5" fillId="0" borderId="2" xfId="2" quotePrefix="1" applyFont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 wrapText="1"/>
    </xf>
    <xf numFmtId="0" fontId="7" fillId="0" borderId="0" xfId="0" applyFont="1"/>
    <xf numFmtId="0" fontId="3" fillId="0" borderId="0" xfId="1" applyFont="1" applyAlignment="1">
      <alignment horizontal="center" vertical="center"/>
    </xf>
    <xf numFmtId="0" fontId="5" fillId="6" borderId="7" xfId="2" applyFont="1" applyFill="1" applyBorder="1" applyAlignment="1">
      <alignment horizontal="center" vertical="center"/>
    </xf>
    <xf numFmtId="0" fontId="3" fillId="6" borderId="7" xfId="2" applyFont="1" applyFill="1" applyBorder="1" applyAlignment="1">
      <alignment horizontal="center" vertical="center"/>
    </xf>
    <xf numFmtId="0" fontId="5" fillId="6" borderId="7" xfId="2" applyFont="1" applyFill="1" applyBorder="1" applyAlignment="1">
      <alignment horizontal="center" vertical="center" wrapText="1"/>
    </xf>
    <xf numFmtId="0" fontId="5" fillId="6" borderId="8" xfId="2" applyFont="1" applyFill="1" applyBorder="1" applyAlignment="1">
      <alignment horizontal="center" vertical="center"/>
    </xf>
    <xf numFmtId="0" fontId="5" fillId="6" borderId="9" xfId="2" applyFont="1" applyFill="1" applyBorder="1" applyAlignment="1">
      <alignment horizontal="center" vertical="center" wrapText="1"/>
    </xf>
    <xf numFmtId="0" fontId="7" fillId="0" borderId="0" xfId="3" applyFont="1" applyAlignment="1">
      <alignment vertical="center"/>
    </xf>
    <xf numFmtId="0" fontId="5" fillId="0" borderId="6" xfId="2" applyFont="1" applyBorder="1" applyAlignment="1">
      <alignment horizontal="center" wrapText="1"/>
    </xf>
    <xf numFmtId="0" fontId="3" fillId="0" borderId="6" xfId="2" applyFont="1" applyFill="1" applyBorder="1" applyAlignment="1">
      <alignment horizontal="center" vertical="center" wrapText="1"/>
    </xf>
    <xf numFmtId="0" fontId="5" fillId="0" borderId="6" xfId="2" applyFont="1" applyBorder="1" applyAlignment="1">
      <alignment horizontal="left" vertical="center" wrapText="1"/>
    </xf>
    <xf numFmtId="0" fontId="5" fillId="0" borderId="6" xfId="2" applyFont="1" applyBorder="1" applyAlignment="1">
      <alignment horizontal="center" vertical="center" wrapText="1"/>
    </xf>
    <xf numFmtId="14" fontId="5" fillId="0" borderId="10" xfId="2" applyNumberFormat="1" applyFont="1" applyBorder="1" applyAlignment="1">
      <alignment horizontal="center" vertical="center" wrapText="1"/>
    </xf>
    <xf numFmtId="14" fontId="5" fillId="0" borderId="9" xfId="2" applyNumberFormat="1" applyFont="1" applyBorder="1" applyAlignment="1">
      <alignment horizontal="center" vertical="center" wrapText="1"/>
    </xf>
    <xf numFmtId="0" fontId="7" fillId="0" borderId="0" xfId="3" applyFont="1"/>
    <xf numFmtId="14" fontId="7" fillId="0" borderId="0" xfId="3" applyNumberFormat="1" applyFont="1"/>
    <xf numFmtId="0" fontId="3" fillId="4" borderId="6" xfId="2" applyFont="1" applyFill="1" applyBorder="1" applyAlignment="1">
      <alignment horizontal="center" vertical="center" wrapText="1"/>
    </xf>
    <xf numFmtId="0" fontId="5" fillId="0" borderId="6" xfId="2" quotePrefix="1" applyFont="1" applyBorder="1" applyAlignment="1">
      <alignment horizontal="center" vertical="center" wrapText="1"/>
    </xf>
    <xf numFmtId="0" fontId="3" fillId="3" borderId="6" xfId="2" applyFont="1" applyFill="1" applyBorder="1" applyAlignment="1">
      <alignment horizontal="center" vertical="center" wrapText="1"/>
    </xf>
    <xf numFmtId="0" fontId="3" fillId="0" borderId="6" xfId="2" applyFont="1" applyBorder="1" applyAlignment="1">
      <alignment horizontal="center" vertical="center" wrapText="1"/>
    </xf>
    <xf numFmtId="0" fontId="5" fillId="0" borderId="6" xfId="2" quotePrefix="1" applyFont="1" applyBorder="1" applyAlignment="1">
      <alignment horizontal="center" vertical="center"/>
    </xf>
    <xf numFmtId="0" fontId="5" fillId="0" borderId="6" xfId="2" applyFont="1" applyFill="1" applyBorder="1" applyAlignment="1">
      <alignment horizontal="center" vertical="center" wrapText="1"/>
    </xf>
    <xf numFmtId="0" fontId="3" fillId="5" borderId="6" xfId="2" applyFont="1" applyFill="1" applyBorder="1" applyAlignment="1">
      <alignment horizontal="center" vertical="center" wrapText="1"/>
    </xf>
    <xf numFmtId="0" fontId="5" fillId="0" borderId="6" xfId="2" applyFont="1" applyFill="1" applyBorder="1" applyAlignment="1">
      <alignment horizontal="left" vertical="center" wrapText="1"/>
    </xf>
    <xf numFmtId="14" fontId="5" fillId="0" borderId="11" xfId="2" applyNumberFormat="1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14" fontId="5" fillId="0" borderId="12" xfId="2" applyNumberFormat="1" applyFont="1" applyBorder="1" applyAlignment="1">
      <alignment horizontal="center" vertical="center" wrapText="1"/>
    </xf>
    <xf numFmtId="14" fontId="5" fillId="0" borderId="13" xfId="2" applyNumberFormat="1" applyFont="1" applyBorder="1" applyAlignment="1">
      <alignment horizontal="center" vertical="center" wrapText="1"/>
    </xf>
    <xf numFmtId="0" fontId="5" fillId="0" borderId="6" xfId="2" applyFont="1" applyFill="1" applyBorder="1" applyAlignment="1">
      <alignment horizontal="center" wrapText="1"/>
    </xf>
    <xf numFmtId="0" fontId="6" fillId="0" borderId="6" xfId="2" applyFont="1" applyFill="1" applyBorder="1" applyAlignment="1">
      <alignment horizontal="center" vertical="center" wrapText="1"/>
    </xf>
    <xf numFmtId="0" fontId="6" fillId="0" borderId="6" xfId="2" applyFont="1" applyFill="1" applyBorder="1" applyAlignment="1">
      <alignment horizontal="left" vertical="center" wrapText="1"/>
    </xf>
    <xf numFmtId="0" fontId="6" fillId="0" borderId="6" xfId="2" quotePrefix="1" applyFont="1" applyFill="1" applyBorder="1" applyAlignment="1">
      <alignment horizontal="center" vertical="center" wrapText="1"/>
    </xf>
    <xf numFmtId="14" fontId="6" fillId="0" borderId="6" xfId="2" applyNumberFormat="1" applyFont="1" applyFill="1" applyBorder="1" applyAlignment="1">
      <alignment horizontal="center" vertical="center" wrapText="1"/>
    </xf>
    <xf numFmtId="14" fontId="6" fillId="0" borderId="10" xfId="2" applyNumberFormat="1" applyFont="1" applyFill="1" applyBorder="1" applyAlignment="1">
      <alignment horizontal="center" vertical="center" wrapText="1"/>
    </xf>
    <xf numFmtId="14" fontId="10" fillId="0" borderId="9" xfId="2" applyNumberFormat="1" applyFont="1" applyFill="1" applyBorder="1" applyAlignment="1">
      <alignment horizontal="center" vertical="center" wrapText="1"/>
    </xf>
    <xf numFmtId="0" fontId="7" fillId="0" borderId="0" xfId="3" applyFont="1" applyFill="1"/>
    <xf numFmtId="14" fontId="7" fillId="0" borderId="0" xfId="3" applyNumberFormat="1" applyFont="1" applyFill="1"/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5" fillId="0" borderId="11" xfId="2" applyFont="1" applyBorder="1" applyAlignment="1">
      <alignment horizontal="center" wrapText="1"/>
    </xf>
    <xf numFmtId="0" fontId="3" fillId="0" borderId="11" xfId="2" applyFont="1" applyFill="1" applyBorder="1" applyAlignment="1">
      <alignment horizontal="center" vertical="center" wrapText="1"/>
    </xf>
    <xf numFmtId="0" fontId="5" fillId="0" borderId="11" xfId="2" applyFont="1" applyBorder="1" applyAlignment="1">
      <alignment horizontal="left" vertical="center" wrapText="1"/>
    </xf>
    <xf numFmtId="0" fontId="5" fillId="0" borderId="11" xfId="2" applyFont="1" applyBorder="1" applyAlignment="1">
      <alignment horizontal="center" vertical="center" wrapText="1"/>
    </xf>
    <xf numFmtId="0" fontId="5" fillId="0" borderId="11" xfId="2" quotePrefix="1" applyFont="1" applyBorder="1" applyAlignment="1">
      <alignment horizontal="center" vertical="center" wrapText="1"/>
    </xf>
    <xf numFmtId="14" fontId="5" fillId="0" borderId="14" xfId="2" applyNumberFormat="1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wrapText="1"/>
    </xf>
    <xf numFmtId="0" fontId="3" fillId="0" borderId="9" xfId="2" applyFont="1" applyFill="1" applyBorder="1" applyAlignment="1">
      <alignment horizontal="center" vertical="center" wrapText="1"/>
    </xf>
    <xf numFmtId="0" fontId="5" fillId="0" borderId="9" xfId="2" applyFont="1" applyBorder="1" applyAlignment="1">
      <alignment horizontal="left" vertical="center" wrapText="1"/>
    </xf>
    <xf numFmtId="0" fontId="5" fillId="0" borderId="9" xfId="2" applyFont="1" applyBorder="1" applyAlignment="1">
      <alignment horizontal="center" vertical="center" wrapText="1"/>
    </xf>
    <xf numFmtId="14" fontId="5" fillId="0" borderId="15" xfId="2" applyNumberFormat="1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wrapText="1"/>
    </xf>
    <xf numFmtId="0" fontId="2" fillId="3" borderId="0" xfId="1" applyFill="1"/>
    <xf numFmtId="0" fontId="2" fillId="0" borderId="0" xfId="1"/>
    <xf numFmtId="0" fontId="2" fillId="5" borderId="0" xfId="1" applyFill="1"/>
    <xf numFmtId="0" fontId="2" fillId="7" borderId="0" xfId="1" applyFill="1"/>
    <xf numFmtId="0" fontId="2" fillId="4" borderId="0" xfId="1" applyFill="1"/>
    <xf numFmtId="0" fontId="0" fillId="0" borderId="0" xfId="0" applyAlignment="1">
      <alignment horizontal="left"/>
    </xf>
    <xf numFmtId="0" fontId="3" fillId="6" borderId="7" xfId="2" applyFont="1" applyFill="1" applyBorder="1" applyAlignment="1">
      <alignment horizontal="center" vertical="center" wrapText="1"/>
    </xf>
    <xf numFmtId="0" fontId="5" fillId="6" borderId="8" xfId="2" applyFont="1" applyFill="1" applyBorder="1" applyAlignment="1">
      <alignment horizontal="center" vertical="center" wrapText="1"/>
    </xf>
    <xf numFmtId="0" fontId="7" fillId="0" borderId="0" xfId="3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14" fontId="7" fillId="0" borderId="0" xfId="3" applyNumberFormat="1" applyFont="1" applyAlignment="1">
      <alignment vertical="center"/>
    </xf>
    <xf numFmtId="14" fontId="5" fillId="0" borderId="6" xfId="2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5" fillId="6" borderId="7" xfId="2" applyFont="1" applyFill="1" applyBorder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5" fillId="0" borderId="10" xfId="2" applyFont="1" applyFill="1" applyBorder="1" applyAlignment="1">
      <alignment horizontal="center" vertical="center" wrapText="1"/>
    </xf>
    <xf numFmtId="0" fontId="5" fillId="0" borderId="18" xfId="2" applyFont="1" applyBorder="1" applyAlignment="1">
      <alignment horizontal="center" vertical="center" wrapText="1"/>
    </xf>
    <xf numFmtId="49" fontId="5" fillId="0" borderId="18" xfId="2" applyNumberFormat="1" applyFont="1" applyFill="1" applyBorder="1" applyAlignment="1">
      <alignment horizontal="center" vertical="center" wrapText="1"/>
    </xf>
    <xf numFmtId="0" fontId="5" fillId="0" borderId="18" xfId="2" applyFont="1" applyFill="1" applyBorder="1" applyAlignment="1">
      <alignment horizontal="center" vertical="center" wrapText="1"/>
    </xf>
    <xf numFmtId="0" fontId="5" fillId="4" borderId="6" xfId="2" applyFont="1" applyFill="1" applyBorder="1" applyAlignment="1">
      <alignment horizontal="center" vertical="center" wrapText="1"/>
    </xf>
    <xf numFmtId="0" fontId="7" fillId="0" borderId="6" xfId="0" applyFont="1" applyBorder="1" applyAlignment="1">
      <alignment vertical="center"/>
    </xf>
    <xf numFmtId="0" fontId="5" fillId="0" borderId="18" xfId="2" quotePrefix="1" applyFont="1" applyBorder="1" applyAlignment="1">
      <alignment horizontal="center" vertical="center" wrapText="1"/>
    </xf>
    <xf numFmtId="0" fontId="7" fillId="0" borderId="9" xfId="0" applyFont="1" applyBorder="1" applyAlignment="1">
      <alignment vertical="center"/>
    </xf>
    <xf numFmtId="0" fontId="5" fillId="4" borderId="9" xfId="2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5" fillId="4" borderId="11" xfId="2" applyFont="1" applyFill="1" applyBorder="1" applyAlignment="1">
      <alignment horizontal="center" vertical="center" wrapText="1"/>
    </xf>
    <xf numFmtId="0" fontId="7" fillId="0" borderId="11" xfId="0" applyFont="1" applyBorder="1" applyAlignment="1">
      <alignment vertical="center"/>
    </xf>
    <xf numFmtId="0" fontId="5" fillId="0" borderId="11" xfId="2" applyFont="1" applyFill="1" applyBorder="1" applyAlignment="1">
      <alignment horizontal="left" vertical="center" wrapText="1"/>
    </xf>
    <xf numFmtId="14" fontId="5" fillId="0" borderId="2" xfId="2" applyNumberFormat="1" applyFont="1" applyFill="1" applyBorder="1" applyAlignment="1">
      <alignment horizontal="center" vertical="center" wrapText="1"/>
    </xf>
    <xf numFmtId="0" fontId="3" fillId="7" borderId="2" xfId="2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1" fillId="0" borderId="0" xfId="3" applyFill="1"/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14" fontId="5" fillId="0" borderId="9" xfId="2" quotePrefix="1" applyNumberFormat="1" applyFont="1" applyBorder="1" applyAlignment="1">
      <alignment horizontal="center" vertical="center" wrapText="1"/>
    </xf>
    <xf numFmtId="0" fontId="3" fillId="0" borderId="2" xfId="0" quotePrefix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4" fontId="3" fillId="0" borderId="2" xfId="0" quotePrefix="1" applyNumberFormat="1" applyFont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3" fillId="0" borderId="9" xfId="0" quotePrefix="1" applyFont="1" applyBorder="1" applyAlignment="1">
      <alignment horizontal="center" vertical="center"/>
    </xf>
    <xf numFmtId="0" fontId="3" fillId="8" borderId="2" xfId="2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5" fillId="0" borderId="2" xfId="2" applyFont="1" applyBorder="1" applyAlignment="1">
      <alignment horizontal="left" vertical="center" wrapText="1"/>
    </xf>
    <xf numFmtId="0" fontId="5" fillId="0" borderId="2" xfId="2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2" fontId="3" fillId="0" borderId="9" xfId="0" applyNumberFormat="1" applyFont="1" applyFill="1" applyBorder="1" applyAlignment="1" applyProtection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3" fillId="0" borderId="2" xfId="0" applyNumberFormat="1" applyFont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7" fillId="0" borderId="2" xfId="2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9" xfId="1" applyFont="1" applyFill="1" applyBorder="1" applyAlignment="1" applyProtection="1">
      <alignment horizontal="center" vertical="center"/>
    </xf>
    <xf numFmtId="0" fontId="15" fillId="0" borderId="2" xfId="0" applyFont="1" applyFill="1" applyBorder="1" applyAlignment="1">
      <alignment horizontal="center" vertical="center" wrapText="1"/>
    </xf>
    <xf numFmtId="14" fontId="3" fillId="0" borderId="2" xfId="2" applyNumberFormat="1" applyFont="1" applyBorder="1" applyAlignment="1">
      <alignment horizontal="center" vertical="center" wrapText="1"/>
    </xf>
    <xf numFmtId="0" fontId="5" fillId="0" borderId="9" xfId="2" applyFont="1" applyFill="1" applyBorder="1" applyAlignment="1">
      <alignment horizontal="left" vertical="center" wrapText="1"/>
    </xf>
    <xf numFmtId="0" fontId="5" fillId="0" borderId="9" xfId="2" quotePrefix="1" applyFont="1" applyBorder="1" applyAlignment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  <protection locked="0" hidden="1"/>
    </xf>
    <xf numFmtId="49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3" fillId="2" borderId="4" xfId="1" applyNumberFormat="1" applyFont="1" applyFill="1" applyBorder="1" applyAlignment="1" applyProtection="1">
      <alignment horizontal="center" vertical="center" wrapText="1"/>
      <protection locked="0"/>
    </xf>
    <xf numFmtId="49" fontId="3" fillId="2" borderId="3" xfId="1" applyNumberFormat="1" applyFont="1" applyFill="1" applyBorder="1" applyAlignment="1" applyProtection="1">
      <alignment horizontal="center" vertical="center" wrapText="1"/>
      <protection locked="0"/>
    </xf>
    <xf numFmtId="49" fontId="3" fillId="2" borderId="16" xfId="1" applyNumberFormat="1" applyFont="1" applyFill="1" applyBorder="1" applyAlignment="1" applyProtection="1">
      <alignment horizontal="center" vertical="center" wrapText="1"/>
      <protection locked="0"/>
    </xf>
    <xf numFmtId="49" fontId="3" fillId="2" borderId="5" xfId="1" applyNumberFormat="1" applyFont="1" applyFill="1" applyBorder="1" applyAlignment="1" applyProtection="1">
      <alignment horizontal="center" vertical="center" wrapText="1"/>
      <protection locked="0"/>
    </xf>
    <xf numFmtId="49" fontId="3" fillId="2" borderId="17" xfId="1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3" xfId="1" applyFont="1" applyFill="1" applyBorder="1" applyAlignment="1" applyProtection="1">
      <alignment horizontal="center" vertical="center" wrapText="1"/>
      <protection locked="0" hidden="1"/>
    </xf>
    <xf numFmtId="0" fontId="3" fillId="2" borderId="5" xfId="1" applyFont="1" applyFill="1" applyBorder="1" applyAlignment="1" applyProtection="1">
      <alignment horizontal="center" vertical="center" wrapText="1"/>
      <protection locked="0" hidden="1"/>
    </xf>
    <xf numFmtId="0" fontId="3" fillId="2" borderId="2" xfId="1" applyFont="1" applyFill="1" applyBorder="1" applyAlignment="1" applyProtection="1">
      <alignment horizontal="center" vertical="center" wrapText="1"/>
      <protection locked="0" hidden="1"/>
    </xf>
    <xf numFmtId="0" fontId="3" fillId="2" borderId="1" xfId="1" applyFont="1" applyFill="1" applyBorder="1" applyAlignment="1" applyProtection="1">
      <alignment horizontal="center" vertical="center"/>
      <protection locked="0"/>
    </xf>
    <xf numFmtId="0" fontId="3" fillId="2" borderId="4" xfId="1" applyFont="1" applyFill="1" applyBorder="1" applyAlignment="1" applyProtection="1">
      <alignment horizontal="center" vertical="center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 hidden="1"/>
    </xf>
    <xf numFmtId="0" fontId="3" fillId="2" borderId="4" xfId="0" applyFont="1" applyFill="1" applyBorder="1" applyAlignment="1" applyProtection="1">
      <alignment horizontal="center" vertical="center" wrapText="1"/>
      <protection locked="0" hidden="1"/>
    </xf>
    <xf numFmtId="0" fontId="3" fillId="2" borderId="1" xfId="1" applyFont="1" applyFill="1" applyBorder="1" applyAlignment="1" applyProtection="1">
      <alignment horizontal="center" vertical="center" wrapText="1"/>
      <protection locked="0" hidden="1"/>
    </xf>
    <xf numFmtId="0" fontId="3" fillId="2" borderId="4" xfId="1" applyFont="1" applyFill="1" applyBorder="1" applyAlignment="1" applyProtection="1">
      <alignment horizontal="center" vertical="center" wrapText="1"/>
      <protection locked="0" hidden="1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4" xfId="1" applyFont="1" applyFill="1" applyBorder="1" applyAlignment="1" applyProtection="1">
      <alignment horizontal="center" vertical="center" wrapText="1"/>
      <protection locked="0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470</xdr:row>
      <xdr:rowOff>0</xdr:rowOff>
    </xdr:from>
    <xdr:ext cx="12192" cy="60960"/>
    <xdr:pic>
      <xdr:nvPicPr>
        <xdr:cNvPr id="2" name="image16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3050" y="199688450"/>
          <a:ext cx="12192" cy="6096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475</xdr:row>
      <xdr:rowOff>0</xdr:rowOff>
    </xdr:from>
    <xdr:ext cx="9143" cy="64008"/>
    <xdr:pic>
      <xdr:nvPicPr>
        <xdr:cNvPr id="3" name="image18.p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3050" y="201656950"/>
          <a:ext cx="9143" cy="6400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366</xdr:row>
      <xdr:rowOff>0</xdr:rowOff>
    </xdr:from>
    <xdr:ext cx="12192" cy="60960"/>
    <xdr:pic>
      <xdr:nvPicPr>
        <xdr:cNvPr id="2" name="image16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4700" y="70497700"/>
          <a:ext cx="12192" cy="6096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366</xdr:row>
      <xdr:rowOff>0</xdr:rowOff>
    </xdr:from>
    <xdr:ext cx="12192" cy="60960"/>
    <xdr:pic>
      <xdr:nvPicPr>
        <xdr:cNvPr id="3" name="image16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4700" y="70497700"/>
          <a:ext cx="12192" cy="6096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192" cy="60960"/>
    <xdr:pic>
      <xdr:nvPicPr>
        <xdr:cNvPr id="2" name="image16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290937950"/>
          <a:ext cx="12192" cy="6096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9143" cy="64008"/>
    <xdr:pic>
      <xdr:nvPicPr>
        <xdr:cNvPr id="3" name="image18.p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290937950"/>
          <a:ext cx="9143" cy="64008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440</xdr:row>
      <xdr:rowOff>0</xdr:rowOff>
    </xdr:from>
    <xdr:ext cx="12192" cy="60960"/>
    <xdr:pic>
      <xdr:nvPicPr>
        <xdr:cNvPr id="4" name="image16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117716300"/>
          <a:ext cx="12192" cy="6096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440</xdr:row>
      <xdr:rowOff>0</xdr:rowOff>
    </xdr:from>
    <xdr:ext cx="12192" cy="60960"/>
    <xdr:pic>
      <xdr:nvPicPr>
        <xdr:cNvPr id="5" name="image16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117716300"/>
          <a:ext cx="12192" cy="6096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10</xdr:row>
      <xdr:rowOff>0</xdr:rowOff>
    </xdr:from>
    <xdr:ext cx="12192" cy="60960"/>
    <xdr:pic>
      <xdr:nvPicPr>
        <xdr:cNvPr id="2" name="image16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281031950"/>
          <a:ext cx="12192" cy="6096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10</xdr:row>
      <xdr:rowOff>0</xdr:rowOff>
    </xdr:from>
    <xdr:ext cx="9143" cy="64008"/>
    <xdr:pic>
      <xdr:nvPicPr>
        <xdr:cNvPr id="3" name="image18.p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281031950"/>
          <a:ext cx="9143" cy="64008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371</xdr:row>
      <xdr:rowOff>0</xdr:rowOff>
    </xdr:from>
    <xdr:ext cx="12192" cy="60960"/>
    <xdr:pic>
      <xdr:nvPicPr>
        <xdr:cNvPr id="2" name="image16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311023000"/>
          <a:ext cx="12192" cy="6096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371</xdr:row>
      <xdr:rowOff>0</xdr:rowOff>
    </xdr:from>
    <xdr:ext cx="9143" cy="64008"/>
    <xdr:pic>
      <xdr:nvPicPr>
        <xdr:cNvPr id="3" name="image18.p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313582050"/>
          <a:ext cx="9143" cy="6400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uas%20Gauge%20Master%20List-%20Upda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list"/>
      <sheetName val="MTQ Tuas List-Updating.."/>
      <sheetName val="MASTER LIST - Original"/>
      <sheetName val="Color Code"/>
      <sheetName val="For Audit List (Auto update)"/>
      <sheetName val="Indra List"/>
      <sheetName val="For Audit (Link Auto update (2"/>
      <sheetName val="REFERENCED"/>
      <sheetName val="Sent for calibration on 18.3"/>
      <sheetName val="send for calibration on 22.3"/>
    </sheetNames>
    <sheetDataSet>
      <sheetData sheetId="0" refreshError="1"/>
      <sheetData sheetId="1" refreshError="1">
        <row r="3">
          <cell r="B3" t="str">
            <v>A-012</v>
          </cell>
          <cell r="P3" t="b">
            <v>0</v>
          </cell>
        </row>
        <row r="4">
          <cell r="B4" t="str">
            <v>A-014</v>
          </cell>
          <cell r="P4" t="b">
            <v>0</v>
          </cell>
        </row>
        <row r="5">
          <cell r="B5" t="str">
            <v>A-015</v>
          </cell>
          <cell r="P5" t="b">
            <v>1</v>
          </cell>
        </row>
        <row r="6">
          <cell r="B6" t="str">
            <v>A-016</v>
          </cell>
          <cell r="P6" t="b">
            <v>1</v>
          </cell>
        </row>
        <row r="7">
          <cell r="B7" t="str">
            <v>A-022</v>
          </cell>
          <cell r="P7" t="b">
            <v>1</v>
          </cell>
        </row>
        <row r="8">
          <cell r="B8" t="str">
            <v>A-030</v>
          </cell>
          <cell r="P8" t="b">
            <v>1</v>
          </cell>
        </row>
        <row r="9">
          <cell r="B9" t="str">
            <v>A-031</v>
          </cell>
          <cell r="P9" t="b">
            <v>1</v>
          </cell>
        </row>
        <row r="10">
          <cell r="B10" t="str">
            <v>A-035</v>
          </cell>
          <cell r="P10" t="b">
            <v>1</v>
          </cell>
        </row>
        <row r="11">
          <cell r="B11" t="str">
            <v>A-036</v>
          </cell>
          <cell r="P11" t="str">
            <v>HOLD</v>
          </cell>
        </row>
        <row r="12">
          <cell r="B12" t="str">
            <v>A-037</v>
          </cell>
          <cell r="P12" t="str">
            <v>HOLD</v>
          </cell>
        </row>
        <row r="13">
          <cell r="B13" t="str">
            <v>A-038</v>
          </cell>
          <cell r="P13" t="b">
            <v>0</v>
          </cell>
        </row>
        <row r="14">
          <cell r="B14" t="str">
            <v>A-041</v>
          </cell>
          <cell r="P14" t="b">
            <v>0</v>
          </cell>
        </row>
        <row r="15">
          <cell r="B15" t="str">
            <v>A-042</v>
          </cell>
          <cell r="P15" t="str">
            <v>HOLD</v>
          </cell>
        </row>
        <row r="16">
          <cell r="B16" t="str">
            <v>A-043</v>
          </cell>
          <cell r="P16" t="b">
            <v>1</v>
          </cell>
        </row>
        <row r="17">
          <cell r="B17" t="str">
            <v>A-045</v>
          </cell>
          <cell r="P17" t="str">
            <v>HOLD</v>
          </cell>
        </row>
        <row r="18">
          <cell r="B18" t="str">
            <v>A-046</v>
          </cell>
          <cell r="P18" t="b">
            <v>1</v>
          </cell>
        </row>
        <row r="19">
          <cell r="B19" t="str">
            <v>A-047</v>
          </cell>
          <cell r="P19" t="b">
            <v>0</v>
          </cell>
        </row>
        <row r="20">
          <cell r="B20" t="str">
            <v>A-049</v>
          </cell>
          <cell r="P20" t="b">
            <v>1</v>
          </cell>
        </row>
        <row r="21">
          <cell r="B21" t="str">
            <v>A-050</v>
          </cell>
          <cell r="P21" t="b">
            <v>1</v>
          </cell>
        </row>
        <row r="22">
          <cell r="B22" t="str">
            <v>A-051</v>
          </cell>
          <cell r="P22" t="b">
            <v>1</v>
          </cell>
        </row>
        <row r="23">
          <cell r="B23" t="str">
            <v>A-052</v>
          </cell>
          <cell r="P23" t="b">
            <v>1</v>
          </cell>
        </row>
        <row r="24">
          <cell r="B24" t="str">
            <v>A-054</v>
          </cell>
          <cell r="P24" t="str">
            <v>HOLD</v>
          </cell>
        </row>
        <row r="25">
          <cell r="B25" t="str">
            <v>A-055</v>
          </cell>
          <cell r="P25" t="str">
            <v>HOLD</v>
          </cell>
        </row>
        <row r="26">
          <cell r="B26" t="str">
            <v>A-056</v>
          </cell>
          <cell r="P26" t="str">
            <v>HOLD</v>
          </cell>
        </row>
        <row r="27">
          <cell r="B27" t="str">
            <v>A-058</v>
          </cell>
          <cell r="P27" t="str">
            <v>HOLD</v>
          </cell>
        </row>
        <row r="28">
          <cell r="B28" t="str">
            <v>A-064</v>
          </cell>
          <cell r="P28" t="b">
            <v>1</v>
          </cell>
        </row>
        <row r="29">
          <cell r="B29" t="str">
            <v>A-073</v>
          </cell>
          <cell r="P29" t="str">
            <v>HOLD</v>
          </cell>
        </row>
        <row r="30">
          <cell r="B30" t="str">
            <v>A-074</v>
          </cell>
          <cell r="P30" t="b">
            <v>1</v>
          </cell>
        </row>
        <row r="31">
          <cell r="B31" t="str">
            <v>A-083</v>
          </cell>
          <cell r="P31" t="str">
            <v>HOLD</v>
          </cell>
        </row>
        <row r="32">
          <cell r="B32" t="str">
            <v>A-086</v>
          </cell>
          <cell r="P32" t="str">
            <v>HOLD</v>
          </cell>
        </row>
        <row r="33">
          <cell r="B33" t="str">
            <v>A-087</v>
          </cell>
          <cell r="P33" t="str">
            <v>HOLD</v>
          </cell>
        </row>
        <row r="34">
          <cell r="B34" t="str">
            <v>A-091</v>
          </cell>
          <cell r="P34" t="b">
            <v>1</v>
          </cell>
        </row>
        <row r="35">
          <cell r="B35" t="str">
            <v>A-092</v>
          </cell>
          <cell r="P35" t="str">
            <v>HOLD</v>
          </cell>
        </row>
        <row r="36">
          <cell r="B36" t="str">
            <v>A-093</v>
          </cell>
          <cell r="P36" t="str">
            <v>HOLD</v>
          </cell>
        </row>
        <row r="37">
          <cell r="B37" t="str">
            <v>A-094</v>
          </cell>
          <cell r="P37" t="str">
            <v>HOLD</v>
          </cell>
        </row>
        <row r="38">
          <cell r="B38" t="str">
            <v>A-095</v>
          </cell>
          <cell r="P38" t="b">
            <v>1</v>
          </cell>
        </row>
        <row r="39">
          <cell r="B39" t="str">
            <v>A-096</v>
          </cell>
          <cell r="P39" t="b">
            <v>1</v>
          </cell>
        </row>
        <row r="40">
          <cell r="B40" t="str">
            <v>A-097</v>
          </cell>
          <cell r="P40" t="str">
            <v>HOLD</v>
          </cell>
        </row>
        <row r="41">
          <cell r="B41" t="str">
            <v>A-098</v>
          </cell>
          <cell r="P41" t="str">
            <v>HOLD</v>
          </cell>
        </row>
        <row r="42">
          <cell r="B42" t="str">
            <v>A-113</v>
          </cell>
          <cell r="P42" t="b">
            <v>1</v>
          </cell>
        </row>
        <row r="43">
          <cell r="B43" t="str">
            <v>A-115</v>
          </cell>
          <cell r="P43" t="b">
            <v>1</v>
          </cell>
        </row>
        <row r="44">
          <cell r="B44" t="str">
            <v>A-119</v>
          </cell>
          <cell r="P44" t="b">
            <v>0</v>
          </cell>
        </row>
        <row r="45">
          <cell r="B45" t="str">
            <v>A-125</v>
          </cell>
          <cell r="P45" t="str">
            <v>HOLD</v>
          </cell>
        </row>
        <row r="46">
          <cell r="B46" t="str">
            <v>A-126</v>
          </cell>
          <cell r="P46" t="b">
            <v>0</v>
          </cell>
        </row>
        <row r="47">
          <cell r="B47" t="str">
            <v>A-127</v>
          </cell>
          <cell r="P47" t="b">
            <v>1</v>
          </cell>
        </row>
        <row r="48">
          <cell r="B48" t="str">
            <v>A-129</v>
          </cell>
          <cell r="P48" t="b">
            <v>1</v>
          </cell>
        </row>
        <row r="49">
          <cell r="B49" t="str">
            <v>A-132</v>
          </cell>
          <cell r="P49" t="b">
            <v>1</v>
          </cell>
        </row>
        <row r="50">
          <cell r="B50" t="str">
            <v>A-134</v>
          </cell>
          <cell r="P50" t="b">
            <v>1</v>
          </cell>
        </row>
        <row r="51">
          <cell r="B51" t="str">
            <v>A-135</v>
          </cell>
          <cell r="P51" t="b">
            <v>1</v>
          </cell>
        </row>
        <row r="52">
          <cell r="B52" t="str">
            <v>A-141</v>
          </cell>
          <cell r="P52" t="b">
            <v>1</v>
          </cell>
        </row>
        <row r="53">
          <cell r="B53" t="str">
            <v>A-142</v>
          </cell>
          <cell r="P53" t="b">
            <v>1</v>
          </cell>
        </row>
        <row r="54">
          <cell r="B54" t="str">
            <v>A-155</v>
          </cell>
          <cell r="P54" t="b">
            <v>1</v>
          </cell>
        </row>
        <row r="55">
          <cell r="B55" t="str">
            <v>A-156</v>
          </cell>
          <cell r="P55" t="b">
            <v>1</v>
          </cell>
        </row>
        <row r="56">
          <cell r="B56" t="str">
            <v>A-157</v>
          </cell>
          <cell r="P56" t="b">
            <v>1</v>
          </cell>
        </row>
        <row r="57">
          <cell r="B57" t="str">
            <v>A-158</v>
          </cell>
          <cell r="P57" t="str">
            <v>HOLD</v>
          </cell>
        </row>
        <row r="58">
          <cell r="B58" t="str">
            <v>A-159</v>
          </cell>
          <cell r="P58" t="str">
            <v>HOLD</v>
          </cell>
        </row>
        <row r="59">
          <cell r="B59" t="str">
            <v>A-160</v>
          </cell>
          <cell r="P59" t="str">
            <v>HOLD</v>
          </cell>
        </row>
        <row r="60">
          <cell r="B60" t="str">
            <v>A-161</v>
          </cell>
          <cell r="P60" t="str">
            <v>HOLD</v>
          </cell>
        </row>
        <row r="61">
          <cell r="B61" t="str">
            <v>A-163</v>
          </cell>
          <cell r="P61" t="b">
            <v>1</v>
          </cell>
        </row>
        <row r="62">
          <cell r="B62" t="str">
            <v>A-167</v>
          </cell>
          <cell r="P62" t="str">
            <v>HOLD</v>
          </cell>
        </row>
        <row r="63">
          <cell r="B63" t="str">
            <v>A-170</v>
          </cell>
          <cell r="P63" t="b">
            <v>0</v>
          </cell>
        </row>
        <row r="64">
          <cell r="B64" t="str">
            <v>A-171</v>
          </cell>
          <cell r="P64" t="b">
            <v>1</v>
          </cell>
        </row>
        <row r="65">
          <cell r="B65" t="str">
            <v>A-172</v>
          </cell>
          <cell r="P65" t="b">
            <v>1</v>
          </cell>
        </row>
        <row r="66">
          <cell r="B66" t="str">
            <v>A-173</v>
          </cell>
          <cell r="P66" t="b">
            <v>1</v>
          </cell>
        </row>
        <row r="67">
          <cell r="B67" t="str">
            <v>A-174</v>
          </cell>
          <cell r="P67" t="b">
            <v>1</v>
          </cell>
        </row>
        <row r="68">
          <cell r="B68" t="str">
            <v>A-175</v>
          </cell>
          <cell r="P68" t="b">
            <v>1</v>
          </cell>
        </row>
        <row r="69">
          <cell r="B69" t="str">
            <v>A-176</v>
          </cell>
          <cell r="P69" t="b">
            <v>0</v>
          </cell>
        </row>
        <row r="70">
          <cell r="B70" t="str">
            <v>A-177</v>
          </cell>
          <cell r="P70" t="b">
            <v>0</v>
          </cell>
        </row>
        <row r="71">
          <cell r="B71" t="str">
            <v>A-178</v>
          </cell>
          <cell r="P71" t="b">
            <v>0</v>
          </cell>
        </row>
        <row r="72">
          <cell r="B72" t="str">
            <v>A-179</v>
          </cell>
          <cell r="P72" t="b">
            <v>0</v>
          </cell>
        </row>
        <row r="73">
          <cell r="B73" t="str">
            <v>A-180</v>
          </cell>
          <cell r="P73" t="b">
            <v>0</v>
          </cell>
        </row>
        <row r="74">
          <cell r="B74" t="str">
            <v>A-181</v>
          </cell>
          <cell r="P74" t="b">
            <v>1</v>
          </cell>
        </row>
        <row r="75">
          <cell r="B75" t="str">
            <v>A-183</v>
          </cell>
          <cell r="P75" t="b">
            <v>1</v>
          </cell>
        </row>
        <row r="76">
          <cell r="B76" t="str">
            <v>A-184</v>
          </cell>
          <cell r="P76" t="b">
            <v>1</v>
          </cell>
        </row>
        <row r="77">
          <cell r="B77" t="str">
            <v>A-185</v>
          </cell>
          <cell r="P77" t="b">
            <v>1</v>
          </cell>
        </row>
        <row r="78">
          <cell r="B78" t="str">
            <v>A-186</v>
          </cell>
          <cell r="P78" t="b">
            <v>1</v>
          </cell>
        </row>
        <row r="79">
          <cell r="B79" t="str">
            <v>A-187</v>
          </cell>
          <cell r="P79" t="b">
            <v>1</v>
          </cell>
        </row>
        <row r="80">
          <cell r="B80" t="str">
            <v>A-188</v>
          </cell>
          <cell r="P80" t="b">
            <v>1</v>
          </cell>
        </row>
        <row r="81">
          <cell r="B81" t="str">
            <v>A-189</v>
          </cell>
          <cell r="P81" t="b">
            <v>1</v>
          </cell>
        </row>
        <row r="82">
          <cell r="B82" t="str">
            <v>A-190</v>
          </cell>
          <cell r="P82" t="b">
            <v>1</v>
          </cell>
        </row>
        <row r="83">
          <cell r="B83" t="str">
            <v>A-191</v>
          </cell>
          <cell r="P83" t="b">
            <v>1</v>
          </cell>
        </row>
        <row r="84">
          <cell r="B84" t="str">
            <v>A-192</v>
          </cell>
          <cell r="P84" t="b">
            <v>1</v>
          </cell>
        </row>
        <row r="85">
          <cell r="B85" t="str">
            <v>A-193</v>
          </cell>
          <cell r="P85" t="b">
            <v>1</v>
          </cell>
        </row>
        <row r="86">
          <cell r="B86" t="str">
            <v>A-194</v>
          </cell>
          <cell r="P86" t="b">
            <v>1</v>
          </cell>
        </row>
        <row r="87">
          <cell r="B87" t="str">
            <v>A-195</v>
          </cell>
          <cell r="P87" t="b">
            <v>0</v>
          </cell>
        </row>
        <row r="88">
          <cell r="B88" t="str">
            <v>A-196</v>
          </cell>
          <cell r="P88" t="b">
            <v>0</v>
          </cell>
        </row>
        <row r="89">
          <cell r="B89" t="str">
            <v>A-197</v>
          </cell>
          <cell r="P89" t="b">
            <v>0</v>
          </cell>
        </row>
        <row r="90">
          <cell r="B90" t="str">
            <v>A-198</v>
          </cell>
          <cell r="P90" t="b">
            <v>1</v>
          </cell>
        </row>
        <row r="91">
          <cell r="B91" t="str">
            <v>DV-004</v>
          </cell>
          <cell r="P91" t="b">
            <v>1</v>
          </cell>
        </row>
        <row r="92">
          <cell r="B92" t="str">
            <v>FS-025</v>
          </cell>
          <cell r="P92" t="str">
            <v>HOLD</v>
          </cell>
        </row>
        <row r="93">
          <cell r="B93" t="str">
            <v>FS-044</v>
          </cell>
          <cell r="P93" t="b">
            <v>1</v>
          </cell>
        </row>
        <row r="94">
          <cell r="B94" t="str">
            <v>FS-046</v>
          </cell>
          <cell r="P94" t="b">
            <v>1</v>
          </cell>
        </row>
        <row r="95">
          <cell r="B95" t="str">
            <v>FS-057</v>
          </cell>
          <cell r="P95" t="b">
            <v>0</v>
          </cell>
        </row>
        <row r="96">
          <cell r="B96" t="str">
            <v>M-0017</v>
          </cell>
          <cell r="P96" t="b">
            <v>1</v>
          </cell>
        </row>
        <row r="97">
          <cell r="B97" t="str">
            <v>M-0026</v>
          </cell>
          <cell r="P97" t="b">
            <v>1</v>
          </cell>
        </row>
        <row r="98">
          <cell r="B98" t="str">
            <v>M-0032</v>
          </cell>
          <cell r="P98" t="b">
            <v>1</v>
          </cell>
        </row>
        <row r="99">
          <cell r="B99" t="str">
            <v>M-0035</v>
          </cell>
          <cell r="P99" t="b">
            <v>1</v>
          </cell>
        </row>
        <row r="100">
          <cell r="B100" t="str">
            <v>M-0036</v>
          </cell>
          <cell r="P100" t="b">
            <v>1</v>
          </cell>
        </row>
        <row r="101">
          <cell r="B101" t="str">
            <v>M-0037</v>
          </cell>
          <cell r="P101" t="b">
            <v>1</v>
          </cell>
        </row>
        <row r="102">
          <cell r="B102" t="str">
            <v>M-0038</v>
          </cell>
          <cell r="P102" t="b">
            <v>1</v>
          </cell>
        </row>
        <row r="103">
          <cell r="B103" t="str">
            <v>M-0039</v>
          </cell>
          <cell r="P103" t="b">
            <v>1</v>
          </cell>
        </row>
        <row r="104">
          <cell r="B104" t="str">
            <v>M-0041</v>
          </cell>
          <cell r="P104" t="b">
            <v>1</v>
          </cell>
        </row>
        <row r="105">
          <cell r="B105" t="str">
            <v>M-0055</v>
          </cell>
          <cell r="P105" t="b">
            <v>1</v>
          </cell>
        </row>
        <row r="106">
          <cell r="B106" t="str">
            <v>M-0056</v>
          </cell>
          <cell r="P106" t="b">
            <v>1</v>
          </cell>
        </row>
        <row r="107">
          <cell r="B107" t="str">
            <v>M-0057</v>
          </cell>
          <cell r="P107" t="b">
            <v>1</v>
          </cell>
        </row>
        <row r="108">
          <cell r="B108" t="str">
            <v>M-0058</v>
          </cell>
          <cell r="P108" t="b">
            <v>1</v>
          </cell>
        </row>
        <row r="109">
          <cell r="B109" t="str">
            <v>M-0059</v>
          </cell>
          <cell r="P109" t="b">
            <v>1</v>
          </cell>
        </row>
        <row r="110">
          <cell r="B110" t="str">
            <v>M-0061</v>
          </cell>
          <cell r="P110" t="b">
            <v>1</v>
          </cell>
        </row>
        <row r="111">
          <cell r="B111" t="str">
            <v>M-0062</v>
          </cell>
          <cell r="P111" t="b">
            <v>1</v>
          </cell>
        </row>
        <row r="112">
          <cell r="B112" t="str">
            <v>M-0077</v>
          </cell>
          <cell r="P112" t="b">
            <v>1</v>
          </cell>
        </row>
        <row r="113">
          <cell r="B113" t="str">
            <v>M-0081</v>
          </cell>
          <cell r="P113" t="b">
            <v>1</v>
          </cell>
        </row>
        <row r="114">
          <cell r="B114" t="str">
            <v>M-0081A</v>
          </cell>
          <cell r="P114" t="b">
            <v>1</v>
          </cell>
        </row>
        <row r="115">
          <cell r="B115" t="str">
            <v>M-0081B</v>
          </cell>
          <cell r="P115" t="b">
            <v>1</v>
          </cell>
        </row>
        <row r="116">
          <cell r="B116" t="str">
            <v>M-0084 &amp; M-0084A</v>
          </cell>
          <cell r="P116" t="str">
            <v>HOLD</v>
          </cell>
        </row>
        <row r="117">
          <cell r="B117" t="str">
            <v>M-0087</v>
          </cell>
          <cell r="P117" t="b">
            <v>1</v>
          </cell>
        </row>
        <row r="118">
          <cell r="B118" t="str">
            <v>M-0088</v>
          </cell>
          <cell r="P118" t="str">
            <v>HOLD</v>
          </cell>
        </row>
        <row r="119">
          <cell r="B119" t="str">
            <v>M-0091</v>
          </cell>
          <cell r="P119" t="b">
            <v>1</v>
          </cell>
        </row>
        <row r="120">
          <cell r="B120" t="str">
            <v>M-0092</v>
          </cell>
          <cell r="P120" t="b">
            <v>1</v>
          </cell>
        </row>
        <row r="121">
          <cell r="B121" t="str">
            <v>M-0093</v>
          </cell>
          <cell r="P121" t="b">
            <v>1</v>
          </cell>
        </row>
        <row r="122">
          <cell r="B122" t="str">
            <v>M-0101</v>
          </cell>
          <cell r="P122" t="b">
            <v>1</v>
          </cell>
        </row>
        <row r="123">
          <cell r="B123" t="str">
            <v>M-0112</v>
          </cell>
          <cell r="P123" t="b">
            <v>1</v>
          </cell>
        </row>
        <row r="124">
          <cell r="B124" t="str">
            <v>M-0113</v>
          </cell>
          <cell r="P124" t="b">
            <v>1</v>
          </cell>
        </row>
        <row r="125">
          <cell r="B125" t="str">
            <v>M-0116</v>
          </cell>
          <cell r="P125" t="b">
            <v>1</v>
          </cell>
        </row>
        <row r="126">
          <cell r="B126" t="str">
            <v>M-0117</v>
          </cell>
          <cell r="P126" t="b">
            <v>0</v>
          </cell>
        </row>
        <row r="127">
          <cell r="B127" t="str">
            <v>M-0118</v>
          </cell>
          <cell r="P127" t="b">
            <v>1</v>
          </cell>
        </row>
        <row r="128">
          <cell r="B128" t="str">
            <v>M-0119</v>
          </cell>
          <cell r="P128" t="b">
            <v>1</v>
          </cell>
        </row>
        <row r="129">
          <cell r="B129" t="str">
            <v>M-0120</v>
          </cell>
          <cell r="P129" t="b">
            <v>1</v>
          </cell>
        </row>
        <row r="130">
          <cell r="B130" t="str">
            <v>M-0126</v>
          </cell>
          <cell r="P130" t="b">
            <v>1</v>
          </cell>
        </row>
        <row r="131">
          <cell r="B131" t="str">
            <v>M-0127</v>
          </cell>
          <cell r="P131" t="b">
            <v>1</v>
          </cell>
        </row>
        <row r="132">
          <cell r="B132" t="str">
            <v>M-0128</v>
          </cell>
          <cell r="P132" t="b">
            <v>0</v>
          </cell>
        </row>
        <row r="133">
          <cell r="B133" t="str">
            <v>M-0128A</v>
          </cell>
          <cell r="P133" t="b">
            <v>0</v>
          </cell>
        </row>
        <row r="134">
          <cell r="B134" t="str">
            <v>M-0130</v>
          </cell>
          <cell r="P134" t="b">
            <v>0</v>
          </cell>
        </row>
        <row r="135">
          <cell r="B135" t="str">
            <v>M-0130A</v>
          </cell>
          <cell r="P135" t="b">
            <v>0</v>
          </cell>
        </row>
        <row r="136">
          <cell r="B136" t="str">
            <v>M-0130B</v>
          </cell>
          <cell r="P136" t="b">
            <v>0</v>
          </cell>
        </row>
        <row r="137">
          <cell r="B137" t="str">
            <v>M-0131</v>
          </cell>
          <cell r="P137" t="b">
            <v>0</v>
          </cell>
        </row>
        <row r="138">
          <cell r="B138" t="str">
            <v>M-0131A</v>
          </cell>
          <cell r="P138" t="b">
            <v>0</v>
          </cell>
        </row>
        <row r="139">
          <cell r="B139" t="str">
            <v>M-0131B</v>
          </cell>
          <cell r="P139" t="b">
            <v>0</v>
          </cell>
        </row>
        <row r="140">
          <cell r="B140" t="str">
            <v>M-0133</v>
          </cell>
          <cell r="P140" t="b">
            <v>1</v>
          </cell>
        </row>
        <row r="141">
          <cell r="B141" t="str">
            <v>M-0133A</v>
          </cell>
          <cell r="P141" t="b">
            <v>1</v>
          </cell>
        </row>
        <row r="142">
          <cell r="B142" t="str">
            <v>M-0133B</v>
          </cell>
          <cell r="P142" t="b">
            <v>1</v>
          </cell>
        </row>
        <row r="143">
          <cell r="B143" t="str">
            <v>M-0139</v>
          </cell>
          <cell r="P143" t="b">
            <v>1</v>
          </cell>
        </row>
        <row r="144">
          <cell r="B144" t="str">
            <v>M-0141</v>
          </cell>
          <cell r="P144" t="b">
            <v>1</v>
          </cell>
        </row>
        <row r="145">
          <cell r="B145" t="str">
            <v>M-0142</v>
          </cell>
          <cell r="P145" t="b">
            <v>1</v>
          </cell>
        </row>
        <row r="146">
          <cell r="B146" t="str">
            <v>M-0144</v>
          </cell>
          <cell r="P146" t="b">
            <v>1</v>
          </cell>
        </row>
        <row r="147">
          <cell r="B147" t="str">
            <v>M-0148</v>
          </cell>
          <cell r="P147" t="b">
            <v>1</v>
          </cell>
        </row>
        <row r="148">
          <cell r="B148" t="str">
            <v>M-0150</v>
          </cell>
          <cell r="P148" t="b">
            <v>1</v>
          </cell>
        </row>
        <row r="149">
          <cell r="B149" t="str">
            <v>M-0153</v>
          </cell>
          <cell r="P149" t="b">
            <v>1</v>
          </cell>
        </row>
        <row r="150">
          <cell r="B150" t="str">
            <v>M-0154</v>
          </cell>
          <cell r="P150" t="b">
            <v>1</v>
          </cell>
        </row>
        <row r="151">
          <cell r="B151" t="str">
            <v>M-0156</v>
          </cell>
          <cell r="P151" t="b">
            <v>1</v>
          </cell>
        </row>
        <row r="152">
          <cell r="B152" t="str">
            <v>M-0158</v>
          </cell>
          <cell r="P152" t="b">
            <v>1</v>
          </cell>
        </row>
        <row r="153">
          <cell r="B153" t="str">
            <v>M-0159</v>
          </cell>
          <cell r="P153" t="str">
            <v>HOLD</v>
          </cell>
        </row>
        <row r="154">
          <cell r="B154" t="str">
            <v>M-0160</v>
          </cell>
          <cell r="P154" t="b">
            <v>1</v>
          </cell>
        </row>
        <row r="155">
          <cell r="B155" t="str">
            <v>M-0163</v>
          </cell>
          <cell r="P155" t="b">
            <v>1</v>
          </cell>
        </row>
        <row r="156">
          <cell r="B156" t="str">
            <v>M-0165</v>
          </cell>
          <cell r="P156" t="b">
            <v>1</v>
          </cell>
        </row>
        <row r="157">
          <cell r="B157" t="str">
            <v>M-0166</v>
          </cell>
          <cell r="P157" t="b">
            <v>1</v>
          </cell>
        </row>
        <row r="158">
          <cell r="B158" t="str">
            <v>M-0167</v>
          </cell>
          <cell r="P158" t="b">
            <v>1</v>
          </cell>
        </row>
        <row r="159">
          <cell r="B159" t="str">
            <v>M-0169</v>
          </cell>
          <cell r="P159" t="b">
            <v>1</v>
          </cell>
        </row>
        <row r="160">
          <cell r="B160" t="str">
            <v>M-0170</v>
          </cell>
          <cell r="P160" t="b">
            <v>1</v>
          </cell>
        </row>
        <row r="161">
          <cell r="B161" t="str">
            <v>M-0179</v>
          </cell>
          <cell r="P161" t="b">
            <v>1</v>
          </cell>
        </row>
        <row r="162">
          <cell r="B162" t="str">
            <v>M-0212</v>
          </cell>
          <cell r="P162" t="b">
            <v>1</v>
          </cell>
        </row>
        <row r="163">
          <cell r="B163" t="str">
            <v>M-0213</v>
          </cell>
          <cell r="P163" t="b">
            <v>1</v>
          </cell>
        </row>
        <row r="164">
          <cell r="B164" t="str">
            <v>M-0214</v>
          </cell>
          <cell r="P164" t="b">
            <v>1</v>
          </cell>
        </row>
        <row r="165">
          <cell r="B165" t="str">
            <v>M-0215</v>
          </cell>
          <cell r="P165" t="b">
            <v>1</v>
          </cell>
        </row>
        <row r="166">
          <cell r="B166" t="str">
            <v>M-0216</v>
          </cell>
          <cell r="P166" t="b">
            <v>1</v>
          </cell>
        </row>
        <row r="167">
          <cell r="B167" t="str">
            <v>M-0217</v>
          </cell>
          <cell r="P167" t="b">
            <v>1</v>
          </cell>
        </row>
        <row r="168">
          <cell r="B168" t="str">
            <v>M-0218</v>
          </cell>
          <cell r="P168" t="b">
            <v>1</v>
          </cell>
        </row>
        <row r="169">
          <cell r="B169" t="str">
            <v>M-0219</v>
          </cell>
          <cell r="P169" t="b">
            <v>1</v>
          </cell>
        </row>
        <row r="170">
          <cell r="B170" t="str">
            <v>M-0220</v>
          </cell>
          <cell r="P170" t="b">
            <v>1</v>
          </cell>
        </row>
        <row r="171">
          <cell r="B171" t="str">
            <v>M-0220A</v>
          </cell>
          <cell r="P171" t="b">
            <v>1</v>
          </cell>
        </row>
        <row r="172">
          <cell r="B172" t="str">
            <v>M-0221</v>
          </cell>
          <cell r="P172" t="b">
            <v>1</v>
          </cell>
        </row>
        <row r="173">
          <cell r="B173" t="str">
            <v>M-0221A</v>
          </cell>
          <cell r="P173" t="b">
            <v>1</v>
          </cell>
        </row>
        <row r="174">
          <cell r="B174" t="str">
            <v>M-0222</v>
          </cell>
          <cell r="P174" t="b">
            <v>1</v>
          </cell>
        </row>
        <row r="175">
          <cell r="B175" t="str">
            <v>M-0222A</v>
          </cell>
          <cell r="P175" t="b">
            <v>1</v>
          </cell>
        </row>
        <row r="176">
          <cell r="B176" t="str">
            <v>M-0227</v>
          </cell>
          <cell r="P176" t="b">
            <v>1</v>
          </cell>
        </row>
        <row r="177">
          <cell r="B177" t="str">
            <v>M-0228</v>
          </cell>
          <cell r="P177" t="b">
            <v>1</v>
          </cell>
        </row>
        <row r="178">
          <cell r="B178" t="str">
            <v>M-0229</v>
          </cell>
          <cell r="P178" t="b">
            <v>1</v>
          </cell>
        </row>
        <row r="179">
          <cell r="B179" t="str">
            <v>M-0235</v>
          </cell>
          <cell r="P179" t="b">
            <v>1</v>
          </cell>
        </row>
        <row r="180">
          <cell r="B180" t="str">
            <v>M-0237</v>
          </cell>
          <cell r="P180" t="b">
            <v>1</v>
          </cell>
        </row>
        <row r="181">
          <cell r="B181" t="str">
            <v>M-0238</v>
          </cell>
          <cell r="P181" t="b">
            <v>1</v>
          </cell>
        </row>
        <row r="182">
          <cell r="B182" t="str">
            <v>M-0242</v>
          </cell>
          <cell r="P182" t="b">
            <v>1</v>
          </cell>
        </row>
        <row r="183">
          <cell r="B183" t="str">
            <v>M-0243</v>
          </cell>
          <cell r="P183" t="b">
            <v>1</v>
          </cell>
        </row>
        <row r="184">
          <cell r="B184" t="str">
            <v>M-0247</v>
          </cell>
          <cell r="P184" t="b">
            <v>1</v>
          </cell>
        </row>
        <row r="185">
          <cell r="B185" t="str">
            <v>M-0256</v>
          </cell>
          <cell r="P185" t="b">
            <v>0</v>
          </cell>
        </row>
        <row r="186">
          <cell r="B186" t="str">
            <v>M-0261</v>
          </cell>
          <cell r="P186" t="b">
            <v>1</v>
          </cell>
        </row>
        <row r="187">
          <cell r="B187" t="str">
            <v>M-0264</v>
          </cell>
          <cell r="P187" t="b">
            <v>1</v>
          </cell>
        </row>
        <row r="188">
          <cell r="B188" t="str">
            <v>M-0265</v>
          </cell>
          <cell r="P188" t="b">
            <v>1</v>
          </cell>
        </row>
        <row r="189">
          <cell r="B189" t="str">
            <v>M-0267</v>
          </cell>
          <cell r="P189" t="b">
            <v>1</v>
          </cell>
        </row>
        <row r="190">
          <cell r="B190" t="str">
            <v>M-0268</v>
          </cell>
          <cell r="P190" t="b">
            <v>1</v>
          </cell>
        </row>
        <row r="191">
          <cell r="B191" t="str">
            <v>M-0269</v>
          </cell>
          <cell r="P191" t="b">
            <v>1</v>
          </cell>
        </row>
        <row r="192">
          <cell r="B192" t="str">
            <v>M-0270</v>
          </cell>
          <cell r="P192" t="b">
            <v>1</v>
          </cell>
        </row>
        <row r="193">
          <cell r="B193" t="str">
            <v>M-0274</v>
          </cell>
          <cell r="P193" t="b">
            <v>1</v>
          </cell>
        </row>
        <row r="194">
          <cell r="B194" t="str">
            <v>M-0277</v>
          </cell>
          <cell r="P194" t="b">
            <v>1</v>
          </cell>
        </row>
        <row r="195">
          <cell r="B195" t="str">
            <v>M-0282</v>
          </cell>
          <cell r="P195" t="b">
            <v>1</v>
          </cell>
        </row>
        <row r="196">
          <cell r="B196" t="str">
            <v>M-0283</v>
          </cell>
          <cell r="P196" t="b">
            <v>1</v>
          </cell>
        </row>
        <row r="197">
          <cell r="B197" t="str">
            <v>M-0287</v>
          </cell>
          <cell r="P197" t="b">
            <v>0</v>
          </cell>
        </row>
        <row r="198">
          <cell r="B198" t="str">
            <v>M-0288</v>
          </cell>
          <cell r="P198" t="b">
            <v>1</v>
          </cell>
        </row>
        <row r="199">
          <cell r="B199" t="str">
            <v>M-0289</v>
          </cell>
          <cell r="P199" t="b">
            <v>1</v>
          </cell>
        </row>
        <row r="200">
          <cell r="B200" t="str">
            <v>M-0290</v>
          </cell>
          <cell r="P200" t="b">
            <v>1</v>
          </cell>
        </row>
        <row r="201">
          <cell r="B201" t="str">
            <v>M-0294</v>
          </cell>
          <cell r="P201" t="b">
            <v>1</v>
          </cell>
        </row>
        <row r="202">
          <cell r="B202" t="str">
            <v>M-0297</v>
          </cell>
          <cell r="P202" t="b">
            <v>1</v>
          </cell>
        </row>
        <row r="203">
          <cell r="B203" t="str">
            <v>M-0298 &amp; M-0298A</v>
          </cell>
          <cell r="P203" t="b">
            <v>1</v>
          </cell>
        </row>
        <row r="204">
          <cell r="B204" t="str">
            <v>M-0299 &amp; M-0299A</v>
          </cell>
          <cell r="P204" t="b">
            <v>1</v>
          </cell>
        </row>
        <row r="205">
          <cell r="B205" t="str">
            <v>M-0300 &amp; M-0300A</v>
          </cell>
          <cell r="P205" t="b">
            <v>1</v>
          </cell>
        </row>
        <row r="206">
          <cell r="B206" t="str">
            <v>M-0303</v>
          </cell>
          <cell r="P206" t="b">
            <v>1</v>
          </cell>
        </row>
        <row r="207">
          <cell r="B207" t="str">
            <v>M-0304</v>
          </cell>
          <cell r="P207" t="b">
            <v>1</v>
          </cell>
        </row>
        <row r="208">
          <cell r="B208" t="str">
            <v>M-0305</v>
          </cell>
          <cell r="P208" t="b">
            <v>1</v>
          </cell>
        </row>
        <row r="209">
          <cell r="B209" t="str">
            <v>OM-122</v>
          </cell>
          <cell r="P209" t="b">
            <v>1</v>
          </cell>
        </row>
        <row r="210">
          <cell r="B210" t="str">
            <v>OM-124</v>
          </cell>
          <cell r="P210" t="b">
            <v>1</v>
          </cell>
        </row>
        <row r="211">
          <cell r="B211" t="str">
            <v>OM-125</v>
          </cell>
          <cell r="P211" t="b">
            <v>1</v>
          </cell>
        </row>
        <row r="212">
          <cell r="B212" t="str">
            <v>OM-126</v>
          </cell>
          <cell r="P212" t="b">
            <v>1</v>
          </cell>
        </row>
        <row r="213">
          <cell r="B213" t="str">
            <v>PG-047P</v>
          </cell>
          <cell r="P213" t="b">
            <v>1</v>
          </cell>
        </row>
        <row r="214">
          <cell r="B214" t="str">
            <v>PG-365</v>
          </cell>
          <cell r="P214" t="b">
            <v>1</v>
          </cell>
        </row>
        <row r="215">
          <cell r="B215" t="str">
            <v>PG-392 &amp; PG-393</v>
          </cell>
          <cell r="P215" t="b">
            <v>1</v>
          </cell>
        </row>
        <row r="216">
          <cell r="B216" t="str">
            <v>Q-005</v>
          </cell>
          <cell r="P216" t="b">
            <v>1</v>
          </cell>
        </row>
        <row r="217">
          <cell r="B217" t="str">
            <v>Q-011</v>
          </cell>
          <cell r="P217" t="b">
            <v>1</v>
          </cell>
        </row>
        <row r="218">
          <cell r="B218" t="str">
            <v>Q-012</v>
          </cell>
          <cell r="P218" t="b">
            <v>1</v>
          </cell>
        </row>
        <row r="219">
          <cell r="B219" t="str">
            <v>Q-014</v>
          </cell>
          <cell r="P219" t="str">
            <v>HOLD</v>
          </cell>
        </row>
        <row r="220">
          <cell r="B220" t="str">
            <v>Q-026</v>
          </cell>
          <cell r="P220" t="b">
            <v>1</v>
          </cell>
        </row>
        <row r="221">
          <cell r="B221" t="str">
            <v>Q-029</v>
          </cell>
          <cell r="P221" t="b">
            <v>1</v>
          </cell>
        </row>
        <row r="222">
          <cell r="B222" t="str">
            <v>Q-030</v>
          </cell>
          <cell r="P222" t="b">
            <v>1</v>
          </cell>
        </row>
        <row r="223">
          <cell r="B223" t="str">
            <v>Q-032</v>
          </cell>
          <cell r="P223" t="str">
            <v>HOLD</v>
          </cell>
        </row>
        <row r="224">
          <cell r="B224" t="str">
            <v>Q-034</v>
          </cell>
          <cell r="P224" t="b">
            <v>1</v>
          </cell>
        </row>
        <row r="225">
          <cell r="B225" t="str">
            <v>Q-037</v>
          </cell>
          <cell r="P225" t="b">
            <v>1</v>
          </cell>
        </row>
        <row r="226">
          <cell r="B226" t="str">
            <v>Q-039</v>
          </cell>
          <cell r="P226" t="b">
            <v>1</v>
          </cell>
        </row>
        <row r="227">
          <cell r="B227" t="str">
            <v>Q-040</v>
          </cell>
          <cell r="P227" t="b">
            <v>1</v>
          </cell>
        </row>
        <row r="228">
          <cell r="B228" t="str">
            <v>Q-042 &amp; Q-042A</v>
          </cell>
          <cell r="P228" t="b">
            <v>1</v>
          </cell>
        </row>
        <row r="229">
          <cell r="B229" t="str">
            <v>Q-043 &amp; Q-043A</v>
          </cell>
          <cell r="P229" t="b">
            <v>1</v>
          </cell>
        </row>
        <row r="230">
          <cell r="B230" t="str">
            <v>Q-044 &amp; Q-045</v>
          </cell>
          <cell r="P230" t="b">
            <v>1</v>
          </cell>
        </row>
        <row r="231">
          <cell r="B231" t="str">
            <v>Q-046 &amp; Q-046A</v>
          </cell>
          <cell r="P231" t="b">
            <v>1</v>
          </cell>
        </row>
        <row r="232">
          <cell r="B232" t="str">
            <v>Q-047 &amp; Q-048</v>
          </cell>
          <cell r="P232" t="b">
            <v>1</v>
          </cell>
        </row>
        <row r="233">
          <cell r="B233" t="str">
            <v>Q-052 &amp; Q-053</v>
          </cell>
          <cell r="P233" t="b">
            <v>1</v>
          </cell>
        </row>
        <row r="234">
          <cell r="B234" t="str">
            <v>Q-054 &amp; Q-054A</v>
          </cell>
          <cell r="P234" t="b">
            <v>1</v>
          </cell>
        </row>
        <row r="235">
          <cell r="B235" t="str">
            <v>Q-055 &amp; Q-055A</v>
          </cell>
          <cell r="P235" t="b">
            <v>1</v>
          </cell>
        </row>
        <row r="236">
          <cell r="B236" t="str">
            <v>Q-056 &amp; Q-056A</v>
          </cell>
          <cell r="P236" t="b">
            <v>1</v>
          </cell>
        </row>
        <row r="237">
          <cell r="B237" t="str">
            <v>Q-058 &amp; Q-058A</v>
          </cell>
          <cell r="P237" t="b">
            <v>1</v>
          </cell>
        </row>
        <row r="238">
          <cell r="B238" t="str">
            <v>Q-077</v>
          </cell>
          <cell r="P238" t="b">
            <v>1</v>
          </cell>
        </row>
        <row r="239">
          <cell r="B239" t="str">
            <v>Q-079</v>
          </cell>
          <cell r="P239" t="b">
            <v>1</v>
          </cell>
        </row>
        <row r="240">
          <cell r="B240" t="str">
            <v>Q-081</v>
          </cell>
          <cell r="P240" t="b">
            <v>1</v>
          </cell>
        </row>
        <row r="241">
          <cell r="B241" t="str">
            <v>Q-090</v>
          </cell>
          <cell r="P241" t="b">
            <v>1</v>
          </cell>
        </row>
        <row r="242">
          <cell r="B242" t="str">
            <v>Q-091 &amp; Q-092</v>
          </cell>
          <cell r="P242" t="b">
            <v>1</v>
          </cell>
        </row>
        <row r="243">
          <cell r="B243" t="str">
            <v>Q-096 &amp; Q-096A</v>
          </cell>
          <cell r="P243" t="b">
            <v>1</v>
          </cell>
        </row>
        <row r="244">
          <cell r="B244" t="str">
            <v>Q-100A</v>
          </cell>
          <cell r="P244" t="b">
            <v>1</v>
          </cell>
        </row>
        <row r="245">
          <cell r="B245" t="str">
            <v>Q-101</v>
          </cell>
          <cell r="P245" t="b">
            <v>0</v>
          </cell>
        </row>
        <row r="246">
          <cell r="B246" t="str">
            <v>Q-110</v>
          </cell>
          <cell r="P246" t="str">
            <v>HOLD</v>
          </cell>
        </row>
        <row r="247">
          <cell r="B247" t="str">
            <v>Q-111</v>
          </cell>
          <cell r="P247" t="str">
            <v>HOLD</v>
          </cell>
        </row>
        <row r="248">
          <cell r="B248" t="str">
            <v>Q-112</v>
          </cell>
          <cell r="P248" t="b">
            <v>1</v>
          </cell>
        </row>
        <row r="249">
          <cell r="B249" t="str">
            <v>Q-113 &amp; Q-113A</v>
          </cell>
          <cell r="P249" t="b">
            <v>1</v>
          </cell>
        </row>
        <row r="250">
          <cell r="B250" t="str">
            <v>Q-114 &amp; Q-114A</v>
          </cell>
          <cell r="P250" t="b">
            <v>1</v>
          </cell>
        </row>
        <row r="251">
          <cell r="B251" t="str">
            <v>Q-115 &amp; Q-115A</v>
          </cell>
          <cell r="P251" t="b">
            <v>1</v>
          </cell>
        </row>
        <row r="252">
          <cell r="B252" t="str">
            <v>Q-116 &amp; Q-116A</v>
          </cell>
          <cell r="P252" t="b">
            <v>1</v>
          </cell>
        </row>
        <row r="253">
          <cell r="B253" t="str">
            <v>Q-117 &amp; Q-117A</v>
          </cell>
          <cell r="P253" t="b">
            <v>1</v>
          </cell>
        </row>
        <row r="254">
          <cell r="B254" t="str">
            <v>Q-120</v>
          </cell>
          <cell r="P254" t="b">
            <v>0</v>
          </cell>
        </row>
        <row r="255">
          <cell r="B255" t="str">
            <v>Q-121</v>
          </cell>
          <cell r="P255" t="b">
            <v>1</v>
          </cell>
        </row>
        <row r="256">
          <cell r="B256" t="str">
            <v>Q-124</v>
          </cell>
          <cell r="P256" t="b">
            <v>1</v>
          </cell>
        </row>
        <row r="257">
          <cell r="B257" t="str">
            <v>Q-125</v>
          </cell>
          <cell r="P257" t="b">
            <v>1</v>
          </cell>
        </row>
        <row r="258">
          <cell r="B258" t="str">
            <v>Q-126</v>
          </cell>
          <cell r="P258" t="b">
            <v>0</v>
          </cell>
        </row>
        <row r="259">
          <cell r="B259" t="str">
            <v>Q-127</v>
          </cell>
          <cell r="P259" t="str">
            <v>HOLD</v>
          </cell>
        </row>
        <row r="260">
          <cell r="B260" t="str">
            <v>Q-129</v>
          </cell>
          <cell r="P260" t="b">
            <v>1</v>
          </cell>
        </row>
        <row r="261">
          <cell r="B261" t="str">
            <v>Q-133 &amp; Q-133A</v>
          </cell>
          <cell r="P261" t="b">
            <v>1</v>
          </cell>
        </row>
        <row r="262">
          <cell r="B262" t="str">
            <v>Q-134 &amp; Q-134A</v>
          </cell>
          <cell r="P262" t="b">
            <v>1</v>
          </cell>
        </row>
        <row r="263">
          <cell r="B263" t="str">
            <v>Q-140 &amp; Q-140A</v>
          </cell>
          <cell r="P263" t="b">
            <v>1</v>
          </cell>
        </row>
        <row r="264">
          <cell r="B264" t="str">
            <v>Q-143</v>
          </cell>
          <cell r="P264" t="str">
            <v>HOLD</v>
          </cell>
        </row>
        <row r="265">
          <cell r="B265" t="str">
            <v>Q-145</v>
          </cell>
          <cell r="P265" t="str">
            <v>HOLD</v>
          </cell>
        </row>
        <row r="266">
          <cell r="B266" t="str">
            <v>Q-148</v>
          </cell>
          <cell r="P266" t="b">
            <v>1</v>
          </cell>
        </row>
        <row r="267">
          <cell r="B267" t="str">
            <v>Q-150 &amp; Q-150A</v>
          </cell>
          <cell r="P267" t="b">
            <v>1</v>
          </cell>
        </row>
        <row r="268">
          <cell r="B268" t="str">
            <v>Q-152 &amp; Q-152A</v>
          </cell>
          <cell r="P268" t="str">
            <v>HOLD</v>
          </cell>
        </row>
        <row r="269">
          <cell r="B269" t="str">
            <v>Q-153 &amp; Q-153A</v>
          </cell>
          <cell r="P269" t="b">
            <v>1</v>
          </cell>
        </row>
        <row r="270">
          <cell r="B270" t="str">
            <v>Q-154 &amp; Q-154A</v>
          </cell>
          <cell r="P270" t="b">
            <v>1</v>
          </cell>
        </row>
        <row r="271">
          <cell r="B271" t="str">
            <v>Q-156</v>
          </cell>
          <cell r="P271" t="b">
            <v>1</v>
          </cell>
        </row>
        <row r="272">
          <cell r="B272" t="str">
            <v>Q-160</v>
          </cell>
          <cell r="P272" t="b">
            <v>1</v>
          </cell>
        </row>
        <row r="273">
          <cell r="B273" t="str">
            <v>Q-161</v>
          </cell>
          <cell r="P273" t="b">
            <v>1</v>
          </cell>
        </row>
        <row r="274">
          <cell r="B274" t="str">
            <v>Q-161A</v>
          </cell>
          <cell r="P274" t="b">
            <v>1</v>
          </cell>
        </row>
        <row r="275">
          <cell r="B275" t="str">
            <v>Q-162</v>
          </cell>
          <cell r="P275" t="b">
            <v>1</v>
          </cell>
        </row>
        <row r="276">
          <cell r="B276" t="str">
            <v>Q-162A</v>
          </cell>
          <cell r="P276" t="b">
            <v>1</v>
          </cell>
        </row>
        <row r="277">
          <cell r="B277" t="str">
            <v>Q-166</v>
          </cell>
          <cell r="P277" t="b">
            <v>1</v>
          </cell>
        </row>
        <row r="278">
          <cell r="B278" t="str">
            <v>Q-169 &amp; Q-169A</v>
          </cell>
          <cell r="P278" t="b">
            <v>1</v>
          </cell>
        </row>
        <row r="279">
          <cell r="B279" t="str">
            <v>Q-170 &amp; Q-170A</v>
          </cell>
          <cell r="P279" t="b">
            <v>1</v>
          </cell>
        </row>
        <row r="280">
          <cell r="B280" t="str">
            <v>Q-171 &amp; Q-171A</v>
          </cell>
          <cell r="P280" t="b">
            <v>1</v>
          </cell>
        </row>
        <row r="281">
          <cell r="B281" t="str">
            <v>Q-172 &amp; Q-172A</v>
          </cell>
          <cell r="P281" t="b">
            <v>1</v>
          </cell>
        </row>
        <row r="282">
          <cell r="B282" t="str">
            <v>Q-173 &amp; Q-173A</v>
          </cell>
          <cell r="P282" t="b">
            <v>1</v>
          </cell>
        </row>
        <row r="283">
          <cell r="B283" t="str">
            <v>Q-174 &amp; Q-174A</v>
          </cell>
          <cell r="P283" t="b">
            <v>1</v>
          </cell>
        </row>
        <row r="284">
          <cell r="B284" t="str">
            <v>Q-175 &amp; Q-175A</v>
          </cell>
          <cell r="P284" t="b">
            <v>1</v>
          </cell>
        </row>
        <row r="285">
          <cell r="B285" t="str">
            <v>Q-177 &amp; Q-177A</v>
          </cell>
          <cell r="P285" t="b">
            <v>1</v>
          </cell>
        </row>
        <row r="286">
          <cell r="B286" t="str">
            <v>Q-179 &amp; Q-179A</v>
          </cell>
          <cell r="P286" t="b">
            <v>1</v>
          </cell>
        </row>
        <row r="287">
          <cell r="B287" t="str">
            <v>Q-180 &amp; Q-180A</v>
          </cell>
          <cell r="P287" t="b">
            <v>1</v>
          </cell>
        </row>
        <row r="288">
          <cell r="B288" t="str">
            <v>Q-182 &amp; Q-182A</v>
          </cell>
          <cell r="P288" t="b">
            <v>1</v>
          </cell>
        </row>
        <row r="289">
          <cell r="B289" t="str">
            <v>Q-184 &amp; Q-184A</v>
          </cell>
          <cell r="P289" t="b">
            <v>1</v>
          </cell>
        </row>
        <row r="290">
          <cell r="B290" t="str">
            <v>Q-185</v>
          </cell>
          <cell r="P290" t="b">
            <v>1</v>
          </cell>
        </row>
        <row r="291">
          <cell r="B291" t="str">
            <v>Q-186 &amp; Q-186A</v>
          </cell>
          <cell r="P291" t="b">
            <v>1</v>
          </cell>
        </row>
        <row r="292">
          <cell r="B292" t="str">
            <v>Q-187 &amp; Q-187A</v>
          </cell>
          <cell r="P292" t="b">
            <v>1</v>
          </cell>
        </row>
        <row r="293">
          <cell r="B293" t="str">
            <v>Q-188 &amp; Q-188A</v>
          </cell>
          <cell r="P293" t="b">
            <v>1</v>
          </cell>
        </row>
        <row r="294">
          <cell r="B294" t="str">
            <v>Q-189 &amp; Q-189A</v>
          </cell>
          <cell r="P294" t="b">
            <v>1</v>
          </cell>
        </row>
        <row r="295">
          <cell r="B295" t="str">
            <v>Q-190 &amp; Q-190A</v>
          </cell>
          <cell r="P295" t="b">
            <v>1</v>
          </cell>
        </row>
        <row r="296">
          <cell r="B296" t="str">
            <v>Q-193</v>
          </cell>
          <cell r="P296" t="b">
            <v>1</v>
          </cell>
        </row>
        <row r="297">
          <cell r="B297" t="str">
            <v>Q-194</v>
          </cell>
          <cell r="P297" t="b">
            <v>1</v>
          </cell>
        </row>
        <row r="298">
          <cell r="B298" t="str">
            <v>Q-195</v>
          </cell>
          <cell r="P298" t="b">
            <v>0</v>
          </cell>
        </row>
        <row r="299">
          <cell r="B299" t="str">
            <v>Q-196</v>
          </cell>
          <cell r="P299" t="b">
            <v>1</v>
          </cell>
        </row>
        <row r="300">
          <cell r="B300" t="str">
            <v>Q-197</v>
          </cell>
          <cell r="P300" t="b">
            <v>1</v>
          </cell>
        </row>
        <row r="301">
          <cell r="B301" t="str">
            <v>Q-198</v>
          </cell>
          <cell r="P301" t="b">
            <v>1</v>
          </cell>
        </row>
        <row r="302">
          <cell r="B302" t="str">
            <v>Q-200</v>
          </cell>
          <cell r="P302" t="b">
            <v>1</v>
          </cell>
        </row>
        <row r="303">
          <cell r="B303" t="str">
            <v>Q-201</v>
          </cell>
          <cell r="P303" t="b">
            <v>1</v>
          </cell>
        </row>
        <row r="304">
          <cell r="B304" t="str">
            <v>Q-210</v>
          </cell>
          <cell r="P304" t="b">
            <v>1</v>
          </cell>
        </row>
        <row r="305">
          <cell r="B305" t="str">
            <v>Q-215</v>
          </cell>
          <cell r="P305" t="b">
            <v>1</v>
          </cell>
        </row>
        <row r="306">
          <cell r="B306" t="str">
            <v>Q-219</v>
          </cell>
          <cell r="P306" t="b">
            <v>1</v>
          </cell>
        </row>
        <row r="307">
          <cell r="B307" t="str">
            <v>Q-224</v>
          </cell>
          <cell r="P307" t="b">
            <v>1</v>
          </cell>
        </row>
        <row r="308">
          <cell r="B308" t="str">
            <v>Q-228</v>
          </cell>
          <cell r="P308" t="b">
            <v>1</v>
          </cell>
        </row>
        <row r="309">
          <cell r="B309" t="str">
            <v>Q-229</v>
          </cell>
          <cell r="P309" t="str">
            <v>HOLD</v>
          </cell>
        </row>
        <row r="310">
          <cell r="B310" t="str">
            <v>Q-229A</v>
          </cell>
          <cell r="P310" t="str">
            <v>HOLD</v>
          </cell>
        </row>
        <row r="311">
          <cell r="B311" t="str">
            <v>Q-229B</v>
          </cell>
          <cell r="P311" t="str">
            <v>HOLD</v>
          </cell>
        </row>
        <row r="312">
          <cell r="B312" t="str">
            <v>Q-231</v>
          </cell>
          <cell r="P312" t="b">
            <v>1</v>
          </cell>
        </row>
        <row r="313">
          <cell r="B313" t="str">
            <v>Q-231A</v>
          </cell>
          <cell r="P313" t="b">
            <v>1</v>
          </cell>
        </row>
        <row r="314">
          <cell r="B314" t="str">
            <v>Q-232</v>
          </cell>
          <cell r="P314" t="b">
            <v>0</v>
          </cell>
        </row>
        <row r="315">
          <cell r="B315" t="str">
            <v>Q-233</v>
          </cell>
          <cell r="P315" t="str">
            <v>HOLD</v>
          </cell>
        </row>
        <row r="316">
          <cell r="B316" t="str">
            <v>Q-234</v>
          </cell>
          <cell r="P316" t="b">
            <v>0</v>
          </cell>
        </row>
        <row r="317">
          <cell r="B317" t="str">
            <v>Q-235</v>
          </cell>
          <cell r="P317" t="str">
            <v>HOLD</v>
          </cell>
        </row>
        <row r="318">
          <cell r="B318" t="str">
            <v>Q-236</v>
          </cell>
          <cell r="P318" t="str">
            <v>HOLD</v>
          </cell>
        </row>
        <row r="319">
          <cell r="B319" t="str">
            <v>Q-239</v>
          </cell>
          <cell r="P319" t="b">
            <v>1</v>
          </cell>
        </row>
        <row r="320">
          <cell r="B320" t="str">
            <v>Q-242</v>
          </cell>
          <cell r="P320" t="b">
            <v>1</v>
          </cell>
        </row>
        <row r="321">
          <cell r="B321" t="str">
            <v>Q-248</v>
          </cell>
          <cell r="P321" t="b">
            <v>1</v>
          </cell>
        </row>
        <row r="322">
          <cell r="B322" t="str">
            <v>Q-249</v>
          </cell>
          <cell r="P322" t="b">
            <v>1</v>
          </cell>
        </row>
        <row r="323">
          <cell r="B323" t="str">
            <v>Q-250</v>
          </cell>
          <cell r="P323" t="b">
            <v>1</v>
          </cell>
        </row>
        <row r="324">
          <cell r="B324" t="str">
            <v>Q-251</v>
          </cell>
          <cell r="P324" t="b">
            <v>0</v>
          </cell>
        </row>
        <row r="325">
          <cell r="B325" t="str">
            <v>Q-252</v>
          </cell>
          <cell r="P325" t="b">
            <v>1</v>
          </cell>
        </row>
        <row r="326">
          <cell r="B326" t="str">
            <v>Q-254</v>
          </cell>
          <cell r="P326" t="b">
            <v>1</v>
          </cell>
        </row>
        <row r="327">
          <cell r="B327" t="str">
            <v>Q-256</v>
          </cell>
          <cell r="P327" t="b">
            <v>1</v>
          </cell>
        </row>
        <row r="328">
          <cell r="B328" t="str">
            <v>Q-257</v>
          </cell>
          <cell r="P328" t="b">
            <v>1</v>
          </cell>
        </row>
        <row r="329">
          <cell r="B329" t="str">
            <v>Q-267</v>
          </cell>
          <cell r="P329" t="b">
            <v>1</v>
          </cell>
        </row>
        <row r="330">
          <cell r="B330" t="str">
            <v>Q-270</v>
          </cell>
          <cell r="P330" t="b">
            <v>1</v>
          </cell>
        </row>
        <row r="331">
          <cell r="B331" t="str">
            <v>Q-271</v>
          </cell>
          <cell r="P331" t="b">
            <v>1</v>
          </cell>
        </row>
        <row r="332">
          <cell r="B332" t="str">
            <v>Q-276</v>
          </cell>
          <cell r="P332" t="b">
            <v>1</v>
          </cell>
        </row>
        <row r="333">
          <cell r="B333" t="str">
            <v>Q-279</v>
          </cell>
          <cell r="P333" t="b">
            <v>1</v>
          </cell>
        </row>
        <row r="334">
          <cell r="B334" t="str">
            <v>Q-312</v>
          </cell>
          <cell r="P334" t="b">
            <v>1</v>
          </cell>
        </row>
        <row r="335">
          <cell r="B335" t="str">
            <v>Q-314</v>
          </cell>
          <cell r="P335" t="b">
            <v>1</v>
          </cell>
        </row>
        <row r="336">
          <cell r="B336" t="str">
            <v>Q-319</v>
          </cell>
          <cell r="P336" t="b">
            <v>1</v>
          </cell>
        </row>
        <row r="337">
          <cell r="B337" t="str">
            <v>Q-323</v>
          </cell>
          <cell r="P337" t="b">
            <v>1</v>
          </cell>
        </row>
        <row r="338">
          <cell r="B338" t="str">
            <v>Q-325</v>
          </cell>
          <cell r="P338" t="b">
            <v>1</v>
          </cell>
        </row>
        <row r="339">
          <cell r="B339" t="str">
            <v>Q-331</v>
          </cell>
          <cell r="P339" t="b">
            <v>1</v>
          </cell>
        </row>
        <row r="340">
          <cell r="B340" t="str">
            <v>Q-335</v>
          </cell>
          <cell r="P340" t="b">
            <v>1</v>
          </cell>
        </row>
        <row r="341">
          <cell r="B341" t="str">
            <v>Q-338</v>
          </cell>
          <cell r="P341" t="b">
            <v>1</v>
          </cell>
        </row>
        <row r="342">
          <cell r="B342" t="str">
            <v>Q-348</v>
          </cell>
          <cell r="P342" t="b">
            <v>1</v>
          </cell>
        </row>
        <row r="343">
          <cell r="B343" t="str">
            <v>Q-351</v>
          </cell>
          <cell r="P343" t="b">
            <v>1</v>
          </cell>
        </row>
        <row r="344">
          <cell r="B344" t="str">
            <v>Q-383</v>
          </cell>
          <cell r="P344" t="b">
            <v>1</v>
          </cell>
        </row>
        <row r="345">
          <cell r="B345" t="str">
            <v>Q-395</v>
          </cell>
          <cell r="P345" t="b">
            <v>1</v>
          </cell>
        </row>
        <row r="346">
          <cell r="B346" t="str">
            <v>Q-396</v>
          </cell>
          <cell r="P346" t="b">
            <v>1</v>
          </cell>
        </row>
        <row r="347">
          <cell r="B347" t="str">
            <v>Q-397</v>
          </cell>
          <cell r="P347" t="b">
            <v>0</v>
          </cell>
        </row>
        <row r="348">
          <cell r="B348" t="str">
            <v>Q-399</v>
          </cell>
          <cell r="P348" t="b">
            <v>1</v>
          </cell>
        </row>
        <row r="349">
          <cell r="B349" t="str">
            <v>Q-404</v>
          </cell>
          <cell r="P349" t="b">
            <v>1</v>
          </cell>
        </row>
        <row r="350">
          <cell r="B350" t="str">
            <v>Q-405</v>
          </cell>
          <cell r="P350" t="b">
            <v>1</v>
          </cell>
        </row>
        <row r="351">
          <cell r="B351" t="str">
            <v>Q-418</v>
          </cell>
          <cell r="P351" t="b">
            <v>1</v>
          </cell>
        </row>
        <row r="352">
          <cell r="B352" t="str">
            <v>Q-419</v>
          </cell>
          <cell r="P352" t="b">
            <v>1</v>
          </cell>
        </row>
        <row r="353">
          <cell r="B353" t="str">
            <v>Q-420</v>
          </cell>
          <cell r="P353" t="b">
            <v>1</v>
          </cell>
        </row>
        <row r="354">
          <cell r="B354" t="str">
            <v>Q-427</v>
          </cell>
          <cell r="P354" t="b">
            <v>1</v>
          </cell>
        </row>
        <row r="355">
          <cell r="B355" t="str">
            <v>Q-429</v>
          </cell>
          <cell r="P355" t="b">
            <v>1</v>
          </cell>
        </row>
        <row r="356">
          <cell r="B356" t="str">
            <v>Q-432</v>
          </cell>
          <cell r="P356" t="b">
            <v>1</v>
          </cell>
        </row>
        <row r="357">
          <cell r="B357" t="str">
            <v>Q-434</v>
          </cell>
          <cell r="P357" t="b">
            <v>1</v>
          </cell>
        </row>
        <row r="358">
          <cell r="B358" t="str">
            <v>Q-435</v>
          </cell>
          <cell r="P358" t="str">
            <v>NA</v>
          </cell>
        </row>
        <row r="359">
          <cell r="B359" t="str">
            <v>Q-437</v>
          </cell>
          <cell r="P359" t="b">
            <v>1</v>
          </cell>
        </row>
        <row r="360">
          <cell r="B360" t="str">
            <v>Q-456</v>
          </cell>
          <cell r="P360" t="b">
            <v>0</v>
          </cell>
        </row>
        <row r="361">
          <cell r="B361" t="str">
            <v>Q-462</v>
          </cell>
          <cell r="P361" t="b">
            <v>1</v>
          </cell>
        </row>
        <row r="362">
          <cell r="B362" t="str">
            <v>Q-463</v>
          </cell>
          <cell r="P362" t="b">
            <v>1</v>
          </cell>
        </row>
        <row r="363">
          <cell r="B363" t="str">
            <v>Q-464</v>
          </cell>
          <cell r="P363" t="b">
            <v>1</v>
          </cell>
        </row>
        <row r="364">
          <cell r="B364" t="str">
            <v>Q-465</v>
          </cell>
          <cell r="P364" t="b">
            <v>1</v>
          </cell>
        </row>
        <row r="365">
          <cell r="B365" t="str">
            <v>Q-469</v>
          </cell>
          <cell r="P365" t="str">
            <v>NA</v>
          </cell>
        </row>
        <row r="366">
          <cell r="B366" t="str">
            <v>Q-471</v>
          </cell>
          <cell r="P366" t="str">
            <v>NA</v>
          </cell>
        </row>
        <row r="367">
          <cell r="B367" t="str">
            <v>Q-475</v>
          </cell>
          <cell r="P367" t="b">
            <v>1</v>
          </cell>
        </row>
        <row r="368">
          <cell r="B368" t="str">
            <v>Q-476</v>
          </cell>
          <cell r="P368" t="b">
            <v>1</v>
          </cell>
        </row>
        <row r="369">
          <cell r="B369" t="str">
            <v>Q-477</v>
          </cell>
          <cell r="P369" t="b">
            <v>1</v>
          </cell>
        </row>
        <row r="370">
          <cell r="B370" t="str">
            <v>Q-478</v>
          </cell>
          <cell r="P370" t="b">
            <v>1</v>
          </cell>
        </row>
        <row r="371">
          <cell r="B371" t="str">
            <v>Q-481 &amp; Q-481A</v>
          </cell>
          <cell r="P371" t="b">
            <v>1</v>
          </cell>
        </row>
        <row r="372">
          <cell r="B372" t="str">
            <v>Q-484</v>
          </cell>
          <cell r="P372" t="str">
            <v>HOLD</v>
          </cell>
        </row>
        <row r="373">
          <cell r="B373" t="str">
            <v>Q-485</v>
          </cell>
          <cell r="P373" t="b">
            <v>1</v>
          </cell>
        </row>
        <row r="374">
          <cell r="B374" t="str">
            <v>Q-487</v>
          </cell>
          <cell r="P374" t="b">
            <v>1</v>
          </cell>
        </row>
        <row r="375">
          <cell r="B375" t="str">
            <v>Q-488</v>
          </cell>
          <cell r="P375" t="b">
            <v>1</v>
          </cell>
        </row>
        <row r="376">
          <cell r="B376" t="str">
            <v>Q-489</v>
          </cell>
          <cell r="P376" t="b">
            <v>1</v>
          </cell>
        </row>
        <row r="377">
          <cell r="B377" t="str">
            <v>Q-491</v>
          </cell>
          <cell r="P377" t="b">
            <v>0</v>
          </cell>
        </row>
        <row r="378">
          <cell r="B378" t="str">
            <v>Q-492</v>
          </cell>
          <cell r="P378" t="b">
            <v>0</v>
          </cell>
        </row>
        <row r="379">
          <cell r="B379" t="str">
            <v>Q-495 &amp; Q-495A</v>
          </cell>
          <cell r="P379" t="b">
            <v>1</v>
          </cell>
        </row>
        <row r="380">
          <cell r="B380" t="str">
            <v>Q-500</v>
          </cell>
          <cell r="P380" t="b">
            <v>0</v>
          </cell>
        </row>
        <row r="381">
          <cell r="B381" t="str">
            <v>Q-504</v>
          </cell>
          <cell r="P381" t="str">
            <v>NA</v>
          </cell>
        </row>
        <row r="382">
          <cell r="B382" t="str">
            <v>Q-505</v>
          </cell>
          <cell r="P382" t="str">
            <v>NA</v>
          </cell>
        </row>
        <row r="383">
          <cell r="B383" t="str">
            <v>Q-506</v>
          </cell>
          <cell r="P383" t="str">
            <v>NA</v>
          </cell>
        </row>
        <row r="384">
          <cell r="B384" t="str">
            <v>Q-507</v>
          </cell>
          <cell r="P384" t="str">
            <v>NA</v>
          </cell>
        </row>
        <row r="385">
          <cell r="B385" t="str">
            <v>Q-508</v>
          </cell>
          <cell r="P385" t="str">
            <v>NA</v>
          </cell>
        </row>
        <row r="386">
          <cell r="B386" t="str">
            <v>Q-509</v>
          </cell>
          <cell r="P386" t="str">
            <v>NA</v>
          </cell>
        </row>
        <row r="387">
          <cell r="B387" t="str">
            <v>Q-510</v>
          </cell>
          <cell r="P387" t="str">
            <v>NA</v>
          </cell>
        </row>
        <row r="388">
          <cell r="B388" t="str">
            <v>Q-514</v>
          </cell>
          <cell r="P388" t="str">
            <v>NA</v>
          </cell>
        </row>
        <row r="389">
          <cell r="B389" t="str">
            <v>Q-515</v>
          </cell>
          <cell r="P389" t="str">
            <v>NA</v>
          </cell>
        </row>
        <row r="390">
          <cell r="B390" t="str">
            <v>Q-516</v>
          </cell>
          <cell r="P390" t="str">
            <v>NA</v>
          </cell>
        </row>
        <row r="391">
          <cell r="B391" t="str">
            <v>Q-517</v>
          </cell>
          <cell r="P391" t="str">
            <v>NA</v>
          </cell>
        </row>
        <row r="392">
          <cell r="B392" t="str">
            <v>Q-603</v>
          </cell>
          <cell r="P392" t="b">
            <v>1</v>
          </cell>
        </row>
        <row r="393">
          <cell r="B393" t="str">
            <v>Q-607</v>
          </cell>
          <cell r="P393" t="b">
            <v>1</v>
          </cell>
        </row>
        <row r="394">
          <cell r="B394" t="str">
            <v>Q-609</v>
          </cell>
          <cell r="P394" t="b">
            <v>1</v>
          </cell>
        </row>
        <row r="395">
          <cell r="B395" t="str">
            <v>Q-624</v>
          </cell>
          <cell r="P395" t="b">
            <v>1</v>
          </cell>
        </row>
        <row r="396">
          <cell r="B396" t="str">
            <v>Q-625 &amp; Q-625A</v>
          </cell>
          <cell r="P396" t="b">
            <v>1</v>
          </cell>
        </row>
        <row r="397">
          <cell r="B397" t="str">
            <v>Q-626</v>
          </cell>
          <cell r="P397" t="b">
            <v>1</v>
          </cell>
        </row>
        <row r="398">
          <cell r="B398" t="str">
            <v>Q-634</v>
          </cell>
          <cell r="P398" t="b">
            <v>1</v>
          </cell>
        </row>
        <row r="399">
          <cell r="B399" t="str">
            <v>Q-638 &amp; Q-638A</v>
          </cell>
          <cell r="P399" t="b">
            <v>1</v>
          </cell>
        </row>
        <row r="400">
          <cell r="B400" t="str">
            <v>Q-640</v>
          </cell>
          <cell r="P400" t="b">
            <v>0</v>
          </cell>
        </row>
        <row r="401">
          <cell r="B401" t="str">
            <v>Q-641</v>
          </cell>
          <cell r="P401" t="b">
            <v>0</v>
          </cell>
        </row>
        <row r="402">
          <cell r="B402" t="str">
            <v>Q-642</v>
          </cell>
          <cell r="P402" t="b">
            <v>1</v>
          </cell>
        </row>
        <row r="403">
          <cell r="B403" t="str">
            <v>Q-643</v>
          </cell>
          <cell r="P403" t="b">
            <v>0</v>
          </cell>
        </row>
        <row r="404">
          <cell r="B404" t="str">
            <v>Q-644</v>
          </cell>
          <cell r="P404" t="b">
            <v>1</v>
          </cell>
        </row>
        <row r="405">
          <cell r="B405" t="str">
            <v>Q-645</v>
          </cell>
          <cell r="P405" t="b">
            <v>1</v>
          </cell>
        </row>
        <row r="406">
          <cell r="B406" t="str">
            <v>Q-648</v>
          </cell>
          <cell r="P406" t="b">
            <v>1</v>
          </cell>
        </row>
        <row r="407">
          <cell r="B407" t="str">
            <v>Q-649</v>
          </cell>
          <cell r="P407" t="b">
            <v>0</v>
          </cell>
        </row>
        <row r="408">
          <cell r="B408" t="str">
            <v>Q-650</v>
          </cell>
          <cell r="P408" t="b">
            <v>0</v>
          </cell>
        </row>
        <row r="409">
          <cell r="B409" t="str">
            <v>Q-653 &amp; Q-653A</v>
          </cell>
          <cell r="P409" t="b">
            <v>0</v>
          </cell>
        </row>
        <row r="410">
          <cell r="B410" t="str">
            <v>Q-655</v>
          </cell>
          <cell r="P410" t="b">
            <v>1</v>
          </cell>
        </row>
        <row r="411">
          <cell r="B411" t="str">
            <v>Q-656</v>
          </cell>
          <cell r="P411" t="b">
            <v>1</v>
          </cell>
        </row>
        <row r="412">
          <cell r="B412" t="str">
            <v>Q-660</v>
          </cell>
          <cell r="P412" t="b">
            <v>1</v>
          </cell>
        </row>
        <row r="413">
          <cell r="B413" t="str">
            <v>Q-663</v>
          </cell>
          <cell r="P413" t="b">
            <v>0</v>
          </cell>
        </row>
        <row r="414">
          <cell r="B414" t="str">
            <v>Q-665</v>
          </cell>
          <cell r="P414" t="b">
            <v>1</v>
          </cell>
        </row>
        <row r="415">
          <cell r="B415" t="str">
            <v>Q-668</v>
          </cell>
          <cell r="P415" t="b">
            <v>1</v>
          </cell>
        </row>
        <row r="416">
          <cell r="B416" t="str">
            <v>RG-037 &amp; RG-037A</v>
          </cell>
          <cell r="P416" t="b">
            <v>1</v>
          </cell>
        </row>
        <row r="417">
          <cell r="B417" t="str">
            <v>RG-038 &amp; RG-038A</v>
          </cell>
          <cell r="P417" t="b">
            <v>1</v>
          </cell>
        </row>
        <row r="418">
          <cell r="B418" t="str">
            <v>RG-042 &amp; RG-042A</v>
          </cell>
          <cell r="P418" t="b">
            <v>1</v>
          </cell>
        </row>
        <row r="419">
          <cell r="B419" t="str">
            <v>RG-045 &amp; RG-045A</v>
          </cell>
          <cell r="P419" t="b">
            <v>1</v>
          </cell>
        </row>
        <row r="420">
          <cell r="B420" t="str">
            <v>RG-052 &amp; RG-052A</v>
          </cell>
          <cell r="P420" t="b">
            <v>1</v>
          </cell>
        </row>
        <row r="421">
          <cell r="B421" t="str">
            <v>RG-053 &amp; RG-053A</v>
          </cell>
          <cell r="P421" t="b">
            <v>1</v>
          </cell>
        </row>
        <row r="422">
          <cell r="B422" t="str">
            <v>WS-001</v>
          </cell>
          <cell r="P422" t="b">
            <v>1</v>
          </cell>
        </row>
        <row r="423">
          <cell r="B423" t="str">
            <v>WS-002</v>
          </cell>
          <cell r="P423" t="b">
            <v>1</v>
          </cell>
        </row>
        <row r="424">
          <cell r="B424" t="str">
            <v>WS-003</v>
          </cell>
          <cell r="P424" t="b">
            <v>1</v>
          </cell>
        </row>
        <row r="425">
          <cell r="B425" t="str">
            <v>WS-004</v>
          </cell>
          <cell r="P425" t="b">
            <v>1</v>
          </cell>
        </row>
        <row r="426">
          <cell r="B426" t="str">
            <v>WS-005</v>
          </cell>
          <cell r="P426" t="str">
            <v>HOLD</v>
          </cell>
        </row>
        <row r="427">
          <cell r="B427" t="str">
            <v>WS-006</v>
          </cell>
          <cell r="P427" t="str">
            <v>HOLD</v>
          </cell>
        </row>
        <row r="428">
          <cell r="B428" t="str">
            <v>WS-007</v>
          </cell>
          <cell r="P428" t="str">
            <v>HOLD</v>
          </cell>
        </row>
        <row r="429">
          <cell r="B429" t="str">
            <v>WS-008</v>
          </cell>
          <cell r="P429" t="str">
            <v>HOLD</v>
          </cell>
        </row>
        <row r="430">
          <cell r="B430" t="str">
            <v>WS-010</v>
          </cell>
          <cell r="P430" t="str">
            <v>HOLD</v>
          </cell>
        </row>
        <row r="431">
          <cell r="B431" t="str">
            <v>WS-011</v>
          </cell>
          <cell r="P431" t="str">
            <v>HOLD</v>
          </cell>
        </row>
        <row r="432">
          <cell r="B432" t="str">
            <v>WS-012</v>
          </cell>
          <cell r="P432" t="str">
            <v>HOLD</v>
          </cell>
        </row>
        <row r="433">
          <cell r="B433" t="str">
            <v>WS-013</v>
          </cell>
          <cell r="P433" t="str">
            <v>HOLD</v>
          </cell>
        </row>
        <row r="434">
          <cell r="B434" t="str">
            <v>WS-014</v>
          </cell>
          <cell r="P434" t="str">
            <v>HOLD</v>
          </cell>
        </row>
        <row r="435">
          <cell r="B435" t="str">
            <v>WS-015</v>
          </cell>
          <cell r="P435" t="str">
            <v>HOLD</v>
          </cell>
        </row>
        <row r="436">
          <cell r="B436" t="str">
            <v>WS-016</v>
          </cell>
          <cell r="P436" t="str">
            <v>HOLD</v>
          </cell>
        </row>
        <row r="437">
          <cell r="B437" t="str">
            <v>WS-017</v>
          </cell>
          <cell r="P437" t="str">
            <v>HOLD</v>
          </cell>
        </row>
        <row r="438">
          <cell r="B438" t="str">
            <v>WS-018</v>
          </cell>
          <cell r="P438" t="str">
            <v>HOLD</v>
          </cell>
        </row>
        <row r="439">
          <cell r="B439" t="str">
            <v>WS-019</v>
          </cell>
          <cell r="P439" t="b">
            <v>1</v>
          </cell>
        </row>
        <row r="440">
          <cell r="B440" t="str">
            <v>WS-020</v>
          </cell>
          <cell r="P440" t="b">
            <v>1</v>
          </cell>
        </row>
        <row r="441">
          <cell r="B441" t="str">
            <v>WS-021</v>
          </cell>
          <cell r="P441" t="str">
            <v>HOLD</v>
          </cell>
        </row>
        <row r="442">
          <cell r="B442" t="str">
            <v>WS-022</v>
          </cell>
          <cell r="P442" t="str">
            <v>HOLD</v>
          </cell>
        </row>
        <row r="443">
          <cell r="B443" t="str">
            <v>WS-023</v>
          </cell>
          <cell r="P443" t="str">
            <v>HOLD</v>
          </cell>
        </row>
        <row r="444">
          <cell r="B444" t="str">
            <v>WS-024</v>
          </cell>
          <cell r="P444" t="str">
            <v>HOLD</v>
          </cell>
        </row>
        <row r="445">
          <cell r="B445" t="str">
            <v>WS-025</v>
          </cell>
          <cell r="P445" t="str">
            <v>HOLD</v>
          </cell>
        </row>
        <row r="446">
          <cell r="B446" t="str">
            <v>WS-026</v>
          </cell>
          <cell r="P446" t="str">
            <v>HOLD</v>
          </cell>
        </row>
        <row r="447">
          <cell r="B447" t="str">
            <v>WS-027</v>
          </cell>
          <cell r="P447" t="str">
            <v>HOLD</v>
          </cell>
        </row>
        <row r="448">
          <cell r="B448" t="str">
            <v>WS-028</v>
          </cell>
          <cell r="P448" t="b">
            <v>1</v>
          </cell>
        </row>
        <row r="449">
          <cell r="B449" t="str">
            <v>WS-029</v>
          </cell>
          <cell r="P449" t="str">
            <v>HOLD</v>
          </cell>
        </row>
        <row r="450">
          <cell r="B450" t="str">
            <v>WS-030</v>
          </cell>
          <cell r="P450" t="str">
            <v>HOLD</v>
          </cell>
        </row>
        <row r="451">
          <cell r="B451" t="str">
            <v>WS-031</v>
          </cell>
          <cell r="P451" t="str">
            <v>HOLD</v>
          </cell>
        </row>
        <row r="452">
          <cell r="B452" t="str">
            <v>WS-032</v>
          </cell>
          <cell r="P452" t="str">
            <v>HOLD</v>
          </cell>
        </row>
        <row r="453">
          <cell r="B453" t="str">
            <v>WS-033</v>
          </cell>
          <cell r="P453" t="str">
            <v>HOLD</v>
          </cell>
        </row>
        <row r="454">
          <cell r="B454" t="str">
            <v>WS-034</v>
          </cell>
          <cell r="P454" t="str">
            <v>HOLD</v>
          </cell>
        </row>
        <row r="455">
          <cell r="B455" t="str">
            <v>WS-035</v>
          </cell>
          <cell r="P455" t="str">
            <v>HOLD</v>
          </cell>
        </row>
        <row r="456">
          <cell r="B456" t="str">
            <v>WS-036</v>
          </cell>
          <cell r="P456" t="str">
            <v>HOLD</v>
          </cell>
        </row>
        <row r="457">
          <cell r="B457" t="str">
            <v>WS-037</v>
          </cell>
          <cell r="P457" t="str">
            <v>HOLD</v>
          </cell>
        </row>
        <row r="458">
          <cell r="B458" t="str">
            <v>WS-038</v>
          </cell>
          <cell r="P458" t="str">
            <v>HOLD</v>
          </cell>
        </row>
        <row r="459">
          <cell r="B459" t="str">
            <v>WS-039</v>
          </cell>
          <cell r="P459" t="str">
            <v>HOLD</v>
          </cell>
        </row>
        <row r="460">
          <cell r="B460" t="str">
            <v>WS-040</v>
          </cell>
          <cell r="P460" t="str">
            <v>HOLD</v>
          </cell>
        </row>
        <row r="461">
          <cell r="B461" t="str">
            <v>WS-041</v>
          </cell>
          <cell r="P461" t="str">
            <v>HOLD</v>
          </cell>
        </row>
        <row r="462">
          <cell r="B462" t="str">
            <v>WS-042</v>
          </cell>
          <cell r="P462" t="str">
            <v>HOLD</v>
          </cell>
        </row>
        <row r="463">
          <cell r="B463" t="str">
            <v>WS-043</v>
          </cell>
          <cell r="P463" t="str">
            <v>HOLD</v>
          </cell>
        </row>
        <row r="464">
          <cell r="B464" t="str">
            <v>WS-044</v>
          </cell>
          <cell r="P464" t="b">
            <v>1</v>
          </cell>
        </row>
        <row r="465">
          <cell r="B465" t="str">
            <v>WS-045</v>
          </cell>
          <cell r="P465" t="str">
            <v>HOLD</v>
          </cell>
        </row>
        <row r="466">
          <cell r="B466" t="str">
            <v>WS-047</v>
          </cell>
          <cell r="P466" t="b">
            <v>1</v>
          </cell>
        </row>
        <row r="467">
          <cell r="B467" t="str">
            <v>WS-048</v>
          </cell>
          <cell r="P467" t="str">
            <v>HOLD</v>
          </cell>
        </row>
        <row r="468">
          <cell r="B468" t="str">
            <v>WS-076</v>
          </cell>
          <cell r="P468" t="str">
            <v>HOLD</v>
          </cell>
        </row>
        <row r="469">
          <cell r="B469" t="str">
            <v>WS-077</v>
          </cell>
          <cell r="P469" t="b">
            <v>1</v>
          </cell>
        </row>
        <row r="470">
          <cell r="B470" t="str">
            <v>WS-078</v>
          </cell>
          <cell r="P470" t="str">
            <v>HOLD</v>
          </cell>
        </row>
        <row r="471">
          <cell r="B471" t="str">
            <v>WS-079</v>
          </cell>
          <cell r="P471" t="str">
            <v>HOLD</v>
          </cell>
        </row>
        <row r="472">
          <cell r="B472" t="str">
            <v>WS-080</v>
          </cell>
          <cell r="P472" t="str">
            <v>HOLD</v>
          </cell>
        </row>
        <row r="473">
          <cell r="B473" t="str">
            <v>WS-081</v>
          </cell>
          <cell r="P473" t="str">
            <v>HOLD</v>
          </cell>
        </row>
        <row r="474">
          <cell r="B474" t="str">
            <v>WS-082</v>
          </cell>
          <cell r="P474" t="str">
            <v>HOLD</v>
          </cell>
        </row>
        <row r="475">
          <cell r="B475" t="str">
            <v>WS-084</v>
          </cell>
          <cell r="P475" t="str">
            <v>HOLD</v>
          </cell>
        </row>
        <row r="476">
          <cell r="B476" t="str">
            <v>WS-085</v>
          </cell>
          <cell r="P476" t="str">
            <v>HOLD</v>
          </cell>
        </row>
        <row r="477">
          <cell r="B477" t="str">
            <v>WS-086</v>
          </cell>
          <cell r="P477" t="str">
            <v>HOLD</v>
          </cell>
        </row>
        <row r="478">
          <cell r="B478" t="str">
            <v>WS-087</v>
          </cell>
          <cell r="P478" t="str">
            <v>HOLD</v>
          </cell>
        </row>
        <row r="479">
          <cell r="B479" t="str">
            <v>WS-091</v>
          </cell>
          <cell r="P479" t="str">
            <v>HOLD</v>
          </cell>
        </row>
        <row r="480">
          <cell r="B480" t="str">
            <v>WS-092</v>
          </cell>
          <cell r="P480" t="str">
            <v>HOLD</v>
          </cell>
        </row>
        <row r="481">
          <cell r="B481" t="str">
            <v>WS-093</v>
          </cell>
          <cell r="P481" t="str">
            <v>HOLD</v>
          </cell>
        </row>
        <row r="482">
          <cell r="B482" t="str">
            <v>WS-094</v>
          </cell>
          <cell r="P482" t="str">
            <v>HOLD</v>
          </cell>
        </row>
        <row r="483">
          <cell r="B483" t="str">
            <v>WS-095</v>
          </cell>
          <cell r="P483" t="str">
            <v>HOLD</v>
          </cell>
        </row>
        <row r="484">
          <cell r="B484" t="str">
            <v>WS-096</v>
          </cell>
          <cell r="P484" t="str">
            <v>HOLD</v>
          </cell>
        </row>
        <row r="485">
          <cell r="B485" t="str">
            <v>WS-097</v>
          </cell>
          <cell r="P485" t="b">
            <v>0</v>
          </cell>
        </row>
        <row r="486">
          <cell r="B486" t="str">
            <v>WS-098</v>
          </cell>
          <cell r="P486" t="b">
            <v>0</v>
          </cell>
        </row>
        <row r="487">
          <cell r="B487" t="str">
            <v>WS-099</v>
          </cell>
          <cell r="P487" t="str">
            <v>HOLD</v>
          </cell>
        </row>
        <row r="488">
          <cell r="B488" t="str">
            <v>WS-100</v>
          </cell>
          <cell r="P488" t="b">
            <v>1</v>
          </cell>
        </row>
        <row r="489">
          <cell r="B489" t="str">
            <v>WS-101</v>
          </cell>
          <cell r="P489" t="str">
            <v>HOLD</v>
          </cell>
        </row>
        <row r="490">
          <cell r="B490" t="str">
            <v>WS-102</v>
          </cell>
          <cell r="P490" t="b">
            <v>1</v>
          </cell>
        </row>
        <row r="491">
          <cell r="B491" t="str">
            <v>WS-103</v>
          </cell>
          <cell r="P491" t="b">
            <v>1</v>
          </cell>
        </row>
        <row r="492">
          <cell r="B492" t="str">
            <v>WS-104</v>
          </cell>
          <cell r="P492" t="b">
            <v>1</v>
          </cell>
        </row>
        <row r="493">
          <cell r="B493" t="str">
            <v>WS-105</v>
          </cell>
          <cell r="P493" t="b">
            <v>1</v>
          </cell>
        </row>
        <row r="494">
          <cell r="B494">
            <v>0</v>
          </cell>
          <cell r="P494">
            <v>0</v>
          </cell>
        </row>
      </sheetData>
      <sheetData sheetId="2" refreshError="1">
        <row r="2">
          <cell r="B2" t="str">
            <v>A-064</v>
          </cell>
        </row>
        <row r="3">
          <cell r="B3" t="str">
            <v>A-142</v>
          </cell>
        </row>
        <row r="4">
          <cell r="B4" t="str">
            <v>A-113</v>
          </cell>
        </row>
        <row r="5">
          <cell r="B5" t="str">
            <v>A-115</v>
          </cell>
        </row>
        <row r="6">
          <cell r="B6" t="str">
            <v>FS-044</v>
          </cell>
        </row>
        <row r="7">
          <cell r="B7" t="str">
            <v>FS-046</v>
          </cell>
        </row>
        <row r="10">
          <cell r="B10" t="str">
            <v>A-155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MTQ GAUGE ID NO / TAG NO.</v>
          </cell>
          <cell r="E1" t="str">
            <v>GAUGE RANGE</v>
          </cell>
        </row>
        <row r="2">
          <cell r="B2">
            <v>0</v>
          </cell>
          <cell r="E2">
            <v>0</v>
          </cell>
        </row>
        <row r="3">
          <cell r="B3" t="str">
            <v>M-0081</v>
          </cell>
          <cell r="E3" t="str">
            <v>0.75" - 2.00"</v>
          </cell>
        </row>
        <row r="4">
          <cell r="B4" t="str">
            <v>M-0130</v>
          </cell>
          <cell r="E4" t="str">
            <v>0.375“ - 0.750"</v>
          </cell>
        </row>
        <row r="5">
          <cell r="B5" t="str">
            <v>M-0131</v>
          </cell>
          <cell r="E5" t="str">
            <v>0.375“ - 0.750"</v>
          </cell>
        </row>
        <row r="6">
          <cell r="B6" t="str">
            <v>Q-231A</v>
          </cell>
          <cell r="E6">
            <v>0.31248999999999999</v>
          </cell>
        </row>
        <row r="7">
          <cell r="B7" t="str">
            <v>M-0061A</v>
          </cell>
          <cell r="E7">
            <v>1.37487</v>
          </cell>
        </row>
        <row r="8">
          <cell r="B8" t="str">
            <v>M-0081B</v>
          </cell>
          <cell r="E8">
            <v>0.75041000000000002</v>
          </cell>
        </row>
        <row r="9">
          <cell r="B9" t="str">
            <v>M-0131B</v>
          </cell>
          <cell r="E9">
            <v>0.75014999999999998</v>
          </cell>
        </row>
        <row r="10">
          <cell r="B10" t="str">
            <v>M-0130A</v>
          </cell>
          <cell r="E10">
            <v>0.75002999999999997</v>
          </cell>
        </row>
        <row r="11">
          <cell r="B11" t="str">
            <v>M-0130B</v>
          </cell>
          <cell r="E11">
            <v>0.49997999999999998</v>
          </cell>
        </row>
        <row r="12">
          <cell r="B12" t="str">
            <v>M-0131A</v>
          </cell>
          <cell r="E12">
            <v>0.49985000000000002</v>
          </cell>
        </row>
        <row r="13">
          <cell r="B13" t="str">
            <v>M-0128A / M-0128</v>
          </cell>
          <cell r="E13">
            <v>0.31274999999999997</v>
          </cell>
        </row>
        <row r="14">
          <cell r="B14" t="str">
            <v>M-0133A</v>
          </cell>
          <cell r="E14">
            <v>2.6251099999999998</v>
          </cell>
        </row>
        <row r="15">
          <cell r="B15" t="str">
            <v>M-0133B</v>
          </cell>
          <cell r="E15">
            <v>3.25021</v>
          </cell>
        </row>
        <row r="16">
          <cell r="B16" t="str">
            <v>Q-516</v>
          </cell>
          <cell r="E16" t="str">
            <v>-</v>
          </cell>
        </row>
        <row r="17">
          <cell r="B17" t="str">
            <v>M-0087</v>
          </cell>
          <cell r="E17" t="str">
            <v>-</v>
          </cell>
        </row>
        <row r="18">
          <cell r="B18" t="str">
            <v>A-074</v>
          </cell>
          <cell r="E18" t="str">
            <v>-</v>
          </cell>
        </row>
        <row r="19">
          <cell r="B19" t="str">
            <v>Q-477</v>
          </cell>
          <cell r="E19" t="str">
            <v>-</v>
          </cell>
        </row>
        <row r="20">
          <cell r="B20" t="str">
            <v>Q-514</v>
          </cell>
          <cell r="E20" t="str">
            <v>-</v>
          </cell>
        </row>
        <row r="21">
          <cell r="B21" t="str">
            <v>M-0056</v>
          </cell>
          <cell r="E21" t="str">
            <v>BX-1000</v>
          </cell>
        </row>
        <row r="22">
          <cell r="B22" t="str">
            <v>M-0057</v>
          </cell>
          <cell r="E22" t="str">
            <v>BX-1000</v>
          </cell>
        </row>
        <row r="23">
          <cell r="B23" t="str">
            <v>M-0058</v>
          </cell>
          <cell r="E23" t="str">
            <v>BX-1000</v>
          </cell>
        </row>
        <row r="24">
          <cell r="B24" t="str">
            <v>Q-395</v>
          </cell>
          <cell r="E24" t="str">
            <v>BX-1000</v>
          </cell>
        </row>
        <row r="25">
          <cell r="B25" t="str">
            <v>Q-396</v>
          </cell>
          <cell r="E25" t="str">
            <v>BX-1000</v>
          </cell>
        </row>
        <row r="26">
          <cell r="B26" t="str">
            <v>M-0062</v>
          </cell>
          <cell r="E26" t="str">
            <v xml:space="preserve"> BXG-1000</v>
          </cell>
        </row>
        <row r="27">
          <cell r="B27" t="str">
            <v>M-0061</v>
          </cell>
          <cell r="E27" t="str">
            <v xml:space="preserve"> BXG-1000</v>
          </cell>
        </row>
        <row r="28">
          <cell r="B28" t="str">
            <v>Q-397</v>
          </cell>
          <cell r="E28" t="str">
            <v xml:space="preserve"> BXG-1000</v>
          </cell>
        </row>
        <row r="29">
          <cell r="B29" t="str">
            <v>Q-664</v>
          </cell>
          <cell r="E29" t="str">
            <v>-</v>
          </cell>
        </row>
        <row r="30">
          <cell r="B30" t="str">
            <v>Q-160</v>
          </cell>
          <cell r="E30" t="str">
            <v>-</v>
          </cell>
        </row>
        <row r="31">
          <cell r="B31" t="str">
            <v>M-0037</v>
          </cell>
          <cell r="E31" t="str">
            <v>2" - 6"</v>
          </cell>
        </row>
        <row r="32">
          <cell r="B32" t="str">
            <v>M-0038</v>
          </cell>
          <cell r="E32" t="str">
            <v>2" - 6"</v>
          </cell>
        </row>
        <row r="33">
          <cell r="B33" t="str">
            <v>WS-103</v>
          </cell>
          <cell r="E33" t="str">
            <v>-</v>
          </cell>
        </row>
        <row r="34">
          <cell r="B34" t="str">
            <v>M-0036</v>
          </cell>
          <cell r="E34" t="str">
            <v>1.4" - 2.5"</v>
          </cell>
        </row>
        <row r="35">
          <cell r="B35" t="str">
            <v>M-0035</v>
          </cell>
          <cell r="E35" t="str">
            <v xml:space="preserve"> 1.4" - 2.5"</v>
          </cell>
        </row>
        <row r="36">
          <cell r="B36" t="str">
            <v>Q-100A</v>
          </cell>
          <cell r="E36" t="str">
            <v>-</v>
          </cell>
        </row>
        <row r="37">
          <cell r="B37" t="str">
            <v>Q-405</v>
          </cell>
          <cell r="E37" t="str">
            <v>3/8" WITH 12” LENGTH ROD</v>
          </cell>
        </row>
        <row r="38">
          <cell r="B38" t="str">
            <v>Q-339</v>
          </cell>
          <cell r="E38" t="str">
            <v>1/8" WITH 12“ LENGTH ROD</v>
          </cell>
        </row>
        <row r="39">
          <cell r="B39" t="str">
            <v>M-0287</v>
          </cell>
          <cell r="E39" t="str">
            <v>1/2" WITH 12" LENGTH ROD</v>
          </cell>
        </row>
        <row r="40">
          <cell r="B40" t="str">
            <v>Q-101</v>
          </cell>
          <cell r="E40" t="str">
            <v>-</v>
          </cell>
        </row>
        <row r="41">
          <cell r="B41" t="str">
            <v>Q-404</v>
          </cell>
          <cell r="E41" t="str">
            <v xml:space="preserve"> 1/4" WITH 12" LENGTH ROD</v>
          </cell>
        </row>
        <row r="42">
          <cell r="B42" t="str">
            <v>M-0221</v>
          </cell>
          <cell r="E42" t="str">
            <v>2" - 3"</v>
          </cell>
        </row>
        <row r="43">
          <cell r="B43" t="str">
            <v>M-0220</v>
          </cell>
          <cell r="E43" t="str">
            <v>1" - 2“</v>
          </cell>
        </row>
        <row r="44">
          <cell r="B44" t="str">
            <v>Q-161</v>
          </cell>
          <cell r="E44" t="str">
            <v>1" - 2“</v>
          </cell>
        </row>
        <row r="45">
          <cell r="B45" t="str">
            <v>M-0222</v>
          </cell>
          <cell r="E45" t="str">
            <v>0" - 4"</v>
          </cell>
        </row>
        <row r="46">
          <cell r="B46" t="str">
            <v>Q-162</v>
          </cell>
          <cell r="E46" t="str">
            <v xml:space="preserve"> 3" - 4”</v>
          </cell>
        </row>
        <row r="47">
          <cell r="B47" t="str">
            <v>Q-162A</v>
          </cell>
          <cell r="E47" t="str">
            <v>4"</v>
          </cell>
        </row>
        <row r="48">
          <cell r="B48" t="str">
            <v>M-0220A</v>
          </cell>
          <cell r="E48" t="str">
            <v>2"</v>
          </cell>
        </row>
        <row r="49">
          <cell r="B49" t="str">
            <v>Q-161A</v>
          </cell>
          <cell r="E49" t="str">
            <v>2"</v>
          </cell>
        </row>
        <row r="50">
          <cell r="B50" t="str">
            <v>M-0222A</v>
          </cell>
          <cell r="E50" t="str">
            <v>4"</v>
          </cell>
        </row>
        <row r="51">
          <cell r="B51" t="str">
            <v>M-0221A</v>
          </cell>
          <cell r="E51" t="str">
            <v>3"</v>
          </cell>
        </row>
        <row r="52">
          <cell r="B52" t="str">
            <v>A-012</v>
          </cell>
          <cell r="E52" t="str">
            <v>0 - 5,000 PSI</v>
          </cell>
        </row>
        <row r="53">
          <cell r="B53" t="str">
            <v>A-046</v>
          </cell>
          <cell r="E53" t="str">
            <v>0 - 5,000 PSI</v>
          </cell>
        </row>
        <row r="54">
          <cell r="B54" t="str">
            <v>A-047</v>
          </cell>
          <cell r="E54" t="str">
            <v>0 - 5,000 PSI</v>
          </cell>
        </row>
        <row r="55">
          <cell r="B55" t="str">
            <v>A-015</v>
          </cell>
          <cell r="E55" t="str">
            <v>0 - 30,000 PSI</v>
          </cell>
        </row>
        <row r="56">
          <cell r="B56" t="str">
            <v>A-035</v>
          </cell>
          <cell r="E56" t="str">
            <v>0 - 30,000 PSI</v>
          </cell>
        </row>
        <row r="57">
          <cell r="B57" t="str">
            <v>Q-119</v>
          </cell>
          <cell r="E57" t="str">
            <v>-</v>
          </cell>
        </row>
        <row r="58">
          <cell r="B58" t="str">
            <v>A-014</v>
          </cell>
          <cell r="E58" t="str">
            <v>0 - 20,000 PSI</v>
          </cell>
        </row>
        <row r="59">
          <cell r="B59" t="str">
            <v>A-126</v>
          </cell>
          <cell r="E59" t="str">
            <v>0 - 10,000 PSI</v>
          </cell>
        </row>
        <row r="60">
          <cell r="B60" t="str">
            <v>A-132</v>
          </cell>
          <cell r="E60" t="str">
            <v>0 - 10,000 PSI</v>
          </cell>
        </row>
        <row r="61">
          <cell r="B61" t="str">
            <v>FS-057</v>
          </cell>
          <cell r="E61" t="str">
            <v>0 - 10,000 PSI</v>
          </cell>
        </row>
        <row r="62">
          <cell r="B62" t="str">
            <v>A-038</v>
          </cell>
          <cell r="E62" t="str">
            <v>0 - 1,000 PSI</v>
          </cell>
        </row>
        <row r="63">
          <cell r="B63" t="str">
            <v>A-129</v>
          </cell>
          <cell r="E63" t="str">
            <v>0 - 1,000 PSI</v>
          </cell>
        </row>
        <row r="64">
          <cell r="B64" t="str">
            <v>WS-003</v>
          </cell>
          <cell r="E64" t="str">
            <v>-</v>
          </cell>
        </row>
        <row r="65">
          <cell r="B65" t="str">
            <v>WS-004</v>
          </cell>
          <cell r="E65" t="str">
            <v>-</v>
          </cell>
        </row>
        <row r="66">
          <cell r="B66" t="str">
            <v>Q-476</v>
          </cell>
          <cell r="E66" t="str">
            <v>-</v>
          </cell>
        </row>
        <row r="67">
          <cell r="B67" t="str">
            <v>Q-124</v>
          </cell>
          <cell r="E67" t="str">
            <v>0" - 40"</v>
          </cell>
        </row>
        <row r="68">
          <cell r="B68" t="str">
            <v>DV-004</v>
          </cell>
          <cell r="E68" t="str">
            <v>0" -  24"</v>
          </cell>
        </row>
        <row r="69">
          <cell r="B69" t="str">
            <v>WS-002</v>
          </cell>
          <cell r="E69" t="str">
            <v>-</v>
          </cell>
        </row>
        <row r="70">
          <cell r="B70" t="str">
            <v>Q-419</v>
          </cell>
          <cell r="E70" t="str">
            <v>0" - 12"</v>
          </cell>
        </row>
        <row r="71">
          <cell r="B71" t="str">
            <v>M-0098</v>
          </cell>
          <cell r="E71" t="str">
            <v>0" - 12"</v>
          </cell>
        </row>
        <row r="72">
          <cell r="B72" t="str">
            <v>Q-435</v>
          </cell>
          <cell r="E72" t="str">
            <v>-</v>
          </cell>
        </row>
        <row r="73">
          <cell r="B73" t="str">
            <v>M-0041</v>
          </cell>
          <cell r="E73" t="str">
            <v>0" - 8"</v>
          </cell>
        </row>
        <row r="74">
          <cell r="B74" t="str">
            <v>M-0039</v>
          </cell>
          <cell r="E74" t="str">
            <v xml:space="preserve"> 0“ - 1"</v>
          </cell>
        </row>
        <row r="75">
          <cell r="B75" t="str">
            <v>M-0247</v>
          </cell>
          <cell r="E75" t="str">
            <v>0' - 0.5"</v>
          </cell>
        </row>
        <row r="76">
          <cell r="B76" t="str">
            <v>M-0249</v>
          </cell>
          <cell r="E76" t="str">
            <v>0' - 0.5"</v>
          </cell>
        </row>
        <row r="77">
          <cell r="B77" t="str">
            <v>M-0250</v>
          </cell>
          <cell r="E77" t="str">
            <v>0' - 0.5"</v>
          </cell>
        </row>
        <row r="78">
          <cell r="B78" t="str">
            <v>Q-515</v>
          </cell>
          <cell r="E78" t="str">
            <v>-</v>
          </cell>
        </row>
        <row r="79">
          <cell r="B79" t="str">
            <v>M-0272</v>
          </cell>
          <cell r="E79" t="str">
            <v xml:space="preserve"> 0“ - 1"</v>
          </cell>
        </row>
        <row r="80">
          <cell r="B80" t="str">
            <v>M-0113</v>
          </cell>
          <cell r="E80" t="str">
            <v>0" - 0.03"</v>
          </cell>
        </row>
        <row r="81">
          <cell r="B81" t="str">
            <v>M-0032</v>
          </cell>
          <cell r="E81" t="str">
            <v>0" - 12"</v>
          </cell>
        </row>
        <row r="82">
          <cell r="B82" t="str">
            <v>Q-469</v>
          </cell>
          <cell r="E82" t="str">
            <v>-</v>
          </cell>
        </row>
        <row r="83">
          <cell r="B83" t="str">
            <v>Q-429</v>
          </cell>
          <cell r="E83" t="str">
            <v>24" - 30"</v>
          </cell>
        </row>
        <row r="84">
          <cell r="B84" t="str">
            <v>M-0265</v>
          </cell>
          <cell r="E84" t="str">
            <v>0“ - 18’</v>
          </cell>
        </row>
        <row r="85">
          <cell r="B85" t="str">
            <v>Q-650</v>
          </cell>
          <cell r="E85" t="str">
            <v>0" - 12"</v>
          </cell>
        </row>
        <row r="86">
          <cell r="B86" t="str">
            <v>Q-166</v>
          </cell>
          <cell r="E86" t="str">
            <v>0" - 6“</v>
          </cell>
        </row>
        <row r="87">
          <cell r="B87" t="str">
            <v>M-0092</v>
          </cell>
          <cell r="E87" t="str">
            <v>0” - 12“</v>
          </cell>
        </row>
        <row r="88">
          <cell r="B88" t="str">
            <v>Q-427</v>
          </cell>
          <cell r="E88" t="str">
            <v>0” - 12“</v>
          </cell>
        </row>
        <row r="89">
          <cell r="B89" t="str">
            <v>A-141</v>
          </cell>
          <cell r="E89" t="str">
            <v>0 - 70 BAR</v>
          </cell>
        </row>
        <row r="90">
          <cell r="B90" t="str">
            <v>A-163</v>
          </cell>
          <cell r="E90" t="str">
            <v>0 - 350 BAR</v>
          </cell>
        </row>
        <row r="91">
          <cell r="B91" t="str">
            <v>A-134</v>
          </cell>
          <cell r="E91" t="str">
            <v>0 - 30,000 PSI</v>
          </cell>
        </row>
        <row r="92">
          <cell r="B92" t="str">
            <v>A-135</v>
          </cell>
          <cell r="E92" t="str">
            <v>0 - 30,000 PSI</v>
          </cell>
        </row>
        <row r="93">
          <cell r="B93" t="str">
            <v>A-194</v>
          </cell>
          <cell r="E93" t="str">
            <v>0 - 10,000 PSI</v>
          </cell>
        </row>
        <row r="94">
          <cell r="B94" t="str">
            <v>M-0101</v>
          </cell>
          <cell r="E94" t="str">
            <v>0“ - 24"</v>
          </cell>
        </row>
        <row r="95">
          <cell r="B95" t="str">
            <v>Q-656</v>
          </cell>
          <cell r="E95" t="str">
            <v>0" - 6"</v>
          </cell>
        </row>
        <row r="96">
          <cell r="B96" t="str">
            <v>M-0229</v>
          </cell>
          <cell r="E96" t="str">
            <v xml:space="preserve"> 0" - 60"</v>
          </cell>
        </row>
        <row r="97">
          <cell r="B97" t="str">
            <v>Q-125</v>
          </cell>
          <cell r="E97" t="str">
            <v xml:space="preserve"> 0'  -24"</v>
          </cell>
        </row>
        <row r="98">
          <cell r="B98" t="str">
            <v>Q-471</v>
          </cell>
          <cell r="E98" t="str">
            <v>-</v>
          </cell>
        </row>
        <row r="99">
          <cell r="B99" t="str">
            <v>Q-475</v>
          </cell>
          <cell r="E99" t="str">
            <v>-</v>
          </cell>
        </row>
        <row r="100">
          <cell r="B100" t="str">
            <v>Q-607</v>
          </cell>
          <cell r="E100" t="str">
            <v>-</v>
          </cell>
        </row>
        <row r="101">
          <cell r="B101" t="str">
            <v>OM-124</v>
          </cell>
          <cell r="E101" t="str">
            <v>18" - 24"</v>
          </cell>
        </row>
        <row r="102">
          <cell r="B102" t="str">
            <v>WS-097</v>
          </cell>
          <cell r="E102" t="str">
            <v>-</v>
          </cell>
        </row>
        <row r="103">
          <cell r="B103" t="str">
            <v>Q-423</v>
          </cell>
          <cell r="E103" t="str">
            <v>0 - 6"</v>
          </cell>
        </row>
        <row r="104">
          <cell r="B104" t="str">
            <v>OM-122</v>
          </cell>
          <cell r="E104" t="str">
            <v xml:space="preserve"> 0" - 6”</v>
          </cell>
        </row>
        <row r="105">
          <cell r="B105" t="str">
            <v>Q-148</v>
          </cell>
          <cell r="E105" t="str">
            <v xml:space="preserve"> 30" - 36”</v>
          </cell>
        </row>
        <row r="106">
          <cell r="B106" t="str">
            <v>OM-126</v>
          </cell>
          <cell r="E106" t="str">
            <v>6" - 12"</v>
          </cell>
        </row>
        <row r="107">
          <cell r="B107" t="str">
            <v>OM-125</v>
          </cell>
          <cell r="E107" t="str">
            <v>24” - 30"</v>
          </cell>
        </row>
        <row r="108">
          <cell r="B108" t="str">
            <v>M-0117</v>
          </cell>
          <cell r="E108" t="str">
            <v>18" - 24"</v>
          </cell>
        </row>
        <row r="109">
          <cell r="B109" t="str">
            <v>Q-112</v>
          </cell>
          <cell r="E109" t="str">
            <v>0" - 0.5"</v>
          </cell>
        </row>
        <row r="110">
          <cell r="B110" t="str">
            <v>Q-456</v>
          </cell>
          <cell r="E110" t="str">
            <v>-</v>
          </cell>
        </row>
        <row r="111">
          <cell r="B111" t="str">
            <v>A-183</v>
          </cell>
          <cell r="E111" t="str">
            <v>0 - 10,000 PSI</v>
          </cell>
        </row>
        <row r="112">
          <cell r="B112" t="str">
            <v>WS-098</v>
          </cell>
          <cell r="E112" t="str">
            <v>-</v>
          </cell>
        </row>
        <row r="113">
          <cell r="B113" t="str">
            <v>Q-418</v>
          </cell>
          <cell r="E113" t="str">
            <v>10 GAUSS MAXIMUM</v>
          </cell>
        </row>
        <row r="114">
          <cell r="B114" t="str">
            <v>M-0283</v>
          </cell>
          <cell r="E114" t="str">
            <v xml:space="preserve"> 0" - 1"</v>
          </cell>
        </row>
        <row r="115">
          <cell r="B115" t="str">
            <v>M-0077</v>
          </cell>
          <cell r="E115" t="str">
            <v xml:space="preserve"> 0" - 1"</v>
          </cell>
        </row>
        <row r="116">
          <cell r="B116" t="str">
            <v>WS-102</v>
          </cell>
          <cell r="E116" t="str">
            <v>-</v>
          </cell>
        </row>
        <row r="117">
          <cell r="B117" t="str">
            <v>M-0264</v>
          </cell>
          <cell r="E117" t="str">
            <v xml:space="preserve"> 0 - 12.7MM</v>
          </cell>
        </row>
        <row r="118">
          <cell r="B118" t="str">
            <v>Q-506</v>
          </cell>
          <cell r="E118" t="str">
            <v xml:space="preserve"> 4-1/4" </v>
          </cell>
        </row>
        <row r="119">
          <cell r="B119" t="str">
            <v>M-0291</v>
          </cell>
          <cell r="E119" t="str">
            <v>0 - 1"</v>
          </cell>
        </row>
        <row r="120">
          <cell r="B120" t="str">
            <v>M-0243</v>
          </cell>
          <cell r="E120" t="str">
            <v>0 - 12"</v>
          </cell>
        </row>
        <row r="121">
          <cell r="B121" t="str">
            <v>M-0294</v>
          </cell>
          <cell r="E121" t="str">
            <v>0 - 12"</v>
          </cell>
        </row>
        <row r="122">
          <cell r="B122" t="str">
            <v>Q-432</v>
          </cell>
          <cell r="E122" t="str">
            <v>2" - 40"</v>
          </cell>
        </row>
        <row r="123">
          <cell r="B123" t="str">
            <v>A-041</v>
          </cell>
          <cell r="E123" t="str">
            <v>0 - 30,000 PSI</v>
          </cell>
        </row>
        <row r="124">
          <cell r="B124" t="str">
            <v>M-0228</v>
          </cell>
          <cell r="E124" t="str">
            <v>1.5" to 10"(IT-5108)</v>
          </cell>
        </row>
        <row r="125">
          <cell r="B125" t="str">
            <v>Q-655</v>
          </cell>
          <cell r="E125" t="str">
            <v xml:space="preserve"> 0” - 6'  </v>
          </cell>
        </row>
        <row r="126">
          <cell r="B126" t="str">
            <v>M-0277</v>
          </cell>
          <cell r="E126" t="str">
            <v xml:space="preserve"> 0" - 6" </v>
          </cell>
        </row>
        <row r="127">
          <cell r="B127" t="str">
            <v>Q-465</v>
          </cell>
          <cell r="E127" t="str">
            <v>-</v>
          </cell>
        </row>
        <row r="128">
          <cell r="B128" t="str">
            <v>Q-231</v>
          </cell>
          <cell r="E128" t="str">
            <v>0.275" - 0.375"</v>
          </cell>
        </row>
        <row r="129">
          <cell r="B129" t="str">
            <v>Q-219</v>
          </cell>
          <cell r="E129" t="str">
            <v>-</v>
          </cell>
        </row>
        <row r="130">
          <cell r="B130" t="str">
            <v>Q-126</v>
          </cell>
          <cell r="E130" t="str">
            <v xml:space="preserve"> 0” - 60"</v>
          </cell>
        </row>
        <row r="131">
          <cell r="B131" t="str">
            <v>Q-215</v>
          </cell>
          <cell r="E131" t="str">
            <v xml:space="preserve">24" - 36"    </v>
          </cell>
        </row>
        <row r="132">
          <cell r="B132" t="str">
            <v>Q-232</v>
          </cell>
          <cell r="E132" t="str">
            <v xml:space="preserve">24" - 36"    </v>
          </cell>
        </row>
        <row r="133">
          <cell r="B133" t="str">
            <v>Q-234</v>
          </cell>
          <cell r="E133" t="str">
            <v xml:space="preserve"> 18" - 24"</v>
          </cell>
        </row>
        <row r="134">
          <cell r="B134" t="str">
            <v>Q-634</v>
          </cell>
          <cell r="E134" t="str">
            <v>1 -7/8" - 8 UN - 2B</v>
          </cell>
        </row>
        <row r="135">
          <cell r="B135" t="str">
            <v>Q-279</v>
          </cell>
          <cell r="E135" t="str">
            <v>1" - 8 UNC - 2B</v>
          </cell>
        </row>
        <row r="136">
          <cell r="B136" t="str">
            <v>Q-351</v>
          </cell>
          <cell r="E136" t="str">
            <v>1" - 8 UNC - 2B</v>
          </cell>
        </row>
        <row r="137">
          <cell r="B137" t="str">
            <v>Q-478</v>
          </cell>
          <cell r="E137" t="str">
            <v>3/8” - 18 NPT L1</v>
          </cell>
        </row>
        <row r="138">
          <cell r="B138" t="str">
            <v>Q-081</v>
          </cell>
          <cell r="E138" t="str">
            <v>3/8” - 18 NPT</v>
          </cell>
        </row>
        <row r="139">
          <cell r="B139" t="str">
            <v>M-0274</v>
          </cell>
          <cell r="E139" t="str">
            <v>3/4”  - 14 NPT L1</v>
          </cell>
        </row>
        <row r="140">
          <cell r="B140" t="str">
            <v>Q-644</v>
          </cell>
          <cell r="E140" t="str">
            <v>3/4”  - 14 NPT L1</v>
          </cell>
        </row>
        <row r="141">
          <cell r="B141" t="str">
            <v>M-0165</v>
          </cell>
          <cell r="E141" t="str">
            <v>2" - 11.5 NPT L1</v>
          </cell>
        </row>
        <row r="142">
          <cell r="B142" t="str">
            <v>Q-338</v>
          </cell>
          <cell r="E142" t="str">
            <v>2" - 11.5 NPT</v>
          </cell>
        </row>
        <row r="143">
          <cell r="B143" t="str">
            <v>M-0163</v>
          </cell>
          <cell r="E143" t="str">
            <v>1-1/4" - 11.5 NPT L1</v>
          </cell>
        </row>
        <row r="144">
          <cell r="B144" t="str">
            <v>Q-488</v>
          </cell>
          <cell r="E144" t="str">
            <v>1-1/4" - 11.5 NPT</v>
          </cell>
        </row>
        <row r="145">
          <cell r="B145" t="str">
            <v>Q-649</v>
          </cell>
          <cell r="E145" t="str">
            <v>1-1/2" - 11.5 NPT L1</v>
          </cell>
        </row>
        <row r="146">
          <cell r="B146" t="str">
            <v>Q-489</v>
          </cell>
          <cell r="E146" t="str">
            <v>1-1/2" - 11.5 NPT</v>
          </cell>
        </row>
        <row r="147">
          <cell r="B147" t="str">
            <v>Q-331</v>
          </cell>
          <cell r="E147" t="str">
            <v>1/8” - 27 NPT L1</v>
          </cell>
        </row>
        <row r="148">
          <cell r="B148" t="str">
            <v>M-0158</v>
          </cell>
          <cell r="E148" t="str">
            <v>1/8” - 27 NPT L1</v>
          </cell>
        </row>
        <row r="149">
          <cell r="B149" t="str">
            <v>Q-077</v>
          </cell>
          <cell r="E149" t="str">
            <v>1/8" - 27 NPT</v>
          </cell>
        </row>
        <row r="150">
          <cell r="B150" t="str">
            <v>M-0290</v>
          </cell>
          <cell r="E150" t="str">
            <v>1/2" WITH 12" LENGTH ROD</v>
          </cell>
        </row>
        <row r="151">
          <cell r="B151" t="str">
            <v>Q-079</v>
          </cell>
          <cell r="E151" t="str">
            <v>1/4" - 18 NPT</v>
          </cell>
        </row>
        <row r="152">
          <cell r="B152" t="str">
            <v>Q-603</v>
          </cell>
          <cell r="E152" t="str">
            <v>1/4" - 18 NPT</v>
          </cell>
        </row>
        <row r="153">
          <cell r="B153" t="str">
            <v>M-0256</v>
          </cell>
          <cell r="E153" t="str">
            <v>1/2“ - 14 NPT</v>
          </cell>
        </row>
        <row r="154">
          <cell r="B154" t="str">
            <v>Q-485</v>
          </cell>
          <cell r="E154" t="str">
            <v>1/2" - 14 NPT</v>
          </cell>
        </row>
        <row r="155">
          <cell r="B155" t="str">
            <v>Q-645</v>
          </cell>
          <cell r="E155" t="str">
            <v>1/2"  - 14 NPT L1</v>
          </cell>
        </row>
        <row r="156">
          <cell r="B156" t="str">
            <v>G-090</v>
          </cell>
          <cell r="E156" t="str">
            <v>1" - 11-1/2 NPT</v>
          </cell>
        </row>
        <row r="157">
          <cell r="B157" t="str">
            <v>Q-487</v>
          </cell>
          <cell r="E157" t="str">
            <v>1" - 11.5 NPT</v>
          </cell>
        </row>
        <row r="158">
          <cell r="B158" t="str">
            <v>Q-335</v>
          </cell>
          <cell r="E158" t="str">
            <v>1' - 11.5 NPT L1</v>
          </cell>
        </row>
        <row r="159">
          <cell r="B159" t="str">
            <v>M-0159</v>
          </cell>
          <cell r="E159" t="str">
            <v>1/4" - 18 NPT L1</v>
          </cell>
        </row>
        <row r="160">
          <cell r="B160" t="str">
            <v>Q-190 &amp; Q-190A</v>
          </cell>
          <cell r="E160" t="str">
            <v>3-1/6" - 8 UN - 2B</v>
          </cell>
        </row>
        <row r="161">
          <cell r="B161" t="str">
            <v>Q-195</v>
          </cell>
          <cell r="E161" t="str">
            <v>2" - 10 UN - 2B</v>
          </cell>
        </row>
        <row r="162">
          <cell r="B162" t="str">
            <v>Q-642</v>
          </cell>
          <cell r="E162" t="str">
            <v>7/8“ - 9 UNC - 2B</v>
          </cell>
        </row>
        <row r="163">
          <cell r="B163" t="str">
            <v>Q-005</v>
          </cell>
          <cell r="E163" t="str">
            <v>7/8“ - 9 UNC - 2B</v>
          </cell>
        </row>
        <row r="164">
          <cell r="B164" t="str">
            <v>Q-271</v>
          </cell>
          <cell r="E164" t="str">
            <v>7/16“ - 14 UNC - 2B</v>
          </cell>
        </row>
        <row r="165">
          <cell r="B165" t="str">
            <v>M-0166</v>
          </cell>
          <cell r="E165" t="str">
            <v>1/4" - 20 UNC - 2B</v>
          </cell>
        </row>
        <row r="166">
          <cell r="B166" t="str">
            <v>Q-117 &amp; Q-117A</v>
          </cell>
          <cell r="E166" t="str">
            <v xml:space="preserve">6.500" - 4 STUB ACME - 2G </v>
          </cell>
        </row>
        <row r="167">
          <cell r="B167" t="str">
            <v>Q-058 &amp; Q-058A</v>
          </cell>
          <cell r="E167" t="str">
            <v>5-3/4" - 4 STUB ACME - 2G</v>
          </cell>
        </row>
        <row r="168">
          <cell r="B168" t="str">
            <v>M-0299 &amp; M-0299A</v>
          </cell>
          <cell r="E168" t="str">
            <v>5-1/4" - 4 STUB ACME - 2G</v>
          </cell>
        </row>
        <row r="169">
          <cell r="B169" t="str">
            <v>M-0300 &amp; M-0300A</v>
          </cell>
          <cell r="E169" t="str">
            <v>5-1/4" - 4 STUB ACME - 2G</v>
          </cell>
        </row>
        <row r="170">
          <cell r="B170" t="str">
            <v>PG-392 &amp; PG-393</v>
          </cell>
          <cell r="E170" t="str">
            <v>5-1/2“ - 4 STUB ACME - 2G</v>
          </cell>
        </row>
        <row r="171">
          <cell r="B171" t="str">
            <v>Q-187 &amp; Q187A</v>
          </cell>
          <cell r="E171" t="str">
            <v>5-1/2" - 8 TPI  ACME - 2G</v>
          </cell>
        </row>
        <row r="172">
          <cell r="B172" t="str">
            <v>Q-150 &amp; Q-150A</v>
          </cell>
          <cell r="E172" t="str">
            <v>5” - 4 TPI STUB ACME - 2G</v>
          </cell>
        </row>
        <row r="173">
          <cell r="B173" t="str">
            <v>Q-504</v>
          </cell>
          <cell r="E173" t="str">
            <v>11" X 1"</v>
          </cell>
        </row>
        <row r="174">
          <cell r="B174" t="str">
            <v>M-0144</v>
          </cell>
          <cell r="E174" t="str">
            <v xml:space="preserve">1-1/2" - 8 UN - 2B </v>
          </cell>
        </row>
        <row r="175">
          <cell r="B175" t="str">
            <v>Q-096 &amp; Q-096A</v>
          </cell>
          <cell r="E175" t="str">
            <v xml:space="preserve">5.750" - 8 UN - 2B </v>
          </cell>
        </row>
        <row r="176">
          <cell r="B176" t="str">
            <v>Q-056 &amp; Q-056A</v>
          </cell>
          <cell r="E176" t="str">
            <v xml:space="preserve">5.250”  - 8 UN - 2B </v>
          </cell>
        </row>
        <row r="177">
          <cell r="B177" t="str">
            <v>Q-189 &amp; Q189A</v>
          </cell>
          <cell r="E177" t="str">
            <v>4-5/8" - 4 TPI STUB ACME - 2G</v>
          </cell>
        </row>
        <row r="178">
          <cell r="B178" t="str">
            <v>Q-055 &amp; Q-055A</v>
          </cell>
          <cell r="E178" t="str">
            <v>4-3/4" - 8 UN - 2B</v>
          </cell>
        </row>
        <row r="179">
          <cell r="B179" t="str">
            <v>Q-091 &amp; Q-092</v>
          </cell>
          <cell r="E179" t="str">
            <v>4-3/4" - 8 UN - 2B</v>
          </cell>
        </row>
        <row r="180">
          <cell r="B180" t="str">
            <v>Q-054 &amp; Q-054A</v>
          </cell>
          <cell r="E180" t="str">
            <v>4-1/2" - 8 UN - 2B</v>
          </cell>
        </row>
        <row r="181">
          <cell r="B181" t="str">
            <v>Q-052 &amp; Q-053</v>
          </cell>
          <cell r="E181" t="str">
            <v>4-1/2"  - 8 UN - 2B</v>
          </cell>
        </row>
        <row r="182">
          <cell r="B182" t="str">
            <v>Q-188 &amp; Q188A</v>
          </cell>
          <cell r="E182" t="str">
            <v>4" - 8 UN - 2B</v>
          </cell>
        </row>
        <row r="183">
          <cell r="B183" t="str">
            <v>M-0297</v>
          </cell>
          <cell r="E183" t="str">
            <v>1-1/2‘ - 6 UNC - 2B</v>
          </cell>
        </row>
        <row r="184">
          <cell r="B184" t="str">
            <v>Q-116 &amp; Q-116A</v>
          </cell>
          <cell r="E184" t="str">
            <v>4" - 4 STUB ACME - 2G</v>
          </cell>
        </row>
        <row r="185">
          <cell r="B185" t="str">
            <v>Q-044 &amp; Q-045</v>
          </cell>
          <cell r="E185" t="str">
            <v xml:space="preserve">3-3/8" - 8 UN - 2B </v>
          </cell>
        </row>
        <row r="186">
          <cell r="B186" t="str">
            <v>Q-042 &amp; Q-042A</v>
          </cell>
          <cell r="E186" t="str">
            <v xml:space="preserve">3-3/8" - 8 UN - 2B </v>
          </cell>
        </row>
        <row r="187">
          <cell r="B187" t="str">
            <v>Q-043 &amp; Q-043A</v>
          </cell>
          <cell r="E187" t="str">
            <v xml:space="preserve">3-3/8" - 8 UN - 2B </v>
          </cell>
        </row>
        <row r="188">
          <cell r="B188" t="str">
            <v>Q-653 &amp; Q-653A</v>
          </cell>
          <cell r="E188" t="str">
            <v>3-3/4"  - 8 UN - 2B</v>
          </cell>
        </row>
        <row r="189">
          <cell r="B189" t="str">
            <v>PG-365</v>
          </cell>
          <cell r="E189" t="str">
            <v>3-3/4"  - 8 UN - 2B</v>
          </cell>
        </row>
        <row r="190">
          <cell r="B190" t="str">
            <v>M-042 &amp; M-042A</v>
          </cell>
          <cell r="E190" t="str">
            <v>3-1/4" - 8 UN - 2B</v>
          </cell>
        </row>
        <row r="191">
          <cell r="B191" t="str">
            <v>Q-114 &amp; Q-114A</v>
          </cell>
          <cell r="E191" t="str">
            <v>3-1/4" - 8 UN - 2B</v>
          </cell>
        </row>
        <row r="192">
          <cell r="B192" t="str">
            <v>Q-044 &amp; Q-046</v>
          </cell>
          <cell r="E192" t="str">
            <v>3-1/4" - 8 UN - 2B</v>
          </cell>
        </row>
        <row r="193">
          <cell r="B193" t="str">
            <v>Q-047 &amp; Q-048</v>
          </cell>
          <cell r="E193" t="str">
            <v>3-1/2" - 8 UN - 2B</v>
          </cell>
        </row>
        <row r="194">
          <cell r="B194" t="str">
            <v>Q-481 &amp; Q-481A</v>
          </cell>
          <cell r="E194" t="str">
            <v>3” - 8 UN - 2B</v>
          </cell>
        </row>
        <row r="195">
          <cell r="B195" t="str">
            <v>M-0160</v>
          </cell>
          <cell r="E195" t="str">
            <v>3/8“ - 18 NPT L1</v>
          </cell>
        </row>
        <row r="196">
          <cell r="B196" t="str">
            <v>M-0179</v>
          </cell>
          <cell r="E196" t="str">
            <v>1-1/4” - 7 UNC - 2B</v>
          </cell>
        </row>
        <row r="197">
          <cell r="B197" t="str">
            <v>M-0139</v>
          </cell>
          <cell r="E197" t="str">
            <v>1-1/8”  - 12 UNF - 2B</v>
          </cell>
        </row>
        <row r="198">
          <cell r="B198" t="str">
            <v>Q-640</v>
          </cell>
          <cell r="E198" t="str">
            <v>3/8" - 16 UNC - 2B</v>
          </cell>
        </row>
        <row r="199">
          <cell r="B199" t="str">
            <v>PG-047P</v>
          </cell>
          <cell r="E199" t="str">
            <v>3/4" - 10 UNC - 2B</v>
          </cell>
        </row>
        <row r="200">
          <cell r="B200" t="str">
            <v>Q-641</v>
          </cell>
          <cell r="E200" t="str">
            <v>3/4" - 10 UNC - 2B</v>
          </cell>
        </row>
        <row r="201">
          <cell r="B201" t="str">
            <v>Q-312</v>
          </cell>
          <cell r="E201" t="str">
            <v>1-1/8”  - 12 UNF - 2B</v>
          </cell>
        </row>
        <row r="202">
          <cell r="B202" t="str">
            <v>M-0116</v>
          </cell>
          <cell r="E202" t="str">
            <v>12" - 18"</v>
          </cell>
        </row>
        <row r="203">
          <cell r="B203" t="str">
            <v>Q-115 &amp; Q-115A</v>
          </cell>
          <cell r="E203" t="str">
            <v>3.750" - 4 STUB ACME - 2G</v>
          </cell>
        </row>
        <row r="204">
          <cell r="B204" t="str">
            <v>Q-046 &amp; Q-046A</v>
          </cell>
          <cell r="E204" t="str">
            <v>3.500" - 8 UN - 2B</v>
          </cell>
        </row>
        <row r="205">
          <cell r="B205" t="str">
            <v>Q-228</v>
          </cell>
          <cell r="E205" t="str">
            <v>13/16" - 16 UN - 2B</v>
          </cell>
        </row>
        <row r="206">
          <cell r="B206" t="str">
            <v>Q-249</v>
          </cell>
          <cell r="E206" t="str">
            <v>1-3/4" - 8 UN - 2B</v>
          </cell>
        </row>
        <row r="207">
          <cell r="B207" t="str">
            <v>Q-185</v>
          </cell>
          <cell r="E207" t="str">
            <v>3" - 4 UNC - 2B</v>
          </cell>
        </row>
        <row r="208">
          <cell r="B208" t="str">
            <v>Q-039</v>
          </cell>
          <cell r="E208" t="str">
            <v>2-7/8" - 8 UN - 2B</v>
          </cell>
        </row>
        <row r="209">
          <cell r="B209" t="str">
            <v>Q-040</v>
          </cell>
          <cell r="E209" t="str">
            <v>2-7/8" - 8 UN - 2B</v>
          </cell>
        </row>
        <row r="210">
          <cell r="B210" t="str">
            <v>M-0141</v>
          </cell>
          <cell r="E210" t="str">
            <v>1-3/8" - 12 UNF - 2B</v>
          </cell>
        </row>
        <row r="211">
          <cell r="B211" t="str">
            <v>M-0142</v>
          </cell>
          <cell r="E211" t="str">
            <v>1-3/8" - 8 UN - 2B</v>
          </cell>
        </row>
        <row r="212">
          <cell r="B212" t="str">
            <v>Q-248</v>
          </cell>
          <cell r="E212" t="str">
            <v xml:space="preserve">1-5/8"  - 8 UN - 2B </v>
          </cell>
        </row>
        <row r="213">
          <cell r="B213" t="str">
            <v>M-0288</v>
          </cell>
          <cell r="E213" t="str">
            <v>2-3/4" - 8 UN - 2B</v>
          </cell>
        </row>
        <row r="214">
          <cell r="B214" t="str">
            <v>Q-509</v>
          </cell>
          <cell r="E214" t="str">
            <v>152MM</v>
          </cell>
        </row>
        <row r="215">
          <cell r="B215" t="str">
            <v>Q-252</v>
          </cell>
          <cell r="E215" t="str">
            <v>2-1/8"  - 8 UN - 2B</v>
          </cell>
        </row>
        <row r="216">
          <cell r="B216" t="str">
            <v>Q-609</v>
          </cell>
          <cell r="E216" t="str">
            <v xml:space="preserve">16" - 24" </v>
          </cell>
        </row>
        <row r="217">
          <cell r="B217" t="str">
            <v>Q-325</v>
          </cell>
          <cell r="E217" t="str">
            <v>2-1/4"  - 8 UN - 2B</v>
          </cell>
        </row>
        <row r="218">
          <cell r="B218" t="str">
            <v>Q-510</v>
          </cell>
          <cell r="E218" t="str">
            <v>160MM</v>
          </cell>
        </row>
        <row r="219">
          <cell r="B219" t="str">
            <v>Q-250</v>
          </cell>
          <cell r="E219" t="str">
            <v>1-7/8"  - 8 UN - 2B</v>
          </cell>
        </row>
        <row r="220">
          <cell r="B220" t="str">
            <v>Q-256</v>
          </cell>
          <cell r="E220" t="str">
            <v>2-1/2“  - 8 UN - 2B</v>
          </cell>
        </row>
        <row r="221">
          <cell r="B221" t="str">
            <v>M-0154</v>
          </cell>
          <cell r="E221" t="str">
            <v>2-1/2" - 8 UN - 2B</v>
          </cell>
        </row>
        <row r="222">
          <cell r="B222" t="str">
            <v>Q-037</v>
          </cell>
          <cell r="E222" t="str">
            <v>2-1/2" - 8 UN - 2B</v>
          </cell>
        </row>
        <row r="223">
          <cell r="B223" t="str">
            <v>M-0148</v>
          </cell>
          <cell r="E223" t="str">
            <v>1-7/8"  - 8 UN - 2B</v>
          </cell>
        </row>
        <row r="224">
          <cell r="B224" t="str">
            <v>Q-251</v>
          </cell>
          <cell r="E224" t="str">
            <v>2“ - 8 UN - 2B</v>
          </cell>
        </row>
        <row r="225">
          <cell r="B225" t="str">
            <v>Q-508</v>
          </cell>
          <cell r="E225" t="str">
            <v>18-3/4" X 1“</v>
          </cell>
        </row>
        <row r="226">
          <cell r="B226" t="str">
            <v>Q-434</v>
          </cell>
          <cell r="E226" t="str">
            <v>2" - 20"</v>
          </cell>
        </row>
        <row r="227">
          <cell r="B227" t="str">
            <v>Q-319</v>
          </cell>
          <cell r="E227" t="str">
            <v xml:space="preserve">1-5/8"  - 8 UN - 2B </v>
          </cell>
        </row>
        <row r="228">
          <cell r="B228" t="str">
            <v>M-0133</v>
          </cell>
          <cell r="E228" t="str">
            <v>2" - 4"</v>
          </cell>
        </row>
        <row r="229">
          <cell r="B229" t="str">
            <v>Q-029</v>
          </cell>
          <cell r="E229" t="str">
            <v xml:space="preserve">1-5/8"  - 8 UN - 2B </v>
          </cell>
        </row>
        <row r="230">
          <cell r="B230" t="str">
            <v>M-0235</v>
          </cell>
          <cell r="E230" t="str">
            <v xml:space="preserve">1-5/16" - 12 UN - 2B </v>
          </cell>
        </row>
        <row r="231">
          <cell r="B231" t="str">
            <v>Q-464</v>
          </cell>
          <cell r="E231" t="str">
            <v>1-5/16" - 12 UN - 2B</v>
          </cell>
        </row>
        <row r="232">
          <cell r="B232" t="str">
            <v>Q-026</v>
          </cell>
          <cell r="E232" t="str">
            <v>1-3/8" - 8 UN - 2B</v>
          </cell>
        </row>
        <row r="233">
          <cell r="B233" t="str">
            <v>M-0126</v>
          </cell>
          <cell r="E233" t="str">
            <v>2" - 60"</v>
          </cell>
        </row>
        <row r="234">
          <cell r="B234" t="str">
            <v>Q-492</v>
          </cell>
          <cell r="E234" t="str">
            <v>1-3/8" - 8 UN - 2B</v>
          </cell>
        </row>
        <row r="235">
          <cell r="B235" t="str">
            <v>A-196</v>
          </cell>
          <cell r="E235" t="str">
            <v>20.720"</v>
          </cell>
        </row>
        <row r="236">
          <cell r="B236" t="str">
            <v>Q-314</v>
          </cell>
          <cell r="E236" t="str">
            <v>1-3/8" - 12 UNF - 2B</v>
          </cell>
        </row>
        <row r="237">
          <cell r="B237" t="str">
            <v>Q-030</v>
          </cell>
          <cell r="E237" t="str">
            <v>1-3/4" - 8 UN - 2B</v>
          </cell>
        </row>
        <row r="238">
          <cell r="B238" t="str">
            <v>M-0153</v>
          </cell>
          <cell r="E238" t="str">
            <v>2-1/2" - 4 UNC - 2B</v>
          </cell>
        </row>
        <row r="239">
          <cell r="B239" t="str">
            <v>M-0141</v>
          </cell>
          <cell r="E239" t="str">
            <v>2-1/2" - 4 UNC - 2B</v>
          </cell>
        </row>
        <row r="240">
          <cell r="B240" t="str">
            <v>M-0282</v>
          </cell>
          <cell r="E240" t="str">
            <v>1-1/8” - 8 UN - 2B</v>
          </cell>
        </row>
        <row r="241">
          <cell r="B241" t="str">
            <v>Q-656</v>
          </cell>
          <cell r="E241" t="str">
            <v>1-1/8” - 8 UN - 2B</v>
          </cell>
        </row>
        <row r="242">
          <cell r="B242" t="str">
            <v>Q-034</v>
          </cell>
          <cell r="E242" t="str">
            <v>2-1/4"  - 8 UN - 2B</v>
          </cell>
        </row>
        <row r="243">
          <cell r="B243" t="str">
            <v>Q-254</v>
          </cell>
          <cell r="E243" t="str">
            <v>2-1/4"  - 8 UN - 2B</v>
          </cell>
        </row>
        <row r="244">
          <cell r="B244" t="str">
            <v>Q-323</v>
          </cell>
          <cell r="E244" t="str">
            <v>2-1/8"  - 8 UN - 2B</v>
          </cell>
        </row>
        <row r="245">
          <cell r="B245" t="str">
            <v>Q-011</v>
          </cell>
          <cell r="E245" t="str">
            <v>1-1/4” - 7 UNC - 2B</v>
          </cell>
        </row>
        <row r="246">
          <cell r="B246" t="str">
            <v>Q-491</v>
          </cell>
          <cell r="E246" t="str">
            <v>1-1/4" - 8 UN - 2B</v>
          </cell>
        </row>
        <row r="247">
          <cell r="B247" t="str">
            <v>Q-648</v>
          </cell>
          <cell r="E247" t="str">
            <v>1-1/4" - 8 UN - 2B</v>
          </cell>
        </row>
        <row r="248">
          <cell r="B248" t="str">
            <v>Q-012</v>
          </cell>
          <cell r="E248" t="str">
            <v>1-1/2" - 6 UNC - 2B</v>
          </cell>
        </row>
        <row r="249">
          <cell r="B249" t="str">
            <v>M-0150</v>
          </cell>
          <cell r="E249" t="str">
            <v>2-1/8"  - 8 UN - 2B</v>
          </cell>
        </row>
        <row r="250">
          <cell r="B250" t="str">
            <v>Q-663</v>
          </cell>
          <cell r="E250" t="str">
            <v>1-1/2" - 6 UNC - 2B</v>
          </cell>
        </row>
        <row r="251">
          <cell r="B251" t="str">
            <v>Q-660</v>
          </cell>
          <cell r="E251" t="str">
            <v xml:space="preserve">1-1/2" - 8 UN - 2B </v>
          </cell>
        </row>
        <row r="252">
          <cell r="B252" t="str">
            <v>M-0289</v>
          </cell>
          <cell r="E252" t="str">
            <v xml:space="preserve">1-1/2" - 8 UN - 2B </v>
          </cell>
        </row>
        <row r="253">
          <cell r="B253" t="str">
            <v>Q-257</v>
          </cell>
          <cell r="E253" t="str">
            <v>2-3/4" - 8 UN - 2B</v>
          </cell>
        </row>
        <row r="254">
          <cell r="B254" t="str">
            <v>M-0156</v>
          </cell>
          <cell r="E254" t="str">
            <v>2-5/8" - 8 UN - 2B</v>
          </cell>
        </row>
        <row r="255">
          <cell r="B255" t="str">
            <v>Q-267</v>
          </cell>
          <cell r="E255" t="str">
            <v>1/4" - 20 UNC - 2B</v>
          </cell>
        </row>
        <row r="256">
          <cell r="B256" t="str">
            <v>Q-500</v>
          </cell>
          <cell r="E256" t="str">
            <v>1/2" - 13 UNC - 2B</v>
          </cell>
        </row>
        <row r="257">
          <cell r="B257" t="str">
            <v>Q-668</v>
          </cell>
          <cell r="E257" t="str">
            <v>1/2" - 13 UNC - 2B</v>
          </cell>
        </row>
        <row r="258">
          <cell r="B258" t="str">
            <v>M-0158</v>
          </cell>
          <cell r="E258" t="str">
            <v>2-5/8" - 8 UN - 2B</v>
          </cell>
        </row>
        <row r="259">
          <cell r="B259" t="str">
            <v>RG-037 &amp; RG-037A</v>
          </cell>
          <cell r="E259" t="str">
            <v>2-7/8" - 8 UN - 2A</v>
          </cell>
        </row>
        <row r="260">
          <cell r="B260" t="str">
            <v>Q-517</v>
          </cell>
          <cell r="E260" t="str">
            <v>3 - 1/2"</v>
          </cell>
        </row>
        <row r="261">
          <cell r="B261" t="str">
            <v>Q-196</v>
          </cell>
          <cell r="E261" t="str">
            <v>2" - 4.5 UNC - 2B</v>
          </cell>
        </row>
        <row r="262">
          <cell r="B262" t="str">
            <v>Q-200</v>
          </cell>
          <cell r="E262" t="str">
            <v>7/8" - 14 UNF - 2B</v>
          </cell>
        </row>
        <row r="263">
          <cell r="B263" t="str">
            <v>Q-193</v>
          </cell>
          <cell r="E263" t="str">
            <v>2-5/8" - 8 UN - 2B</v>
          </cell>
        </row>
        <row r="264">
          <cell r="B264" t="str">
            <v>Q-242</v>
          </cell>
          <cell r="E264" t="str">
            <v>1-1/8" - 12 UNF - 2B</v>
          </cell>
        </row>
        <row r="265">
          <cell r="B265" t="str">
            <v>Q-197</v>
          </cell>
          <cell r="E265" t="str">
            <v>1-1/2" - 16 UN - 2B</v>
          </cell>
        </row>
        <row r="266">
          <cell r="B266" t="str">
            <v>Q-201</v>
          </cell>
          <cell r="E266" t="str">
            <v>1/2" - 20 UNF - 2B</v>
          </cell>
        </row>
        <row r="267">
          <cell r="B267" t="str">
            <v>Q-198</v>
          </cell>
          <cell r="E267" t="str">
            <v>1" - 16 UN - 2B</v>
          </cell>
        </row>
        <row r="268">
          <cell r="B268" t="str">
            <v>A-1113</v>
          </cell>
          <cell r="E268" t="str">
            <v>0 - 10,000 PSI</v>
          </cell>
        </row>
        <row r="269">
          <cell r="B269" t="str">
            <v>A-115</v>
          </cell>
          <cell r="E269" t="str">
            <v>0 - 10,000 PSI</v>
          </cell>
        </row>
        <row r="270">
          <cell r="B270" t="str">
            <v>A-142</v>
          </cell>
          <cell r="E270" t="str">
            <v>0 - 1,015 PSI</v>
          </cell>
        </row>
        <row r="271">
          <cell r="B271" t="str">
            <v>A-064</v>
          </cell>
          <cell r="E271" t="str">
            <v>0 - 1,000 PSI</v>
          </cell>
        </row>
        <row r="272">
          <cell r="B272" t="str">
            <v>Q-495 &amp; 495A</v>
          </cell>
          <cell r="E272" t="str">
            <v>3" - 8 UN - 2B</v>
          </cell>
        </row>
        <row r="273">
          <cell r="B273" t="str">
            <v>Q-169 &amp; Q-169A</v>
          </cell>
          <cell r="E273" t="str">
            <v>6-1/4" - 4 Stub Acme - 2G</v>
          </cell>
        </row>
        <row r="274">
          <cell r="B274" t="str">
            <v>Q-153 &amp; Q-153A</v>
          </cell>
          <cell r="E274" t="str">
            <v>5" - 4 STUB ACME - 2G</v>
          </cell>
        </row>
        <row r="275">
          <cell r="B275" t="str">
            <v>Q-170 &amp; Q-170A</v>
          </cell>
          <cell r="E275" t="str">
            <v>4-5/8“ - 4 STUB ACME - 2G</v>
          </cell>
        </row>
        <row r="276">
          <cell r="B276" t="str">
            <v>Q-140 &amp; Q-140A</v>
          </cell>
          <cell r="E276" t="str">
            <v>4-3/4" - 8 UN - 2A</v>
          </cell>
        </row>
        <row r="277">
          <cell r="B277" t="str">
            <v>Q-172 &amp; Q172A</v>
          </cell>
          <cell r="E277" t="str">
            <v>4-1/8" - 8 UN - 2A</v>
          </cell>
        </row>
        <row r="278">
          <cell r="B278" t="str">
            <v>Q-171 &amp; Q171A</v>
          </cell>
          <cell r="E278" t="str">
            <v>4-1/4” - 8 UN - 2A</v>
          </cell>
        </row>
        <row r="279">
          <cell r="B279" t="str">
            <v>RG-053 &amp; RG-053A</v>
          </cell>
          <cell r="E279" t="str">
            <v>4-1/2" - 8UN - 2A</v>
          </cell>
        </row>
        <row r="280">
          <cell r="B280" t="str">
            <v>Q-173 &amp; Q173A</v>
          </cell>
          <cell r="E280" t="str">
            <v>4“ - 8 UN - 2A</v>
          </cell>
        </row>
        <row r="281">
          <cell r="B281" t="str">
            <v>RG-042 &amp; RG-042A</v>
          </cell>
          <cell r="E281" t="str">
            <v>3-3/8" - 8 UN - 2A</v>
          </cell>
        </row>
        <row r="282">
          <cell r="B282" t="str">
            <v>Q-174 &amp; Q174A</v>
          </cell>
          <cell r="E282" t="str">
            <v>3-1/8" - 8 UN - 2A</v>
          </cell>
        </row>
        <row r="283">
          <cell r="B283" t="str">
            <v>Q-154 &amp; Q-154A</v>
          </cell>
          <cell r="E283" t="str">
            <v>3-1/8" - 4 STUB ACME - 2G</v>
          </cell>
        </row>
        <row r="284">
          <cell r="B284" t="str">
            <v>RG-038 &amp; RG-038A</v>
          </cell>
          <cell r="E284" t="str">
            <v xml:space="preserve">3-1/4" - 8 UN - 2A </v>
          </cell>
        </row>
        <row r="285">
          <cell r="B285" t="str">
            <v>RG-045 &amp; RG-045A</v>
          </cell>
          <cell r="E285" t="str">
            <v xml:space="preserve">3.3/4" - 8 UN - 2A </v>
          </cell>
        </row>
        <row r="286">
          <cell r="B286" t="str">
            <v>Q-113 &amp; Q-113A</v>
          </cell>
          <cell r="E286" t="str">
            <v>3" - 4 STUB ACME - 2G</v>
          </cell>
        </row>
        <row r="287">
          <cell r="B287" t="str">
            <v>Q-175 &amp; Q175A</v>
          </cell>
          <cell r="E287" t="str">
            <v>3 “ - 8 UN - 2A</v>
          </cell>
        </row>
        <row r="288">
          <cell r="B288" t="str">
            <v>Q-177 &amp; Q177A</v>
          </cell>
          <cell r="E288" t="str">
            <v>2-5/8" - 8 UN - 2A</v>
          </cell>
        </row>
        <row r="289">
          <cell r="B289" t="str">
            <v>Q-134 &amp; Q-134A</v>
          </cell>
          <cell r="E289" t="str">
            <v>2-1/8" - 8 UN - 2A</v>
          </cell>
        </row>
        <row r="290">
          <cell r="B290" t="str">
            <v>RG-052 &amp; RG-052A</v>
          </cell>
          <cell r="E290" t="str">
            <v>2-1/4" - 8 UN - 2A</v>
          </cell>
        </row>
        <row r="291">
          <cell r="B291" t="str">
            <v>Q-133 &amp; Q-133A</v>
          </cell>
          <cell r="E291" t="str">
            <v>2" - 8 UN - 2A</v>
          </cell>
        </row>
        <row r="292">
          <cell r="B292" t="str">
            <v>Q-180 &amp; Q180A</v>
          </cell>
          <cell r="E292" t="str">
            <v>1-7/8" - 8UN - 2A</v>
          </cell>
        </row>
        <row r="293">
          <cell r="B293" t="str">
            <v>Q-179 &amp; Q179A</v>
          </cell>
          <cell r="E293" t="str">
            <v>1-3/4“  - 8 ACME - 2G</v>
          </cell>
        </row>
        <row r="294">
          <cell r="B294" t="str">
            <v>Q-184 &amp; Q184A</v>
          </cell>
          <cell r="E294" t="str">
            <v xml:space="preserve">1-3/4" - 8 UN - 2A </v>
          </cell>
        </row>
        <row r="295">
          <cell r="B295" t="str">
            <v>Q-182 &amp; Q182A</v>
          </cell>
          <cell r="E295" t="str">
            <v>1-1/2" - 8 UN - 2A</v>
          </cell>
        </row>
        <row r="296">
          <cell r="B296" t="str">
            <v>Q-625 &amp; Q-625A</v>
          </cell>
          <cell r="E296" t="str">
            <v>2-1/2" - 8 UN - 2A</v>
          </cell>
        </row>
        <row r="297">
          <cell r="B297" t="str">
            <v>Q-638 &amp; Q-638A</v>
          </cell>
          <cell r="E297" t="str">
            <v xml:space="preserve">1" - 8 UN - 2A </v>
          </cell>
        </row>
        <row r="298">
          <cell r="B298" t="str">
            <v>Q-348</v>
          </cell>
          <cell r="E298" t="str">
            <v>3/4"  - 16 UNF - 2B</v>
          </cell>
        </row>
        <row r="299">
          <cell r="B299" t="str">
            <v>A-174</v>
          </cell>
          <cell r="E299" t="str">
            <v>8,250 PSI</v>
          </cell>
        </row>
        <row r="300">
          <cell r="B300" t="str">
            <v>A-171</v>
          </cell>
          <cell r="E300" t="str">
            <v>5,000 PSI</v>
          </cell>
        </row>
        <row r="301">
          <cell r="B301" t="str">
            <v>A-173</v>
          </cell>
          <cell r="E301" t="str">
            <v>3,300 PSI</v>
          </cell>
        </row>
        <row r="302">
          <cell r="B302" t="str">
            <v>A-175</v>
          </cell>
          <cell r="E302" t="str">
            <v>24,750 PSI</v>
          </cell>
        </row>
        <row r="303">
          <cell r="B303" t="str">
            <v>A-172</v>
          </cell>
          <cell r="E303" t="str">
            <v>16,000 PSI</v>
          </cell>
        </row>
        <row r="304">
          <cell r="B304" t="str">
            <v>Q-276</v>
          </cell>
          <cell r="E304" t="str">
            <v>3/4"  - 16 UNF - 2B</v>
          </cell>
        </row>
        <row r="305">
          <cell r="B305" t="str">
            <v>M-0227</v>
          </cell>
          <cell r="E305" t="str">
            <v>-</v>
          </cell>
        </row>
        <row r="306">
          <cell r="B306" t="str">
            <v>M-0169</v>
          </cell>
          <cell r="E306" t="str">
            <v>3/8" - 16 UNC - 2B</v>
          </cell>
        </row>
        <row r="307">
          <cell r="B307" t="str">
            <v>M-0119</v>
          </cell>
          <cell r="E307" t="str">
            <v>2"-20"</v>
          </cell>
        </row>
        <row r="308">
          <cell r="B308" t="str">
            <v>Q-426</v>
          </cell>
          <cell r="E308" t="str">
            <v>2" - 60"</v>
          </cell>
        </row>
        <row r="309">
          <cell r="B309" t="str">
            <v>Q-270</v>
          </cell>
          <cell r="E309" t="str">
            <v>3/8" - 16 UNC - 2B</v>
          </cell>
        </row>
        <row r="310">
          <cell r="B310" t="str">
            <v>Q-239</v>
          </cell>
          <cell r="E310" t="str">
            <v>-</v>
          </cell>
        </row>
        <row r="311">
          <cell r="B311" t="str">
            <v>Q-437</v>
          </cell>
          <cell r="E311" t="str">
            <v>-</v>
          </cell>
        </row>
        <row r="312">
          <cell r="B312" t="str">
            <v>M-0305</v>
          </cell>
          <cell r="E312" t="str">
            <v>-</v>
          </cell>
        </row>
        <row r="313">
          <cell r="B313" t="str">
            <v>Q-383</v>
          </cell>
          <cell r="E313" t="str">
            <v>-</v>
          </cell>
        </row>
        <row r="314">
          <cell r="B314" t="str">
            <v>Q-507</v>
          </cell>
          <cell r="E314" t="str">
            <v xml:space="preserve">3-1/16" </v>
          </cell>
        </row>
        <row r="315">
          <cell r="B315" t="str">
            <v>M-0298 &amp; M-0298A</v>
          </cell>
          <cell r="E315" t="str">
            <v>4" - 8 UN - 2B</v>
          </cell>
        </row>
        <row r="316">
          <cell r="B316" t="str">
            <v>M-0167</v>
          </cell>
          <cell r="E316" t="str">
            <v>5/16" - 18 UNC - 2B</v>
          </cell>
        </row>
        <row r="317">
          <cell r="B317" t="str">
            <v>A-155</v>
          </cell>
          <cell r="E317" t="str">
            <v>0 - 11,500 PSI</v>
          </cell>
        </row>
        <row r="318">
          <cell r="B318" t="str">
            <v>Q-624</v>
          </cell>
          <cell r="E318" t="str">
            <v>-</v>
          </cell>
        </row>
        <row r="319">
          <cell r="B319" t="str">
            <v>Q-462</v>
          </cell>
          <cell r="E319" t="str">
            <v>-</v>
          </cell>
        </row>
        <row r="320">
          <cell r="B320" t="str">
            <v>Q-463</v>
          </cell>
          <cell r="E320" t="str">
            <v>-</v>
          </cell>
        </row>
        <row r="321">
          <cell r="B321" t="str">
            <v>Q-224</v>
          </cell>
          <cell r="E321" t="str">
            <v>5/8" - 11 UNC - 2B</v>
          </cell>
        </row>
        <row r="322">
          <cell r="B322" t="str">
            <v>M-0170</v>
          </cell>
          <cell r="E322" t="str">
            <v>7/16“ - 14 UNC - 2B</v>
          </cell>
        </row>
        <row r="323">
          <cell r="B323" t="str">
            <v>Q-121</v>
          </cell>
          <cell r="E323" t="str">
            <v>0" - 40"</v>
          </cell>
        </row>
        <row r="324">
          <cell r="B324" t="str">
            <v>Q-505</v>
          </cell>
          <cell r="E324" t="str">
            <v>70MM</v>
          </cell>
        </row>
        <row r="325">
          <cell r="B325" t="str">
            <v>M-0055</v>
          </cell>
          <cell r="E325" t="str">
            <v>BX-1000</v>
          </cell>
        </row>
        <row r="326">
          <cell r="B326" t="str">
            <v>Q-129</v>
          </cell>
          <cell r="E326" t="str">
            <v>-</v>
          </cell>
        </row>
        <row r="327">
          <cell r="B327">
            <v>0</v>
          </cell>
          <cell r="E327">
            <v>0</v>
          </cell>
        </row>
        <row r="328">
          <cell r="B328">
            <v>0</v>
          </cell>
          <cell r="E328">
            <v>0</v>
          </cell>
        </row>
        <row r="329">
          <cell r="B329">
            <v>0</v>
          </cell>
          <cell r="E329">
            <v>0</v>
          </cell>
        </row>
        <row r="330">
          <cell r="B330">
            <v>0</v>
          </cell>
          <cell r="E330">
            <v>0</v>
          </cell>
        </row>
        <row r="331">
          <cell r="B331">
            <v>0</v>
          </cell>
          <cell r="E331">
            <v>0</v>
          </cell>
        </row>
        <row r="332">
          <cell r="B332">
            <v>0</v>
          </cell>
          <cell r="E332">
            <v>0</v>
          </cell>
        </row>
        <row r="333">
          <cell r="B333">
            <v>0</v>
          </cell>
          <cell r="E333">
            <v>0</v>
          </cell>
        </row>
        <row r="334">
          <cell r="B334">
            <v>0</v>
          </cell>
          <cell r="E334">
            <v>0</v>
          </cell>
        </row>
        <row r="335">
          <cell r="B335">
            <v>0</v>
          </cell>
          <cell r="E335">
            <v>0</v>
          </cell>
        </row>
        <row r="336">
          <cell r="B336">
            <v>0</v>
          </cell>
          <cell r="E336">
            <v>0</v>
          </cell>
        </row>
        <row r="337">
          <cell r="B337">
            <v>0</v>
          </cell>
          <cell r="E337">
            <v>0</v>
          </cell>
        </row>
        <row r="338">
          <cell r="B338">
            <v>0</v>
          </cell>
          <cell r="E338">
            <v>0</v>
          </cell>
        </row>
        <row r="339">
          <cell r="B339">
            <v>0</v>
          </cell>
          <cell r="E339">
            <v>0</v>
          </cell>
        </row>
        <row r="340">
          <cell r="B340">
            <v>0</v>
          </cell>
          <cell r="E340">
            <v>0</v>
          </cell>
        </row>
        <row r="341">
          <cell r="B341">
            <v>0</v>
          </cell>
          <cell r="E341">
            <v>0</v>
          </cell>
        </row>
        <row r="342">
          <cell r="B342">
            <v>0</v>
          </cell>
          <cell r="E342">
            <v>0</v>
          </cell>
        </row>
        <row r="343">
          <cell r="B343">
            <v>0</v>
          </cell>
          <cell r="E343">
            <v>0</v>
          </cell>
        </row>
        <row r="344">
          <cell r="B344">
            <v>0</v>
          </cell>
          <cell r="E344">
            <v>0</v>
          </cell>
        </row>
        <row r="345">
          <cell r="B345">
            <v>0</v>
          </cell>
          <cell r="E345">
            <v>0</v>
          </cell>
        </row>
        <row r="346">
          <cell r="B346">
            <v>0</v>
          </cell>
          <cell r="E346">
            <v>0</v>
          </cell>
        </row>
        <row r="347">
          <cell r="B347">
            <v>0</v>
          </cell>
          <cell r="E347">
            <v>0</v>
          </cell>
        </row>
        <row r="348">
          <cell r="B348">
            <v>0</v>
          </cell>
          <cell r="E348">
            <v>0</v>
          </cell>
        </row>
        <row r="349">
          <cell r="B349">
            <v>0</v>
          </cell>
          <cell r="E349">
            <v>0</v>
          </cell>
        </row>
        <row r="350">
          <cell r="B350">
            <v>0</v>
          </cell>
          <cell r="E350">
            <v>0</v>
          </cell>
        </row>
        <row r="351">
          <cell r="B351">
            <v>0</v>
          </cell>
          <cell r="E351">
            <v>0</v>
          </cell>
        </row>
        <row r="352">
          <cell r="B352">
            <v>0</v>
          </cell>
          <cell r="E352">
            <v>0</v>
          </cell>
        </row>
        <row r="353">
          <cell r="B353">
            <v>0</v>
          </cell>
          <cell r="E353">
            <v>0</v>
          </cell>
        </row>
        <row r="354">
          <cell r="B354">
            <v>0</v>
          </cell>
          <cell r="E354">
            <v>0</v>
          </cell>
        </row>
        <row r="355">
          <cell r="B355">
            <v>0</v>
          </cell>
          <cell r="E355">
            <v>0</v>
          </cell>
        </row>
        <row r="356">
          <cell r="B356">
            <v>0</v>
          </cell>
          <cell r="E356">
            <v>0</v>
          </cell>
        </row>
        <row r="357">
          <cell r="B357">
            <v>0</v>
          </cell>
          <cell r="E357">
            <v>0</v>
          </cell>
        </row>
        <row r="358">
          <cell r="B358">
            <v>0</v>
          </cell>
          <cell r="E358">
            <v>0</v>
          </cell>
        </row>
        <row r="359">
          <cell r="B359">
            <v>0</v>
          </cell>
          <cell r="E359">
            <v>0</v>
          </cell>
        </row>
        <row r="360">
          <cell r="B360">
            <v>0</v>
          </cell>
          <cell r="E360">
            <v>0</v>
          </cell>
        </row>
        <row r="361">
          <cell r="B361">
            <v>0</v>
          </cell>
          <cell r="E361">
            <v>0</v>
          </cell>
        </row>
        <row r="362">
          <cell r="B362">
            <v>0</v>
          </cell>
          <cell r="E362">
            <v>0</v>
          </cell>
        </row>
        <row r="363">
          <cell r="B363">
            <v>0</v>
          </cell>
          <cell r="E363">
            <v>0</v>
          </cell>
        </row>
        <row r="364">
          <cell r="B364">
            <v>0</v>
          </cell>
          <cell r="E364">
            <v>0</v>
          </cell>
        </row>
        <row r="365">
          <cell r="B365">
            <v>0</v>
          </cell>
          <cell r="E365">
            <v>0</v>
          </cell>
        </row>
        <row r="366">
          <cell r="B366">
            <v>0</v>
          </cell>
          <cell r="E366">
            <v>0</v>
          </cell>
        </row>
        <row r="367">
          <cell r="B367">
            <v>0</v>
          </cell>
          <cell r="E367">
            <v>0</v>
          </cell>
        </row>
        <row r="368">
          <cell r="B368">
            <v>0</v>
          </cell>
          <cell r="E368">
            <v>0</v>
          </cell>
        </row>
        <row r="369">
          <cell r="B369">
            <v>0</v>
          </cell>
          <cell r="E369">
            <v>0</v>
          </cell>
        </row>
        <row r="370">
          <cell r="B370">
            <v>0</v>
          </cell>
          <cell r="E370">
            <v>0</v>
          </cell>
        </row>
        <row r="371">
          <cell r="B371">
            <v>0</v>
          </cell>
          <cell r="E371">
            <v>0</v>
          </cell>
        </row>
        <row r="372">
          <cell r="B372">
            <v>0</v>
          </cell>
          <cell r="E372">
            <v>0</v>
          </cell>
        </row>
        <row r="373">
          <cell r="B373">
            <v>0</v>
          </cell>
          <cell r="E373">
            <v>0</v>
          </cell>
        </row>
        <row r="374">
          <cell r="B374">
            <v>0</v>
          </cell>
          <cell r="E374">
            <v>0</v>
          </cell>
        </row>
        <row r="375">
          <cell r="B375">
            <v>0</v>
          </cell>
          <cell r="E375">
            <v>0</v>
          </cell>
        </row>
        <row r="376">
          <cell r="B376">
            <v>0</v>
          </cell>
          <cell r="E376">
            <v>0</v>
          </cell>
        </row>
        <row r="377">
          <cell r="B377">
            <v>0</v>
          </cell>
          <cell r="E377">
            <v>0</v>
          </cell>
        </row>
        <row r="378">
          <cell r="B378">
            <v>0</v>
          </cell>
          <cell r="E378">
            <v>0</v>
          </cell>
        </row>
        <row r="379">
          <cell r="B379">
            <v>0</v>
          </cell>
          <cell r="E379">
            <v>0</v>
          </cell>
        </row>
        <row r="380">
          <cell r="B380">
            <v>0</v>
          </cell>
          <cell r="E380">
            <v>0</v>
          </cell>
        </row>
        <row r="381">
          <cell r="B381">
            <v>0</v>
          </cell>
          <cell r="E381">
            <v>0</v>
          </cell>
        </row>
        <row r="382">
          <cell r="B382">
            <v>0</v>
          </cell>
          <cell r="E382">
            <v>0</v>
          </cell>
        </row>
        <row r="383">
          <cell r="B383">
            <v>0</v>
          </cell>
          <cell r="E383">
            <v>0</v>
          </cell>
        </row>
        <row r="384">
          <cell r="B384">
            <v>0</v>
          </cell>
          <cell r="E384">
            <v>0</v>
          </cell>
        </row>
        <row r="385">
          <cell r="B385">
            <v>0</v>
          </cell>
          <cell r="E385">
            <v>0</v>
          </cell>
        </row>
        <row r="386">
          <cell r="B386">
            <v>0</v>
          </cell>
          <cell r="E386">
            <v>0</v>
          </cell>
        </row>
        <row r="387">
          <cell r="B387">
            <v>0</v>
          </cell>
          <cell r="E387">
            <v>0</v>
          </cell>
        </row>
        <row r="388">
          <cell r="B388">
            <v>0</v>
          </cell>
          <cell r="E388">
            <v>0</v>
          </cell>
        </row>
        <row r="389">
          <cell r="B389">
            <v>0</v>
          </cell>
          <cell r="E389">
            <v>0</v>
          </cell>
        </row>
        <row r="390">
          <cell r="B390">
            <v>0</v>
          </cell>
          <cell r="E390">
            <v>0</v>
          </cell>
        </row>
        <row r="391">
          <cell r="B391">
            <v>0</v>
          </cell>
          <cell r="E391">
            <v>0</v>
          </cell>
        </row>
        <row r="392">
          <cell r="B392">
            <v>0</v>
          </cell>
          <cell r="E392">
            <v>0</v>
          </cell>
        </row>
        <row r="393">
          <cell r="B393">
            <v>0</v>
          </cell>
          <cell r="E393">
            <v>0</v>
          </cell>
        </row>
        <row r="394">
          <cell r="B394">
            <v>0</v>
          </cell>
          <cell r="E394">
            <v>0</v>
          </cell>
        </row>
        <row r="395">
          <cell r="B395">
            <v>0</v>
          </cell>
          <cell r="E395">
            <v>0</v>
          </cell>
        </row>
        <row r="396">
          <cell r="B396">
            <v>0</v>
          </cell>
          <cell r="E396">
            <v>0</v>
          </cell>
        </row>
        <row r="397">
          <cell r="B397">
            <v>0</v>
          </cell>
          <cell r="E397">
            <v>0</v>
          </cell>
        </row>
        <row r="398">
          <cell r="B398">
            <v>0</v>
          </cell>
          <cell r="E398">
            <v>0</v>
          </cell>
        </row>
        <row r="399">
          <cell r="B399">
            <v>0</v>
          </cell>
          <cell r="E399">
            <v>0</v>
          </cell>
        </row>
        <row r="400">
          <cell r="B400">
            <v>0</v>
          </cell>
          <cell r="E400">
            <v>0</v>
          </cell>
        </row>
        <row r="401">
          <cell r="B401">
            <v>0</v>
          </cell>
          <cell r="E401">
            <v>0</v>
          </cell>
        </row>
        <row r="402">
          <cell r="B402">
            <v>0</v>
          </cell>
          <cell r="E402">
            <v>0</v>
          </cell>
        </row>
        <row r="403">
          <cell r="B403">
            <v>0</v>
          </cell>
          <cell r="E403">
            <v>0</v>
          </cell>
        </row>
        <row r="404">
          <cell r="B404">
            <v>0</v>
          </cell>
          <cell r="E404">
            <v>0</v>
          </cell>
        </row>
        <row r="405">
          <cell r="B405">
            <v>0</v>
          </cell>
          <cell r="E405">
            <v>0</v>
          </cell>
        </row>
        <row r="406">
          <cell r="B406">
            <v>0</v>
          </cell>
          <cell r="E406">
            <v>0</v>
          </cell>
        </row>
        <row r="407">
          <cell r="B407">
            <v>0</v>
          </cell>
          <cell r="E407">
            <v>0</v>
          </cell>
        </row>
        <row r="408">
          <cell r="B408">
            <v>0</v>
          </cell>
          <cell r="E408">
            <v>0</v>
          </cell>
        </row>
        <row r="409">
          <cell r="B409">
            <v>0</v>
          </cell>
          <cell r="E409">
            <v>0</v>
          </cell>
        </row>
        <row r="410">
          <cell r="B410">
            <v>0</v>
          </cell>
          <cell r="E410">
            <v>0</v>
          </cell>
        </row>
        <row r="411">
          <cell r="B411">
            <v>0</v>
          </cell>
          <cell r="E411">
            <v>0</v>
          </cell>
        </row>
        <row r="412">
          <cell r="B412">
            <v>0</v>
          </cell>
          <cell r="E412">
            <v>0</v>
          </cell>
        </row>
        <row r="413">
          <cell r="B413">
            <v>0</v>
          </cell>
          <cell r="E413">
            <v>0</v>
          </cell>
        </row>
        <row r="414">
          <cell r="B414">
            <v>0</v>
          </cell>
          <cell r="E414">
            <v>0</v>
          </cell>
        </row>
        <row r="415">
          <cell r="B415">
            <v>0</v>
          </cell>
          <cell r="E415">
            <v>0</v>
          </cell>
        </row>
        <row r="416">
          <cell r="B416">
            <v>0</v>
          </cell>
          <cell r="E416">
            <v>0</v>
          </cell>
        </row>
        <row r="417">
          <cell r="B417">
            <v>0</v>
          </cell>
          <cell r="E417">
            <v>0</v>
          </cell>
        </row>
        <row r="418">
          <cell r="B418">
            <v>0</v>
          </cell>
          <cell r="E418">
            <v>0</v>
          </cell>
        </row>
        <row r="419">
          <cell r="B419">
            <v>0</v>
          </cell>
          <cell r="E419">
            <v>0</v>
          </cell>
        </row>
        <row r="420">
          <cell r="B420">
            <v>0</v>
          </cell>
          <cell r="E420">
            <v>0</v>
          </cell>
        </row>
        <row r="421">
          <cell r="B421">
            <v>0</v>
          </cell>
          <cell r="E421">
            <v>0</v>
          </cell>
        </row>
        <row r="422">
          <cell r="B422">
            <v>0</v>
          </cell>
          <cell r="E422">
            <v>0</v>
          </cell>
        </row>
        <row r="423">
          <cell r="B423">
            <v>0</v>
          </cell>
          <cell r="E423">
            <v>0</v>
          </cell>
        </row>
        <row r="424">
          <cell r="B424">
            <v>0</v>
          </cell>
          <cell r="E424">
            <v>0</v>
          </cell>
        </row>
        <row r="425">
          <cell r="B425">
            <v>0</v>
          </cell>
          <cell r="E425">
            <v>0</v>
          </cell>
        </row>
        <row r="426">
          <cell r="B426">
            <v>0</v>
          </cell>
          <cell r="E426">
            <v>0</v>
          </cell>
        </row>
        <row r="427">
          <cell r="B427">
            <v>0</v>
          </cell>
          <cell r="E427">
            <v>0</v>
          </cell>
        </row>
        <row r="428">
          <cell r="B428">
            <v>0</v>
          </cell>
          <cell r="E428">
            <v>0</v>
          </cell>
        </row>
        <row r="429">
          <cell r="B429">
            <v>0</v>
          </cell>
          <cell r="E429">
            <v>0</v>
          </cell>
        </row>
        <row r="430">
          <cell r="B430">
            <v>0</v>
          </cell>
          <cell r="E430">
            <v>0</v>
          </cell>
        </row>
        <row r="431">
          <cell r="B431">
            <v>0</v>
          </cell>
          <cell r="E431">
            <v>0</v>
          </cell>
        </row>
        <row r="432">
          <cell r="B432">
            <v>0</v>
          </cell>
          <cell r="E432">
            <v>0</v>
          </cell>
        </row>
        <row r="433">
          <cell r="B433">
            <v>0</v>
          </cell>
          <cell r="E433">
            <v>0</v>
          </cell>
        </row>
        <row r="434">
          <cell r="B434">
            <v>0</v>
          </cell>
          <cell r="E434">
            <v>0</v>
          </cell>
        </row>
        <row r="435">
          <cell r="B435">
            <v>0</v>
          </cell>
          <cell r="E435">
            <v>0</v>
          </cell>
        </row>
        <row r="436">
          <cell r="B436">
            <v>0</v>
          </cell>
          <cell r="E436">
            <v>0</v>
          </cell>
        </row>
        <row r="437">
          <cell r="B437">
            <v>0</v>
          </cell>
          <cell r="E437">
            <v>0</v>
          </cell>
        </row>
        <row r="438">
          <cell r="B438">
            <v>0</v>
          </cell>
          <cell r="E438">
            <v>0</v>
          </cell>
        </row>
        <row r="439">
          <cell r="B439">
            <v>0</v>
          </cell>
          <cell r="E439">
            <v>0</v>
          </cell>
        </row>
        <row r="440">
          <cell r="B440">
            <v>0</v>
          </cell>
          <cell r="E440">
            <v>0</v>
          </cell>
        </row>
        <row r="441">
          <cell r="B441">
            <v>0</v>
          </cell>
          <cell r="E441">
            <v>0</v>
          </cell>
        </row>
        <row r="442">
          <cell r="B442">
            <v>0</v>
          </cell>
          <cell r="E442">
            <v>0</v>
          </cell>
        </row>
        <row r="443">
          <cell r="B443">
            <v>0</v>
          </cell>
          <cell r="E443">
            <v>0</v>
          </cell>
        </row>
        <row r="444">
          <cell r="B444">
            <v>0</v>
          </cell>
          <cell r="E444">
            <v>0</v>
          </cell>
        </row>
        <row r="445">
          <cell r="B445">
            <v>0</v>
          </cell>
          <cell r="E445">
            <v>0</v>
          </cell>
        </row>
        <row r="446">
          <cell r="B446">
            <v>0</v>
          </cell>
          <cell r="E446">
            <v>0</v>
          </cell>
        </row>
        <row r="447">
          <cell r="B447">
            <v>0</v>
          </cell>
          <cell r="E447">
            <v>0</v>
          </cell>
        </row>
        <row r="448">
          <cell r="B448">
            <v>0</v>
          </cell>
          <cell r="E448">
            <v>0</v>
          </cell>
        </row>
        <row r="449">
          <cell r="B449">
            <v>0</v>
          </cell>
          <cell r="E449">
            <v>0</v>
          </cell>
        </row>
        <row r="450">
          <cell r="B450">
            <v>0</v>
          </cell>
          <cell r="E450">
            <v>0</v>
          </cell>
        </row>
        <row r="451">
          <cell r="B451">
            <v>0</v>
          </cell>
          <cell r="E451">
            <v>0</v>
          </cell>
        </row>
        <row r="452">
          <cell r="B452">
            <v>0</v>
          </cell>
          <cell r="E452">
            <v>0</v>
          </cell>
        </row>
        <row r="453">
          <cell r="B453">
            <v>0</v>
          </cell>
          <cell r="E453">
            <v>0</v>
          </cell>
        </row>
        <row r="454">
          <cell r="B454">
            <v>0</v>
          </cell>
          <cell r="E454">
            <v>0</v>
          </cell>
        </row>
        <row r="455">
          <cell r="B455">
            <v>0</v>
          </cell>
          <cell r="E455">
            <v>0</v>
          </cell>
        </row>
        <row r="456">
          <cell r="B456">
            <v>0</v>
          </cell>
          <cell r="E456">
            <v>0</v>
          </cell>
        </row>
        <row r="457">
          <cell r="B457">
            <v>0</v>
          </cell>
          <cell r="E457">
            <v>0</v>
          </cell>
        </row>
        <row r="458">
          <cell r="B458">
            <v>0</v>
          </cell>
          <cell r="E458">
            <v>0</v>
          </cell>
        </row>
        <row r="459">
          <cell r="B459">
            <v>0</v>
          </cell>
          <cell r="E459">
            <v>0</v>
          </cell>
        </row>
        <row r="460">
          <cell r="B460">
            <v>0</v>
          </cell>
          <cell r="E460">
            <v>0</v>
          </cell>
        </row>
        <row r="461">
          <cell r="B461">
            <v>0</v>
          </cell>
          <cell r="E461">
            <v>0</v>
          </cell>
        </row>
        <row r="462">
          <cell r="B462">
            <v>0</v>
          </cell>
          <cell r="E462">
            <v>0</v>
          </cell>
        </row>
        <row r="463">
          <cell r="B463">
            <v>0</v>
          </cell>
          <cell r="E463">
            <v>0</v>
          </cell>
        </row>
        <row r="464">
          <cell r="B464">
            <v>0</v>
          </cell>
          <cell r="E464">
            <v>0</v>
          </cell>
        </row>
        <row r="465">
          <cell r="B465">
            <v>0</v>
          </cell>
          <cell r="E465">
            <v>0</v>
          </cell>
        </row>
        <row r="466">
          <cell r="B466">
            <v>0</v>
          </cell>
          <cell r="E466">
            <v>0</v>
          </cell>
        </row>
        <row r="467">
          <cell r="B467">
            <v>0</v>
          </cell>
          <cell r="E467">
            <v>0</v>
          </cell>
        </row>
        <row r="468">
          <cell r="B468">
            <v>0</v>
          </cell>
          <cell r="E468">
            <v>0</v>
          </cell>
        </row>
        <row r="469">
          <cell r="B469">
            <v>0</v>
          </cell>
          <cell r="E469">
            <v>0</v>
          </cell>
        </row>
        <row r="470">
          <cell r="B470">
            <v>0</v>
          </cell>
          <cell r="E470">
            <v>0</v>
          </cell>
        </row>
        <row r="471">
          <cell r="B471">
            <v>0</v>
          </cell>
          <cell r="E471">
            <v>0</v>
          </cell>
        </row>
        <row r="472">
          <cell r="B472">
            <v>0</v>
          </cell>
          <cell r="E472">
            <v>0</v>
          </cell>
        </row>
        <row r="473">
          <cell r="B473">
            <v>0</v>
          </cell>
          <cell r="E473">
            <v>0</v>
          </cell>
        </row>
        <row r="474">
          <cell r="B474">
            <v>0</v>
          </cell>
          <cell r="E474">
            <v>0</v>
          </cell>
        </row>
        <row r="475">
          <cell r="B475">
            <v>0</v>
          </cell>
          <cell r="E475">
            <v>0</v>
          </cell>
        </row>
        <row r="476">
          <cell r="B476">
            <v>0</v>
          </cell>
          <cell r="E476">
            <v>0</v>
          </cell>
        </row>
        <row r="477">
          <cell r="B477">
            <v>0</v>
          </cell>
          <cell r="E477">
            <v>0</v>
          </cell>
        </row>
        <row r="478">
          <cell r="B478">
            <v>0</v>
          </cell>
          <cell r="E478">
            <v>0</v>
          </cell>
        </row>
        <row r="479">
          <cell r="B479">
            <v>0</v>
          </cell>
          <cell r="E479">
            <v>0</v>
          </cell>
        </row>
        <row r="480">
          <cell r="B480">
            <v>0</v>
          </cell>
          <cell r="E480">
            <v>0</v>
          </cell>
        </row>
        <row r="481">
          <cell r="B481">
            <v>0</v>
          </cell>
          <cell r="E481">
            <v>0</v>
          </cell>
        </row>
        <row r="482">
          <cell r="B482">
            <v>0</v>
          </cell>
          <cell r="E482">
            <v>0</v>
          </cell>
        </row>
        <row r="483">
          <cell r="B483">
            <v>0</v>
          </cell>
          <cell r="E483">
            <v>0</v>
          </cell>
        </row>
        <row r="484">
          <cell r="B484">
            <v>0</v>
          </cell>
          <cell r="E484">
            <v>0</v>
          </cell>
        </row>
        <row r="485">
          <cell r="B485">
            <v>0</v>
          </cell>
          <cell r="E485">
            <v>0</v>
          </cell>
        </row>
        <row r="486">
          <cell r="B486">
            <v>0</v>
          </cell>
          <cell r="E486">
            <v>0</v>
          </cell>
        </row>
        <row r="487">
          <cell r="B487">
            <v>0</v>
          </cell>
          <cell r="E487">
            <v>0</v>
          </cell>
        </row>
        <row r="488">
          <cell r="B488">
            <v>0</v>
          </cell>
          <cell r="E488">
            <v>0</v>
          </cell>
        </row>
        <row r="489">
          <cell r="B489">
            <v>0</v>
          </cell>
          <cell r="E489">
            <v>0</v>
          </cell>
        </row>
        <row r="490">
          <cell r="B490">
            <v>0</v>
          </cell>
          <cell r="E490">
            <v>0</v>
          </cell>
        </row>
        <row r="491">
          <cell r="B491">
            <v>0</v>
          </cell>
          <cell r="E491">
            <v>0</v>
          </cell>
        </row>
        <row r="492">
          <cell r="B492">
            <v>0</v>
          </cell>
          <cell r="E492">
            <v>0</v>
          </cell>
        </row>
        <row r="493">
          <cell r="B493">
            <v>0</v>
          </cell>
          <cell r="E493">
            <v>0</v>
          </cell>
        </row>
        <row r="494">
          <cell r="B494">
            <v>0</v>
          </cell>
          <cell r="E494">
            <v>0</v>
          </cell>
        </row>
        <row r="495">
          <cell r="B495">
            <v>0</v>
          </cell>
          <cell r="E495">
            <v>0</v>
          </cell>
        </row>
        <row r="496">
          <cell r="B496">
            <v>0</v>
          </cell>
          <cell r="E496">
            <v>0</v>
          </cell>
        </row>
        <row r="497">
          <cell r="B497">
            <v>0</v>
          </cell>
          <cell r="E497">
            <v>0</v>
          </cell>
        </row>
        <row r="498">
          <cell r="B498">
            <v>0</v>
          </cell>
          <cell r="E498">
            <v>0</v>
          </cell>
        </row>
        <row r="499">
          <cell r="B499">
            <v>0</v>
          </cell>
          <cell r="E499">
            <v>0</v>
          </cell>
        </row>
        <row r="500">
          <cell r="B500">
            <v>0</v>
          </cell>
          <cell r="E500">
            <v>0</v>
          </cell>
        </row>
        <row r="501">
          <cell r="B501">
            <v>0</v>
          </cell>
          <cell r="E501">
            <v>0</v>
          </cell>
        </row>
        <row r="502">
          <cell r="B502">
            <v>0</v>
          </cell>
          <cell r="E502">
            <v>0</v>
          </cell>
        </row>
        <row r="503">
          <cell r="B503">
            <v>0</v>
          </cell>
          <cell r="E503">
            <v>0</v>
          </cell>
        </row>
        <row r="504">
          <cell r="B504">
            <v>0</v>
          </cell>
          <cell r="E504">
            <v>0</v>
          </cell>
        </row>
        <row r="505">
          <cell r="B505">
            <v>0</v>
          </cell>
          <cell r="E505">
            <v>0</v>
          </cell>
        </row>
        <row r="506">
          <cell r="B506">
            <v>0</v>
          </cell>
          <cell r="E506">
            <v>0</v>
          </cell>
        </row>
        <row r="507">
          <cell r="B507">
            <v>0</v>
          </cell>
          <cell r="E507">
            <v>0</v>
          </cell>
        </row>
        <row r="508">
          <cell r="B508">
            <v>0</v>
          </cell>
          <cell r="E508">
            <v>0</v>
          </cell>
        </row>
        <row r="509">
          <cell r="B509">
            <v>0</v>
          </cell>
          <cell r="E509">
            <v>0</v>
          </cell>
        </row>
        <row r="510">
          <cell r="B510">
            <v>0</v>
          </cell>
          <cell r="E510">
            <v>0</v>
          </cell>
        </row>
        <row r="511">
          <cell r="B511">
            <v>0</v>
          </cell>
          <cell r="E511">
            <v>0</v>
          </cell>
        </row>
        <row r="512">
          <cell r="B512">
            <v>0</v>
          </cell>
          <cell r="E512">
            <v>0</v>
          </cell>
        </row>
        <row r="513">
          <cell r="B513">
            <v>0</v>
          </cell>
          <cell r="E513">
            <v>0</v>
          </cell>
        </row>
        <row r="514">
          <cell r="B514">
            <v>0</v>
          </cell>
          <cell r="E514">
            <v>0</v>
          </cell>
        </row>
        <row r="515">
          <cell r="B515">
            <v>0</v>
          </cell>
          <cell r="E515">
            <v>0</v>
          </cell>
        </row>
        <row r="516">
          <cell r="B516">
            <v>0</v>
          </cell>
          <cell r="E516">
            <v>0</v>
          </cell>
        </row>
        <row r="517">
          <cell r="B517">
            <v>0</v>
          </cell>
          <cell r="E517">
            <v>0</v>
          </cell>
        </row>
        <row r="518">
          <cell r="B518">
            <v>0</v>
          </cell>
          <cell r="E518">
            <v>0</v>
          </cell>
        </row>
        <row r="519">
          <cell r="B519">
            <v>0</v>
          </cell>
          <cell r="E519">
            <v>0</v>
          </cell>
        </row>
        <row r="520">
          <cell r="B520">
            <v>0</v>
          </cell>
          <cell r="E520">
            <v>0</v>
          </cell>
        </row>
        <row r="521">
          <cell r="B521">
            <v>0</v>
          </cell>
          <cell r="E521">
            <v>0</v>
          </cell>
        </row>
        <row r="522">
          <cell r="B522">
            <v>0</v>
          </cell>
          <cell r="E522">
            <v>0</v>
          </cell>
        </row>
        <row r="523">
          <cell r="B523">
            <v>0</v>
          </cell>
          <cell r="E523">
            <v>0</v>
          </cell>
        </row>
        <row r="524">
          <cell r="B524">
            <v>0</v>
          </cell>
          <cell r="E524">
            <v>0</v>
          </cell>
        </row>
        <row r="525">
          <cell r="B525">
            <v>0</v>
          </cell>
          <cell r="E525">
            <v>0</v>
          </cell>
        </row>
        <row r="526">
          <cell r="B526">
            <v>0</v>
          </cell>
          <cell r="E526">
            <v>0</v>
          </cell>
        </row>
        <row r="527">
          <cell r="B527">
            <v>0</v>
          </cell>
          <cell r="E527">
            <v>0</v>
          </cell>
        </row>
        <row r="528">
          <cell r="B528">
            <v>0</v>
          </cell>
          <cell r="E528">
            <v>0</v>
          </cell>
        </row>
        <row r="529">
          <cell r="B529">
            <v>0</v>
          </cell>
          <cell r="E529">
            <v>0</v>
          </cell>
        </row>
        <row r="530">
          <cell r="B530">
            <v>0</v>
          </cell>
          <cell r="E530">
            <v>0</v>
          </cell>
        </row>
        <row r="531">
          <cell r="B531">
            <v>0</v>
          </cell>
          <cell r="E531">
            <v>0</v>
          </cell>
        </row>
        <row r="532">
          <cell r="B532">
            <v>0</v>
          </cell>
          <cell r="E532">
            <v>0</v>
          </cell>
        </row>
        <row r="533">
          <cell r="B533">
            <v>0</v>
          </cell>
          <cell r="E533">
            <v>0</v>
          </cell>
        </row>
        <row r="534">
          <cell r="B534">
            <v>0</v>
          </cell>
          <cell r="E534">
            <v>0</v>
          </cell>
        </row>
        <row r="535">
          <cell r="B535">
            <v>0</v>
          </cell>
          <cell r="E535">
            <v>0</v>
          </cell>
        </row>
        <row r="536">
          <cell r="B536">
            <v>0</v>
          </cell>
          <cell r="E536">
            <v>0</v>
          </cell>
        </row>
        <row r="537">
          <cell r="B537">
            <v>0</v>
          </cell>
          <cell r="E537">
            <v>0</v>
          </cell>
        </row>
        <row r="538">
          <cell r="B538">
            <v>0</v>
          </cell>
          <cell r="E538">
            <v>0</v>
          </cell>
        </row>
        <row r="539">
          <cell r="B539">
            <v>0</v>
          </cell>
          <cell r="E539">
            <v>0</v>
          </cell>
        </row>
        <row r="540">
          <cell r="B540">
            <v>0</v>
          </cell>
          <cell r="E540">
            <v>0</v>
          </cell>
        </row>
        <row r="541">
          <cell r="B541">
            <v>0</v>
          </cell>
          <cell r="E541">
            <v>0</v>
          </cell>
        </row>
        <row r="542">
          <cell r="B542">
            <v>0</v>
          </cell>
          <cell r="E542">
            <v>0</v>
          </cell>
        </row>
        <row r="543">
          <cell r="B543">
            <v>0</v>
          </cell>
          <cell r="E543">
            <v>0</v>
          </cell>
        </row>
        <row r="544">
          <cell r="B544">
            <v>0</v>
          </cell>
          <cell r="E544">
            <v>0</v>
          </cell>
        </row>
        <row r="545">
          <cell r="B545">
            <v>0</v>
          </cell>
          <cell r="E545">
            <v>0</v>
          </cell>
        </row>
        <row r="546">
          <cell r="B546">
            <v>0</v>
          </cell>
          <cell r="E546">
            <v>0</v>
          </cell>
        </row>
        <row r="547">
          <cell r="B547">
            <v>0</v>
          </cell>
          <cell r="E547">
            <v>0</v>
          </cell>
        </row>
        <row r="548">
          <cell r="B548">
            <v>0</v>
          </cell>
          <cell r="E548">
            <v>0</v>
          </cell>
        </row>
        <row r="549">
          <cell r="B549">
            <v>0</v>
          </cell>
          <cell r="E549">
            <v>0</v>
          </cell>
        </row>
        <row r="550">
          <cell r="B550">
            <v>0</v>
          </cell>
          <cell r="E550">
            <v>0</v>
          </cell>
        </row>
        <row r="551">
          <cell r="B551">
            <v>0</v>
          </cell>
          <cell r="E551">
            <v>0</v>
          </cell>
        </row>
        <row r="552">
          <cell r="B552">
            <v>0</v>
          </cell>
          <cell r="E552">
            <v>0</v>
          </cell>
        </row>
        <row r="553">
          <cell r="B553">
            <v>0</v>
          </cell>
          <cell r="E553">
            <v>0</v>
          </cell>
        </row>
        <row r="554">
          <cell r="B554">
            <v>0</v>
          </cell>
          <cell r="E554">
            <v>0</v>
          </cell>
        </row>
        <row r="555">
          <cell r="B555">
            <v>0</v>
          </cell>
          <cell r="E555">
            <v>0</v>
          </cell>
        </row>
        <row r="556">
          <cell r="B556">
            <v>0</v>
          </cell>
          <cell r="E556">
            <v>0</v>
          </cell>
        </row>
        <row r="557">
          <cell r="B557">
            <v>0</v>
          </cell>
          <cell r="E557">
            <v>0</v>
          </cell>
        </row>
        <row r="558">
          <cell r="B558">
            <v>0</v>
          </cell>
          <cell r="E558">
            <v>0</v>
          </cell>
        </row>
        <row r="559">
          <cell r="B559">
            <v>0</v>
          </cell>
          <cell r="E559">
            <v>0</v>
          </cell>
        </row>
        <row r="560">
          <cell r="B560">
            <v>0</v>
          </cell>
          <cell r="E560">
            <v>0</v>
          </cell>
        </row>
        <row r="561">
          <cell r="B561">
            <v>0</v>
          </cell>
          <cell r="E561">
            <v>0</v>
          </cell>
        </row>
        <row r="562">
          <cell r="B562">
            <v>0</v>
          </cell>
          <cell r="E562">
            <v>0</v>
          </cell>
        </row>
        <row r="563">
          <cell r="B563">
            <v>0</v>
          </cell>
          <cell r="E563">
            <v>0</v>
          </cell>
        </row>
        <row r="564">
          <cell r="B564">
            <v>0</v>
          </cell>
          <cell r="E564">
            <v>0</v>
          </cell>
        </row>
        <row r="565">
          <cell r="B565">
            <v>0</v>
          </cell>
          <cell r="E565">
            <v>0</v>
          </cell>
        </row>
        <row r="566">
          <cell r="B566">
            <v>0</v>
          </cell>
          <cell r="E566">
            <v>0</v>
          </cell>
        </row>
        <row r="567">
          <cell r="B567">
            <v>0</v>
          </cell>
          <cell r="E567">
            <v>0</v>
          </cell>
        </row>
        <row r="568">
          <cell r="B568">
            <v>0</v>
          </cell>
          <cell r="E568">
            <v>0</v>
          </cell>
        </row>
        <row r="569">
          <cell r="B569">
            <v>0</v>
          </cell>
          <cell r="E569">
            <v>0</v>
          </cell>
        </row>
        <row r="570">
          <cell r="B570">
            <v>0</v>
          </cell>
          <cell r="E570">
            <v>0</v>
          </cell>
        </row>
        <row r="571">
          <cell r="B571">
            <v>0</v>
          </cell>
          <cell r="E571">
            <v>0</v>
          </cell>
        </row>
        <row r="572">
          <cell r="B572">
            <v>0</v>
          </cell>
          <cell r="E572">
            <v>0</v>
          </cell>
        </row>
        <row r="573">
          <cell r="B573">
            <v>0</v>
          </cell>
          <cell r="E573">
            <v>0</v>
          </cell>
        </row>
        <row r="574">
          <cell r="B574">
            <v>0</v>
          </cell>
          <cell r="E574">
            <v>0</v>
          </cell>
        </row>
        <row r="575">
          <cell r="B575">
            <v>0</v>
          </cell>
          <cell r="E575">
            <v>0</v>
          </cell>
        </row>
        <row r="576">
          <cell r="B576">
            <v>0</v>
          </cell>
          <cell r="E576">
            <v>0</v>
          </cell>
        </row>
        <row r="577">
          <cell r="B577">
            <v>0</v>
          </cell>
          <cell r="E577">
            <v>0</v>
          </cell>
        </row>
        <row r="578">
          <cell r="B578">
            <v>0</v>
          </cell>
          <cell r="E578">
            <v>0</v>
          </cell>
        </row>
        <row r="579">
          <cell r="B579">
            <v>0</v>
          </cell>
          <cell r="E579">
            <v>0</v>
          </cell>
        </row>
        <row r="580">
          <cell r="B580">
            <v>0</v>
          </cell>
          <cell r="E580">
            <v>0</v>
          </cell>
        </row>
        <row r="581">
          <cell r="B581">
            <v>0</v>
          </cell>
          <cell r="E581">
            <v>0</v>
          </cell>
        </row>
        <row r="582">
          <cell r="B582">
            <v>0</v>
          </cell>
          <cell r="E582">
            <v>0</v>
          </cell>
        </row>
        <row r="583">
          <cell r="B583">
            <v>0</v>
          </cell>
          <cell r="E583">
            <v>0</v>
          </cell>
        </row>
        <row r="584">
          <cell r="B584">
            <v>0</v>
          </cell>
          <cell r="E584">
            <v>0</v>
          </cell>
        </row>
        <row r="585">
          <cell r="B585">
            <v>0</v>
          </cell>
          <cell r="E585">
            <v>0</v>
          </cell>
        </row>
        <row r="586">
          <cell r="B586">
            <v>0</v>
          </cell>
          <cell r="E586">
            <v>0</v>
          </cell>
        </row>
        <row r="587">
          <cell r="B587">
            <v>0</v>
          </cell>
          <cell r="E587">
            <v>0</v>
          </cell>
        </row>
        <row r="588">
          <cell r="B588">
            <v>0</v>
          </cell>
          <cell r="E588">
            <v>0</v>
          </cell>
        </row>
        <row r="589">
          <cell r="B589">
            <v>0</v>
          </cell>
          <cell r="E589">
            <v>0</v>
          </cell>
        </row>
        <row r="590">
          <cell r="B590">
            <v>0</v>
          </cell>
          <cell r="E590">
            <v>0</v>
          </cell>
        </row>
        <row r="591">
          <cell r="B591">
            <v>0</v>
          </cell>
          <cell r="E591">
            <v>0</v>
          </cell>
        </row>
        <row r="592">
          <cell r="B592">
            <v>0</v>
          </cell>
          <cell r="E592">
            <v>0</v>
          </cell>
        </row>
        <row r="593">
          <cell r="B593">
            <v>0</v>
          </cell>
          <cell r="E593">
            <v>0</v>
          </cell>
        </row>
        <row r="594">
          <cell r="B594">
            <v>0</v>
          </cell>
          <cell r="E594">
            <v>0</v>
          </cell>
        </row>
        <row r="595">
          <cell r="B595">
            <v>0</v>
          </cell>
          <cell r="E595">
            <v>0</v>
          </cell>
        </row>
        <row r="596">
          <cell r="B596">
            <v>0</v>
          </cell>
          <cell r="E596">
            <v>0</v>
          </cell>
        </row>
        <row r="597">
          <cell r="B597">
            <v>0</v>
          </cell>
          <cell r="E597">
            <v>0</v>
          </cell>
        </row>
        <row r="598">
          <cell r="B598">
            <v>0</v>
          </cell>
          <cell r="E598">
            <v>0</v>
          </cell>
        </row>
        <row r="599">
          <cell r="B599">
            <v>0</v>
          </cell>
          <cell r="E599">
            <v>0</v>
          </cell>
        </row>
        <row r="600">
          <cell r="B600">
            <v>0</v>
          </cell>
          <cell r="E600">
            <v>0</v>
          </cell>
        </row>
        <row r="601">
          <cell r="B601">
            <v>0</v>
          </cell>
          <cell r="E601">
            <v>0</v>
          </cell>
        </row>
        <row r="602">
          <cell r="B602">
            <v>0</v>
          </cell>
          <cell r="E602">
            <v>0</v>
          </cell>
        </row>
        <row r="603">
          <cell r="B603">
            <v>0</v>
          </cell>
          <cell r="E603">
            <v>0</v>
          </cell>
        </row>
        <row r="604">
          <cell r="B604">
            <v>0</v>
          </cell>
          <cell r="E604">
            <v>0</v>
          </cell>
        </row>
        <row r="605">
          <cell r="B605">
            <v>0</v>
          </cell>
          <cell r="E605">
            <v>0</v>
          </cell>
        </row>
        <row r="606">
          <cell r="B606">
            <v>0</v>
          </cell>
          <cell r="E606">
            <v>0</v>
          </cell>
        </row>
        <row r="607">
          <cell r="B607">
            <v>0</v>
          </cell>
          <cell r="E607">
            <v>0</v>
          </cell>
        </row>
        <row r="608">
          <cell r="B608">
            <v>0</v>
          </cell>
          <cell r="E608">
            <v>0</v>
          </cell>
        </row>
        <row r="609">
          <cell r="B609">
            <v>0</v>
          </cell>
          <cell r="E609">
            <v>0</v>
          </cell>
        </row>
        <row r="610">
          <cell r="B610">
            <v>0</v>
          </cell>
          <cell r="E610">
            <v>0</v>
          </cell>
        </row>
        <row r="611">
          <cell r="B611">
            <v>0</v>
          </cell>
          <cell r="E611">
            <v>0</v>
          </cell>
        </row>
        <row r="612">
          <cell r="B612">
            <v>0</v>
          </cell>
          <cell r="E612">
            <v>0</v>
          </cell>
        </row>
        <row r="613">
          <cell r="B613">
            <v>0</v>
          </cell>
          <cell r="E613">
            <v>0</v>
          </cell>
        </row>
        <row r="614">
          <cell r="B614">
            <v>0</v>
          </cell>
          <cell r="E614">
            <v>0</v>
          </cell>
        </row>
        <row r="615">
          <cell r="B615">
            <v>0</v>
          </cell>
          <cell r="E615">
            <v>0</v>
          </cell>
        </row>
        <row r="616">
          <cell r="B616">
            <v>0</v>
          </cell>
          <cell r="E616">
            <v>0</v>
          </cell>
        </row>
        <row r="617">
          <cell r="B617">
            <v>0</v>
          </cell>
          <cell r="E617">
            <v>0</v>
          </cell>
        </row>
        <row r="618">
          <cell r="B618">
            <v>0</v>
          </cell>
          <cell r="E618">
            <v>0</v>
          </cell>
        </row>
        <row r="619">
          <cell r="B619">
            <v>0</v>
          </cell>
          <cell r="E619">
            <v>0</v>
          </cell>
        </row>
        <row r="620">
          <cell r="B620">
            <v>0</v>
          </cell>
          <cell r="E620">
            <v>0</v>
          </cell>
        </row>
        <row r="621">
          <cell r="B621">
            <v>0</v>
          </cell>
          <cell r="E621">
            <v>0</v>
          </cell>
        </row>
        <row r="622">
          <cell r="B622">
            <v>0</v>
          </cell>
          <cell r="E622">
            <v>0</v>
          </cell>
        </row>
        <row r="623">
          <cell r="B623">
            <v>0</v>
          </cell>
          <cell r="E623">
            <v>0</v>
          </cell>
        </row>
        <row r="624">
          <cell r="B624">
            <v>0</v>
          </cell>
          <cell r="E624">
            <v>0</v>
          </cell>
        </row>
        <row r="625">
          <cell r="B625">
            <v>0</v>
          </cell>
          <cell r="E625">
            <v>0</v>
          </cell>
        </row>
        <row r="626">
          <cell r="B626">
            <v>0</v>
          </cell>
          <cell r="E626">
            <v>0</v>
          </cell>
        </row>
        <row r="627">
          <cell r="B627">
            <v>0</v>
          </cell>
          <cell r="E627">
            <v>0</v>
          </cell>
        </row>
        <row r="628">
          <cell r="B628">
            <v>0</v>
          </cell>
          <cell r="E628">
            <v>0</v>
          </cell>
        </row>
        <row r="629">
          <cell r="B629">
            <v>0</v>
          </cell>
          <cell r="E629">
            <v>0</v>
          </cell>
        </row>
        <row r="630">
          <cell r="B630">
            <v>0</v>
          </cell>
          <cell r="E630">
            <v>0</v>
          </cell>
        </row>
        <row r="631">
          <cell r="B631">
            <v>0</v>
          </cell>
          <cell r="E631">
            <v>0</v>
          </cell>
        </row>
        <row r="632">
          <cell r="B632">
            <v>0</v>
          </cell>
          <cell r="E632">
            <v>0</v>
          </cell>
        </row>
        <row r="633">
          <cell r="B633">
            <v>0</v>
          </cell>
          <cell r="E633">
            <v>0</v>
          </cell>
        </row>
        <row r="634">
          <cell r="B634">
            <v>0</v>
          </cell>
          <cell r="E634">
            <v>0</v>
          </cell>
        </row>
        <row r="635">
          <cell r="B635">
            <v>0</v>
          </cell>
          <cell r="E635">
            <v>0</v>
          </cell>
        </row>
        <row r="636">
          <cell r="B636">
            <v>0</v>
          </cell>
          <cell r="E636">
            <v>0</v>
          </cell>
        </row>
        <row r="637">
          <cell r="B637">
            <v>0</v>
          </cell>
          <cell r="E637">
            <v>0</v>
          </cell>
        </row>
        <row r="638">
          <cell r="B638">
            <v>0</v>
          </cell>
          <cell r="E638">
            <v>0</v>
          </cell>
        </row>
        <row r="639">
          <cell r="B639">
            <v>0</v>
          </cell>
          <cell r="E639">
            <v>0</v>
          </cell>
        </row>
        <row r="640">
          <cell r="B640">
            <v>0</v>
          </cell>
          <cell r="E640">
            <v>0</v>
          </cell>
        </row>
        <row r="641">
          <cell r="B641">
            <v>0</v>
          </cell>
          <cell r="E641">
            <v>0</v>
          </cell>
        </row>
        <row r="642">
          <cell r="B642">
            <v>0</v>
          </cell>
          <cell r="E642">
            <v>0</v>
          </cell>
        </row>
        <row r="643">
          <cell r="B643">
            <v>0</v>
          </cell>
          <cell r="E643">
            <v>0</v>
          </cell>
        </row>
        <row r="644">
          <cell r="B644">
            <v>0</v>
          </cell>
          <cell r="E644">
            <v>0</v>
          </cell>
        </row>
        <row r="645">
          <cell r="B645">
            <v>0</v>
          </cell>
          <cell r="E645">
            <v>0</v>
          </cell>
        </row>
        <row r="646">
          <cell r="B646">
            <v>0</v>
          </cell>
          <cell r="E646">
            <v>0</v>
          </cell>
        </row>
        <row r="647">
          <cell r="B647">
            <v>0</v>
          </cell>
          <cell r="E647">
            <v>0</v>
          </cell>
        </row>
        <row r="648">
          <cell r="B648">
            <v>0</v>
          </cell>
          <cell r="E648">
            <v>0</v>
          </cell>
        </row>
        <row r="649">
          <cell r="B649">
            <v>0</v>
          </cell>
          <cell r="E649">
            <v>0</v>
          </cell>
        </row>
        <row r="650">
          <cell r="B650">
            <v>0</v>
          </cell>
          <cell r="E650">
            <v>0</v>
          </cell>
        </row>
        <row r="651">
          <cell r="B651">
            <v>0</v>
          </cell>
          <cell r="E651">
            <v>0</v>
          </cell>
        </row>
        <row r="652">
          <cell r="B652">
            <v>0</v>
          </cell>
          <cell r="E652">
            <v>0</v>
          </cell>
        </row>
        <row r="653">
          <cell r="B653">
            <v>0</v>
          </cell>
          <cell r="E653">
            <v>0</v>
          </cell>
        </row>
        <row r="654">
          <cell r="B654">
            <v>0</v>
          </cell>
          <cell r="E654">
            <v>0</v>
          </cell>
        </row>
        <row r="655">
          <cell r="B655">
            <v>0</v>
          </cell>
          <cell r="E655">
            <v>0</v>
          </cell>
        </row>
        <row r="656">
          <cell r="B656">
            <v>0</v>
          </cell>
          <cell r="E656">
            <v>0</v>
          </cell>
        </row>
        <row r="657">
          <cell r="B657">
            <v>0</v>
          </cell>
          <cell r="E657">
            <v>0</v>
          </cell>
        </row>
        <row r="658">
          <cell r="B658">
            <v>0</v>
          </cell>
          <cell r="E658">
            <v>0</v>
          </cell>
        </row>
        <row r="659">
          <cell r="B659">
            <v>0</v>
          </cell>
          <cell r="E659">
            <v>0</v>
          </cell>
        </row>
        <row r="660">
          <cell r="B660">
            <v>0</v>
          </cell>
          <cell r="E660">
            <v>0</v>
          </cell>
        </row>
        <row r="661">
          <cell r="B661">
            <v>0</v>
          </cell>
          <cell r="E661">
            <v>0</v>
          </cell>
        </row>
        <row r="662">
          <cell r="B662">
            <v>0</v>
          </cell>
          <cell r="E662">
            <v>0</v>
          </cell>
        </row>
        <row r="663">
          <cell r="B663">
            <v>0</v>
          </cell>
          <cell r="E663">
            <v>0</v>
          </cell>
        </row>
        <row r="664">
          <cell r="B664">
            <v>0</v>
          </cell>
          <cell r="E664">
            <v>0</v>
          </cell>
        </row>
        <row r="665">
          <cell r="B665">
            <v>0</v>
          </cell>
          <cell r="E665">
            <v>0</v>
          </cell>
        </row>
        <row r="666">
          <cell r="B666">
            <v>0</v>
          </cell>
          <cell r="E666">
            <v>0</v>
          </cell>
        </row>
        <row r="667">
          <cell r="B667">
            <v>0</v>
          </cell>
          <cell r="E667">
            <v>0</v>
          </cell>
        </row>
        <row r="668">
          <cell r="B668">
            <v>0</v>
          </cell>
          <cell r="E668">
            <v>0</v>
          </cell>
        </row>
        <row r="669">
          <cell r="B669">
            <v>0</v>
          </cell>
          <cell r="E669">
            <v>0</v>
          </cell>
        </row>
        <row r="670">
          <cell r="B670">
            <v>0</v>
          </cell>
          <cell r="E670">
            <v>0</v>
          </cell>
        </row>
        <row r="671">
          <cell r="B671">
            <v>0</v>
          </cell>
          <cell r="E671">
            <v>0</v>
          </cell>
        </row>
        <row r="672">
          <cell r="B672">
            <v>0</v>
          </cell>
          <cell r="E672">
            <v>0</v>
          </cell>
        </row>
        <row r="673">
          <cell r="B673">
            <v>0</v>
          </cell>
          <cell r="E673">
            <v>0</v>
          </cell>
        </row>
        <row r="674">
          <cell r="B674">
            <v>0</v>
          </cell>
          <cell r="E674">
            <v>0</v>
          </cell>
        </row>
        <row r="675">
          <cell r="B675">
            <v>0</v>
          </cell>
          <cell r="E675">
            <v>0</v>
          </cell>
        </row>
        <row r="676">
          <cell r="B676">
            <v>0</v>
          </cell>
          <cell r="E676">
            <v>0</v>
          </cell>
        </row>
        <row r="677">
          <cell r="B677">
            <v>0</v>
          </cell>
          <cell r="E677">
            <v>0</v>
          </cell>
        </row>
        <row r="678">
          <cell r="B678">
            <v>0</v>
          </cell>
          <cell r="E678">
            <v>0</v>
          </cell>
        </row>
        <row r="679">
          <cell r="B679">
            <v>0</v>
          </cell>
          <cell r="E679">
            <v>0</v>
          </cell>
        </row>
        <row r="680">
          <cell r="B680">
            <v>0</v>
          </cell>
          <cell r="E680">
            <v>0</v>
          </cell>
        </row>
        <row r="681">
          <cell r="B681">
            <v>0</v>
          </cell>
          <cell r="E681">
            <v>0</v>
          </cell>
        </row>
        <row r="682">
          <cell r="B682">
            <v>0</v>
          </cell>
          <cell r="E682">
            <v>0</v>
          </cell>
        </row>
        <row r="683">
          <cell r="B683">
            <v>0</v>
          </cell>
          <cell r="E683">
            <v>0</v>
          </cell>
        </row>
        <row r="684">
          <cell r="B684">
            <v>0</v>
          </cell>
          <cell r="E684">
            <v>0</v>
          </cell>
        </row>
        <row r="685">
          <cell r="B685">
            <v>0</v>
          </cell>
          <cell r="E685">
            <v>0</v>
          </cell>
        </row>
        <row r="686">
          <cell r="B686">
            <v>0</v>
          </cell>
          <cell r="E686">
            <v>0</v>
          </cell>
        </row>
        <row r="687">
          <cell r="B687">
            <v>0</v>
          </cell>
          <cell r="E687">
            <v>0</v>
          </cell>
        </row>
        <row r="688">
          <cell r="B688">
            <v>0</v>
          </cell>
          <cell r="E688">
            <v>0</v>
          </cell>
        </row>
        <row r="689">
          <cell r="B689">
            <v>0</v>
          </cell>
          <cell r="E689">
            <v>0</v>
          </cell>
        </row>
        <row r="690">
          <cell r="B690">
            <v>0</v>
          </cell>
          <cell r="E690">
            <v>0</v>
          </cell>
        </row>
        <row r="691">
          <cell r="B691">
            <v>0</v>
          </cell>
          <cell r="E691">
            <v>0</v>
          </cell>
        </row>
        <row r="692">
          <cell r="B692">
            <v>0</v>
          </cell>
          <cell r="E692">
            <v>0</v>
          </cell>
        </row>
        <row r="693">
          <cell r="B693">
            <v>0</v>
          </cell>
          <cell r="E693">
            <v>0</v>
          </cell>
        </row>
        <row r="694">
          <cell r="B694">
            <v>0</v>
          </cell>
          <cell r="E694">
            <v>0</v>
          </cell>
        </row>
        <row r="695">
          <cell r="B695">
            <v>0</v>
          </cell>
          <cell r="E695">
            <v>0</v>
          </cell>
        </row>
        <row r="696">
          <cell r="B696">
            <v>0</v>
          </cell>
          <cell r="E696">
            <v>0</v>
          </cell>
        </row>
        <row r="697">
          <cell r="B697">
            <v>0</v>
          </cell>
          <cell r="E697">
            <v>0</v>
          </cell>
        </row>
        <row r="698">
          <cell r="B698">
            <v>0</v>
          </cell>
          <cell r="E698">
            <v>0</v>
          </cell>
        </row>
        <row r="699">
          <cell r="B699">
            <v>0</v>
          </cell>
          <cell r="E699">
            <v>0</v>
          </cell>
        </row>
        <row r="700">
          <cell r="B700">
            <v>0</v>
          </cell>
          <cell r="E700">
            <v>0</v>
          </cell>
        </row>
        <row r="701">
          <cell r="B701">
            <v>0</v>
          </cell>
          <cell r="E701">
            <v>0</v>
          </cell>
        </row>
        <row r="702">
          <cell r="B702">
            <v>0</v>
          </cell>
          <cell r="E702">
            <v>0</v>
          </cell>
        </row>
        <row r="703">
          <cell r="B703">
            <v>0</v>
          </cell>
          <cell r="E703">
            <v>0</v>
          </cell>
        </row>
        <row r="704">
          <cell r="B704">
            <v>0</v>
          </cell>
          <cell r="E704">
            <v>0</v>
          </cell>
        </row>
        <row r="705">
          <cell r="B705">
            <v>0</v>
          </cell>
          <cell r="E705">
            <v>0</v>
          </cell>
        </row>
        <row r="706">
          <cell r="B706">
            <v>0</v>
          </cell>
          <cell r="E706">
            <v>0</v>
          </cell>
        </row>
        <row r="707">
          <cell r="B707">
            <v>0</v>
          </cell>
          <cell r="E707">
            <v>0</v>
          </cell>
        </row>
        <row r="708">
          <cell r="B708">
            <v>0</v>
          </cell>
          <cell r="E708">
            <v>0</v>
          </cell>
        </row>
        <row r="709">
          <cell r="B709">
            <v>0</v>
          </cell>
          <cell r="E709">
            <v>0</v>
          </cell>
        </row>
        <row r="710">
          <cell r="B710">
            <v>0</v>
          </cell>
          <cell r="E710">
            <v>0</v>
          </cell>
        </row>
        <row r="711">
          <cell r="B711">
            <v>0</v>
          </cell>
          <cell r="E711">
            <v>0</v>
          </cell>
        </row>
        <row r="712">
          <cell r="B712">
            <v>0</v>
          </cell>
          <cell r="E712">
            <v>0</v>
          </cell>
        </row>
        <row r="713">
          <cell r="B713">
            <v>0</v>
          </cell>
          <cell r="E713">
            <v>0</v>
          </cell>
        </row>
        <row r="714">
          <cell r="B714">
            <v>0</v>
          </cell>
          <cell r="E714">
            <v>0</v>
          </cell>
        </row>
        <row r="715">
          <cell r="B715">
            <v>0</v>
          </cell>
          <cell r="E715">
            <v>0</v>
          </cell>
        </row>
        <row r="716">
          <cell r="B716">
            <v>0</v>
          </cell>
          <cell r="E716">
            <v>0</v>
          </cell>
        </row>
        <row r="717">
          <cell r="B717">
            <v>0</v>
          </cell>
          <cell r="E717">
            <v>0</v>
          </cell>
        </row>
        <row r="718">
          <cell r="B718">
            <v>0</v>
          </cell>
          <cell r="E718">
            <v>0</v>
          </cell>
        </row>
        <row r="719">
          <cell r="B719">
            <v>0</v>
          </cell>
          <cell r="E719">
            <v>0</v>
          </cell>
        </row>
        <row r="720">
          <cell r="B720">
            <v>0</v>
          </cell>
          <cell r="E720">
            <v>0</v>
          </cell>
        </row>
        <row r="721">
          <cell r="B721">
            <v>0</v>
          </cell>
          <cell r="E721">
            <v>0</v>
          </cell>
        </row>
        <row r="722">
          <cell r="B722">
            <v>0</v>
          </cell>
          <cell r="E722">
            <v>0</v>
          </cell>
        </row>
        <row r="723">
          <cell r="B723">
            <v>0</v>
          </cell>
          <cell r="E723">
            <v>0</v>
          </cell>
        </row>
        <row r="724">
          <cell r="B724">
            <v>0</v>
          </cell>
          <cell r="E724">
            <v>0</v>
          </cell>
        </row>
        <row r="725">
          <cell r="B725">
            <v>0</v>
          </cell>
          <cell r="E725">
            <v>0</v>
          </cell>
        </row>
        <row r="726">
          <cell r="B726">
            <v>0</v>
          </cell>
          <cell r="E726">
            <v>0</v>
          </cell>
        </row>
        <row r="727">
          <cell r="B727">
            <v>0</v>
          </cell>
          <cell r="E727">
            <v>0</v>
          </cell>
        </row>
      </sheetData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V496"/>
  <sheetViews>
    <sheetView tabSelected="1" zoomScale="55" zoomScaleNormal="55" zoomScaleSheetLayoutView="40" workbookViewId="0">
      <pane xSplit="2" topLeftCell="C1" activePane="topRight" state="frozen"/>
      <selection activeCell="B2" sqref="B2"/>
      <selection pane="topRight" activeCell="H16" sqref="H16"/>
    </sheetView>
  </sheetViews>
  <sheetFormatPr defaultRowHeight="15.5" x14ac:dyDescent="0.35"/>
  <cols>
    <col min="1" max="1" width="7" style="29" customWidth="1"/>
    <col min="2" max="2" width="17.26953125" style="29" customWidth="1"/>
    <col min="3" max="3" width="28.1796875" style="29" customWidth="1"/>
    <col min="4" max="4" width="19.1796875" style="132" customWidth="1"/>
    <col min="5" max="5" width="17.54296875" style="29" customWidth="1"/>
    <col min="6" max="6" width="23.453125" style="29" customWidth="1"/>
    <col min="7" max="7" width="20.453125" style="29" customWidth="1"/>
    <col min="8" max="8" width="28.6328125" style="29" customWidth="1"/>
    <col min="9" max="9" width="14.90625" style="29" customWidth="1"/>
    <col min="10" max="10" width="4.54296875" style="29" customWidth="1"/>
    <col min="11" max="11" width="9.08984375" style="29" customWidth="1"/>
    <col min="12" max="12" width="15.08984375" style="29" customWidth="1"/>
    <col min="13" max="13" width="15" style="29" customWidth="1"/>
    <col min="14" max="14" width="27.453125" style="29" customWidth="1"/>
    <col min="15" max="15" width="33.54296875" style="29" customWidth="1"/>
    <col min="16" max="16" width="17.6328125" style="29" customWidth="1"/>
    <col min="17" max="17" width="19.54296875" style="29" customWidth="1"/>
    <col min="18" max="18" width="19.90625" style="29" customWidth="1"/>
    <col min="19" max="19" width="25.90625" style="29" customWidth="1"/>
    <col min="20" max="20" width="21.90625" style="29" customWidth="1"/>
    <col min="21" max="21" width="10.54296875" style="29" bestFit="1" customWidth="1"/>
    <col min="22" max="22" width="11.7265625" style="29" bestFit="1" customWidth="1"/>
    <col min="23" max="16384" width="8.7265625" style="29"/>
  </cols>
  <sheetData>
    <row r="1" spans="1:22" x14ac:dyDescent="0.35">
      <c r="A1" s="153" t="s">
        <v>0</v>
      </c>
      <c r="B1" s="155" t="s">
        <v>1</v>
      </c>
      <c r="C1" s="155" t="s">
        <v>2</v>
      </c>
      <c r="D1" s="155" t="s">
        <v>3</v>
      </c>
      <c r="E1" s="155" t="s">
        <v>4</v>
      </c>
      <c r="F1" s="149" t="s">
        <v>5</v>
      </c>
      <c r="G1" s="143" t="s">
        <v>14</v>
      </c>
      <c r="H1" s="143" t="s">
        <v>15</v>
      </c>
      <c r="I1" s="143" t="s">
        <v>16</v>
      </c>
      <c r="J1" s="145" t="s">
        <v>17</v>
      </c>
      <c r="K1" s="146"/>
      <c r="L1" s="143" t="s">
        <v>18</v>
      </c>
      <c r="M1" s="149" t="s">
        <v>6</v>
      </c>
      <c r="N1" s="149" t="s">
        <v>7</v>
      </c>
      <c r="O1" s="149" t="s">
        <v>8</v>
      </c>
      <c r="P1" s="150" t="s">
        <v>9</v>
      </c>
      <c r="Q1" s="152" t="s">
        <v>10</v>
      </c>
      <c r="R1" s="142" t="s">
        <v>11</v>
      </c>
      <c r="S1" s="142" t="s">
        <v>12</v>
      </c>
      <c r="T1" s="142" t="s">
        <v>13</v>
      </c>
      <c r="U1" s="1"/>
      <c r="V1" s="1"/>
    </row>
    <row r="2" spans="1:22" ht="31" customHeight="1" x14ac:dyDescent="0.35">
      <c r="A2" s="154"/>
      <c r="B2" s="155"/>
      <c r="C2" s="155"/>
      <c r="D2" s="155"/>
      <c r="E2" s="155"/>
      <c r="F2" s="149"/>
      <c r="G2" s="144"/>
      <c r="H2" s="144"/>
      <c r="I2" s="144"/>
      <c r="J2" s="147"/>
      <c r="K2" s="148"/>
      <c r="L2" s="144"/>
      <c r="M2" s="149"/>
      <c r="N2" s="149"/>
      <c r="O2" s="149"/>
      <c r="P2" s="151"/>
      <c r="Q2" s="152"/>
      <c r="R2" s="142"/>
      <c r="S2" s="142"/>
      <c r="T2" s="142"/>
      <c r="U2" s="1"/>
      <c r="V2" s="1"/>
    </row>
    <row r="3" spans="1:22" ht="46.5" x14ac:dyDescent="0.35">
      <c r="A3" s="2">
        <v>1</v>
      </c>
      <c r="B3" s="12" t="s">
        <v>19</v>
      </c>
      <c r="C3" s="4" t="s">
        <v>20</v>
      </c>
      <c r="D3" s="5" t="s">
        <v>28</v>
      </c>
      <c r="E3" s="6" t="str">
        <f>INDEX([1]REFERENCED!$E:$E, MATCH(B3,[1]REFERENCED!$B:$B,0))</f>
        <v>0 - 5,000 PSI</v>
      </c>
      <c r="F3" s="6" t="s">
        <v>21</v>
      </c>
      <c r="G3" s="6" t="s">
        <v>30</v>
      </c>
      <c r="H3" s="14" t="s">
        <v>31</v>
      </c>
      <c r="I3" s="8">
        <f>(L3-365)</f>
        <v>44718</v>
      </c>
      <c r="J3" s="6">
        <v>1</v>
      </c>
      <c r="K3" s="6" t="s">
        <v>22</v>
      </c>
      <c r="L3" s="9">
        <v>45083</v>
      </c>
      <c r="M3" s="7" t="s">
        <v>32</v>
      </c>
      <c r="N3" s="7" t="s">
        <v>1975</v>
      </c>
      <c r="O3" s="6" t="s">
        <v>23</v>
      </c>
      <c r="P3" s="10" t="b">
        <f ca="1">(V3&lt;=U3)=FALSE()</f>
        <v>1</v>
      </c>
      <c r="Q3" s="9"/>
      <c r="R3" s="17" t="s">
        <v>195</v>
      </c>
      <c r="S3" s="9" t="s">
        <v>171</v>
      </c>
      <c r="T3" s="9" t="s">
        <v>123</v>
      </c>
      <c r="U3" s="11">
        <f ca="1">TODAY()</f>
        <v>44831</v>
      </c>
      <c r="V3" s="11">
        <f t="shared" ref="V3:V66" si="0">L3-14</f>
        <v>45069</v>
      </c>
    </row>
    <row r="4" spans="1:22" ht="46.5" x14ac:dyDescent="0.35">
      <c r="A4" s="2">
        <v>2</v>
      </c>
      <c r="B4" s="12" t="s">
        <v>24</v>
      </c>
      <c r="C4" s="4" t="s">
        <v>20</v>
      </c>
      <c r="D4" s="5" t="s">
        <v>28</v>
      </c>
      <c r="E4" s="6" t="str">
        <f>INDEX([1]REFERENCED!$E:$E, MATCH(B4,[1]REFERENCED!$B:$B,0))</f>
        <v>0 - 20,000 PSI</v>
      </c>
      <c r="F4" s="6" t="s">
        <v>25</v>
      </c>
      <c r="G4" s="6" t="s">
        <v>30</v>
      </c>
      <c r="H4" s="14" t="s">
        <v>31</v>
      </c>
      <c r="I4" s="8">
        <f t="shared" ref="I4:I8" si="1">(L4-365)</f>
        <v>44718</v>
      </c>
      <c r="J4" s="6">
        <v>1</v>
      </c>
      <c r="K4" s="6" t="s">
        <v>22</v>
      </c>
      <c r="L4" s="9">
        <v>45083</v>
      </c>
      <c r="M4" s="7" t="s">
        <v>32</v>
      </c>
      <c r="N4" s="7" t="s">
        <v>1972</v>
      </c>
      <c r="O4" s="6" t="s">
        <v>23</v>
      </c>
      <c r="P4" s="10" t="b">
        <f t="shared" ref="P4:P67" ca="1" si="2">(V4&lt;=U4)=FALSE()</f>
        <v>1</v>
      </c>
      <c r="Q4" s="9"/>
      <c r="R4" s="9" t="s">
        <v>1973</v>
      </c>
      <c r="S4" s="9" t="s">
        <v>1974</v>
      </c>
      <c r="T4" s="9" t="s">
        <v>37</v>
      </c>
      <c r="U4" s="11">
        <f t="shared" ref="U4:U67" ca="1" si="3">TODAY()</f>
        <v>44831</v>
      </c>
      <c r="V4" s="11">
        <f t="shared" si="0"/>
        <v>45069</v>
      </c>
    </row>
    <row r="5" spans="1:22" ht="46.5" x14ac:dyDescent="0.35">
      <c r="A5" s="2">
        <v>3</v>
      </c>
      <c r="B5" s="12" t="s">
        <v>26</v>
      </c>
      <c r="C5" s="4" t="s">
        <v>20</v>
      </c>
      <c r="D5" s="5" t="s">
        <v>28</v>
      </c>
      <c r="E5" s="128" t="s">
        <v>184</v>
      </c>
      <c r="F5" s="6" t="s">
        <v>29</v>
      </c>
      <c r="G5" s="6" t="s">
        <v>30</v>
      </c>
      <c r="H5" s="14" t="s">
        <v>31</v>
      </c>
      <c r="I5" s="8">
        <f>(L5-365)</f>
        <v>44649</v>
      </c>
      <c r="J5" s="6">
        <v>1</v>
      </c>
      <c r="K5" s="6" t="s">
        <v>22</v>
      </c>
      <c r="L5" s="9">
        <v>45014</v>
      </c>
      <c r="M5" s="7" t="s">
        <v>32</v>
      </c>
      <c r="N5" s="7" t="s">
        <v>33</v>
      </c>
      <c r="O5" s="6" t="s">
        <v>34</v>
      </c>
      <c r="P5" s="10" t="b">
        <f t="shared" ca="1" si="2"/>
        <v>1</v>
      </c>
      <c r="Q5" s="9"/>
      <c r="R5" s="9" t="s">
        <v>35</v>
      </c>
      <c r="S5" s="9" t="s">
        <v>36</v>
      </c>
      <c r="T5" s="9" t="s">
        <v>37</v>
      </c>
      <c r="U5" s="11">
        <f t="shared" ca="1" si="3"/>
        <v>44831</v>
      </c>
      <c r="V5" s="11">
        <f t="shared" si="0"/>
        <v>45000</v>
      </c>
    </row>
    <row r="6" spans="1:22" x14ac:dyDescent="0.35">
      <c r="A6" s="2">
        <v>4</v>
      </c>
      <c r="B6" s="12" t="s">
        <v>38</v>
      </c>
      <c r="C6" s="4" t="s">
        <v>225</v>
      </c>
      <c r="D6" s="119" t="s">
        <v>2089</v>
      </c>
      <c r="E6" s="15" t="s">
        <v>2088</v>
      </c>
      <c r="F6" s="6" t="s">
        <v>41</v>
      </c>
      <c r="G6" s="5" t="s">
        <v>2087</v>
      </c>
      <c r="H6" s="5" t="s">
        <v>2090</v>
      </c>
      <c r="I6" s="8">
        <f t="shared" si="1"/>
        <v>44564</v>
      </c>
      <c r="J6" s="6">
        <v>1</v>
      </c>
      <c r="K6" s="6" t="s">
        <v>22</v>
      </c>
      <c r="L6" s="9">
        <v>44929</v>
      </c>
      <c r="M6" s="7" t="s">
        <v>2091</v>
      </c>
      <c r="N6" s="7" t="s">
        <v>2092</v>
      </c>
      <c r="O6" s="6" t="s">
        <v>42</v>
      </c>
      <c r="P6" s="10" t="b">
        <f t="shared" ca="1" si="2"/>
        <v>1</v>
      </c>
      <c r="Q6" s="9"/>
      <c r="R6" s="9"/>
      <c r="S6" s="9"/>
      <c r="T6" s="9"/>
      <c r="U6" s="11">
        <f t="shared" ca="1" si="3"/>
        <v>44831</v>
      </c>
      <c r="V6" s="11">
        <f t="shared" si="0"/>
        <v>44915</v>
      </c>
    </row>
    <row r="7" spans="1:22" ht="31" x14ac:dyDescent="0.35">
      <c r="A7" s="2">
        <v>5</v>
      </c>
      <c r="B7" s="18" t="s">
        <v>43</v>
      </c>
      <c r="C7" s="4" t="s">
        <v>225</v>
      </c>
      <c r="D7" s="5" t="s">
        <v>2089</v>
      </c>
      <c r="E7" s="15" t="s">
        <v>2093</v>
      </c>
      <c r="F7" s="6" t="s">
        <v>44</v>
      </c>
      <c r="G7" s="7" t="s">
        <v>2095</v>
      </c>
      <c r="H7" s="5" t="s">
        <v>2090</v>
      </c>
      <c r="I7" s="8">
        <f t="shared" si="1"/>
        <v>44468</v>
      </c>
      <c r="J7" s="6">
        <v>1</v>
      </c>
      <c r="K7" s="6" t="s">
        <v>22</v>
      </c>
      <c r="L7" s="9">
        <v>44833</v>
      </c>
      <c r="M7" s="7" t="s">
        <v>2089</v>
      </c>
      <c r="N7" s="7" t="s">
        <v>2094</v>
      </c>
      <c r="O7" s="6" t="s">
        <v>42</v>
      </c>
      <c r="P7" s="10" t="b">
        <f t="shared" ca="1" si="2"/>
        <v>0</v>
      </c>
      <c r="Q7" s="9"/>
      <c r="R7" s="9"/>
      <c r="S7" s="9"/>
      <c r="T7" s="9"/>
      <c r="U7" s="11">
        <f t="shared" ca="1" si="3"/>
        <v>44831</v>
      </c>
      <c r="V7" s="11">
        <f t="shared" si="0"/>
        <v>44819</v>
      </c>
    </row>
    <row r="8" spans="1:22" ht="31" x14ac:dyDescent="0.35">
      <c r="A8" s="2">
        <v>6</v>
      </c>
      <c r="B8" s="12" t="s">
        <v>45</v>
      </c>
      <c r="C8" s="13" t="s">
        <v>46</v>
      </c>
      <c r="D8" s="5" t="s">
        <v>2096</v>
      </c>
      <c r="E8" s="6" t="s">
        <v>2097</v>
      </c>
      <c r="F8" s="6" t="s">
        <v>48</v>
      </c>
      <c r="G8" s="5" t="s">
        <v>2087</v>
      </c>
      <c r="H8" s="7" t="s">
        <v>2098</v>
      </c>
      <c r="I8" s="8">
        <f t="shared" si="1"/>
        <v>44553</v>
      </c>
      <c r="J8" s="6">
        <v>1</v>
      </c>
      <c r="K8" s="6" t="s">
        <v>22</v>
      </c>
      <c r="L8" s="9">
        <v>44918</v>
      </c>
      <c r="M8" s="7" t="s">
        <v>2091</v>
      </c>
      <c r="N8" s="7" t="s">
        <v>2099</v>
      </c>
      <c r="O8" s="6" t="s">
        <v>49</v>
      </c>
      <c r="P8" s="10" t="b">
        <f t="shared" ca="1" si="2"/>
        <v>1</v>
      </c>
      <c r="Q8" s="9"/>
      <c r="R8" s="9"/>
      <c r="S8" s="9"/>
      <c r="T8" s="9"/>
      <c r="U8" s="11">
        <f t="shared" ca="1" si="3"/>
        <v>44831</v>
      </c>
      <c r="V8" s="11">
        <f t="shared" si="0"/>
        <v>44904</v>
      </c>
    </row>
    <row r="9" spans="1:22" ht="46.5" x14ac:dyDescent="0.35">
      <c r="A9" s="2">
        <v>7</v>
      </c>
      <c r="B9" s="12" t="s">
        <v>50</v>
      </c>
      <c r="C9" s="13" t="s">
        <v>2287</v>
      </c>
      <c r="D9" s="5" t="s">
        <v>2288</v>
      </c>
      <c r="E9" s="15" t="s">
        <v>2289</v>
      </c>
      <c r="F9" s="6" t="s">
        <v>52</v>
      </c>
      <c r="G9" s="7" t="s">
        <v>2290</v>
      </c>
      <c r="H9" s="7" t="s">
        <v>2291</v>
      </c>
      <c r="I9" s="8">
        <f>(L9-(365*2))</f>
        <v>44392</v>
      </c>
      <c r="J9" s="6">
        <v>2</v>
      </c>
      <c r="K9" s="6" t="s">
        <v>22</v>
      </c>
      <c r="L9" s="9">
        <v>45122</v>
      </c>
      <c r="M9" s="7" t="s">
        <v>32</v>
      </c>
      <c r="N9" s="7" t="s">
        <v>2292</v>
      </c>
      <c r="O9" s="6" t="s">
        <v>53</v>
      </c>
      <c r="P9" s="10" t="b">
        <f t="shared" ca="1" si="2"/>
        <v>1</v>
      </c>
      <c r="Q9" s="9"/>
      <c r="R9" s="9" t="s">
        <v>2293</v>
      </c>
      <c r="S9" s="9" t="s">
        <v>2294</v>
      </c>
      <c r="T9" s="9" t="s">
        <v>550</v>
      </c>
      <c r="U9" s="11">
        <f t="shared" ca="1" si="3"/>
        <v>44831</v>
      </c>
      <c r="V9" s="11">
        <f t="shared" si="0"/>
        <v>45108</v>
      </c>
    </row>
    <row r="10" spans="1:22" ht="46.5" x14ac:dyDescent="0.35">
      <c r="A10" s="2">
        <v>8</v>
      </c>
      <c r="B10" s="12" t="s">
        <v>54</v>
      </c>
      <c r="C10" s="4" t="s">
        <v>20</v>
      </c>
      <c r="D10" s="5" t="s">
        <v>28</v>
      </c>
      <c r="E10" s="128" t="s">
        <v>184</v>
      </c>
      <c r="F10" s="6" t="s">
        <v>55</v>
      </c>
      <c r="G10" s="6" t="s">
        <v>30</v>
      </c>
      <c r="H10" s="14" t="s">
        <v>31</v>
      </c>
      <c r="I10" s="8">
        <f>(L10-365)</f>
        <v>44649</v>
      </c>
      <c r="J10" s="6">
        <v>1</v>
      </c>
      <c r="K10" s="6" t="s">
        <v>22</v>
      </c>
      <c r="L10" s="9">
        <v>45014</v>
      </c>
      <c r="M10" s="7" t="s">
        <v>32</v>
      </c>
      <c r="N10" s="7" t="s">
        <v>56</v>
      </c>
      <c r="O10" s="6" t="s">
        <v>34</v>
      </c>
      <c r="P10" s="10" t="b">
        <f t="shared" ca="1" si="2"/>
        <v>1</v>
      </c>
      <c r="Q10" s="9"/>
      <c r="R10" s="9" t="s">
        <v>35</v>
      </c>
      <c r="S10" s="9" t="s">
        <v>36</v>
      </c>
      <c r="T10" s="9" t="s">
        <v>37</v>
      </c>
      <c r="U10" s="11">
        <f t="shared" ca="1" si="3"/>
        <v>44831</v>
      </c>
      <c r="V10" s="11">
        <f t="shared" si="0"/>
        <v>45000</v>
      </c>
    </row>
    <row r="11" spans="1:22" ht="31" x14ac:dyDescent="0.35">
      <c r="A11" s="2">
        <v>9</v>
      </c>
      <c r="B11" s="16" t="s">
        <v>57</v>
      </c>
      <c r="C11" s="13" t="s">
        <v>27</v>
      </c>
      <c r="D11" s="5"/>
      <c r="E11" s="6" t="e">
        <f>INDEX([1]REFERENCED!$E:$E, MATCH(B11,[1]REFERENCED!$B:$B,0))</f>
        <v>#N/A</v>
      </c>
      <c r="F11" s="6" t="s">
        <v>58</v>
      </c>
      <c r="G11" s="7"/>
      <c r="H11" s="7"/>
      <c r="I11" s="8">
        <f t="shared" ref="I11:I27" si="4">(L11-365)</f>
        <v>43673</v>
      </c>
      <c r="J11" s="6">
        <v>1</v>
      </c>
      <c r="K11" s="6" t="s">
        <v>22</v>
      </c>
      <c r="L11" s="9">
        <v>44038</v>
      </c>
      <c r="M11" s="7"/>
      <c r="N11" s="7"/>
      <c r="O11" s="6" t="s">
        <v>59</v>
      </c>
      <c r="P11" s="10" t="s">
        <v>60</v>
      </c>
      <c r="Q11" s="9"/>
      <c r="R11" s="9"/>
      <c r="S11" s="9"/>
      <c r="T11" s="9"/>
      <c r="U11" s="11">
        <f t="shared" ca="1" si="3"/>
        <v>44831</v>
      </c>
      <c r="V11" s="11">
        <f t="shared" si="0"/>
        <v>44024</v>
      </c>
    </row>
    <row r="12" spans="1:22" ht="31" x14ac:dyDescent="0.35">
      <c r="A12" s="2">
        <v>10</v>
      </c>
      <c r="B12" s="16" t="s">
        <v>61</v>
      </c>
      <c r="C12" s="13" t="s">
        <v>62</v>
      </c>
      <c r="D12" s="5"/>
      <c r="E12" s="6" t="e">
        <f>INDEX([1]REFERENCED!$E:$E, MATCH(B12,[1]REFERENCED!$B:$B,0))</f>
        <v>#N/A</v>
      </c>
      <c r="F12" s="6" t="s">
        <v>63</v>
      </c>
      <c r="G12" s="7"/>
      <c r="H12" s="7"/>
      <c r="I12" s="8">
        <f t="shared" si="4"/>
        <v>43538</v>
      </c>
      <c r="J12" s="6">
        <v>1</v>
      </c>
      <c r="K12" s="6" t="s">
        <v>22</v>
      </c>
      <c r="L12" s="9">
        <v>43903</v>
      </c>
      <c r="M12" s="7"/>
      <c r="N12" s="7"/>
      <c r="O12" s="6" t="s">
        <v>59</v>
      </c>
      <c r="P12" s="10" t="s">
        <v>60</v>
      </c>
      <c r="Q12" s="9"/>
      <c r="R12" s="9"/>
      <c r="S12" s="9"/>
      <c r="T12" s="9"/>
      <c r="U12" s="11">
        <f t="shared" ca="1" si="3"/>
        <v>44831</v>
      </c>
      <c r="V12" s="11">
        <f t="shared" si="0"/>
        <v>43889</v>
      </c>
    </row>
    <row r="13" spans="1:22" ht="46.5" x14ac:dyDescent="0.35">
      <c r="A13" s="2">
        <v>11</v>
      </c>
      <c r="B13" s="12" t="s">
        <v>64</v>
      </c>
      <c r="C13" s="4" t="s">
        <v>20</v>
      </c>
      <c r="D13" s="5" t="s">
        <v>28</v>
      </c>
      <c r="E13" s="6" t="str">
        <f>INDEX([1]REFERENCED!$E:$E, MATCH(B13,[1]REFERENCED!$B:$B,0))</f>
        <v>0 - 1,000 PSI</v>
      </c>
      <c r="F13" s="6" t="s">
        <v>65</v>
      </c>
      <c r="G13" s="6" t="s">
        <v>30</v>
      </c>
      <c r="H13" s="14" t="s">
        <v>31</v>
      </c>
      <c r="I13" s="8">
        <f t="shared" si="4"/>
        <v>44718</v>
      </c>
      <c r="J13" s="6">
        <v>1</v>
      </c>
      <c r="K13" s="6" t="s">
        <v>22</v>
      </c>
      <c r="L13" s="9">
        <v>45083</v>
      </c>
      <c r="M13" s="7" t="s">
        <v>32</v>
      </c>
      <c r="N13" s="7" t="s">
        <v>1982</v>
      </c>
      <c r="O13" s="6" t="s">
        <v>23</v>
      </c>
      <c r="P13" s="10" t="b">
        <f t="shared" ca="1" si="2"/>
        <v>1</v>
      </c>
      <c r="Q13" s="9"/>
      <c r="R13" s="9" t="s">
        <v>121</v>
      </c>
      <c r="S13" s="9" t="s">
        <v>122</v>
      </c>
      <c r="T13" s="9" t="s">
        <v>123</v>
      </c>
      <c r="U13" s="11">
        <f t="shared" ca="1" si="3"/>
        <v>44831</v>
      </c>
      <c r="V13" s="11">
        <f t="shared" si="0"/>
        <v>45069</v>
      </c>
    </row>
    <row r="14" spans="1:22" ht="46.5" x14ac:dyDescent="0.35">
      <c r="A14" s="2">
        <v>12</v>
      </c>
      <c r="B14" s="12" t="s">
        <v>66</v>
      </c>
      <c r="C14" s="4" t="s">
        <v>20</v>
      </c>
      <c r="D14" s="5" t="s">
        <v>28</v>
      </c>
      <c r="E14" s="6" t="str">
        <f>INDEX([1]REFERENCED!$E:$E, MATCH(B14,[1]REFERENCED!$B:$B,0))</f>
        <v>0 - 30,000 PSI</v>
      </c>
      <c r="F14" s="6" t="s">
        <v>67</v>
      </c>
      <c r="G14" s="6" t="s">
        <v>30</v>
      </c>
      <c r="H14" s="14" t="s">
        <v>31</v>
      </c>
      <c r="I14" s="8">
        <f t="shared" si="4"/>
        <v>44718</v>
      </c>
      <c r="J14" s="6">
        <v>1</v>
      </c>
      <c r="K14" s="6" t="s">
        <v>22</v>
      </c>
      <c r="L14" s="9">
        <v>45083</v>
      </c>
      <c r="M14" s="7" t="s">
        <v>32</v>
      </c>
      <c r="N14" s="7" t="s">
        <v>1980</v>
      </c>
      <c r="O14" s="6" t="s">
        <v>68</v>
      </c>
      <c r="P14" s="10" t="b">
        <f t="shared" ca="1" si="2"/>
        <v>1</v>
      </c>
      <c r="Q14" s="9"/>
      <c r="R14" s="9" t="s">
        <v>35</v>
      </c>
      <c r="S14" s="9" t="s">
        <v>36</v>
      </c>
      <c r="T14" s="9" t="s">
        <v>37</v>
      </c>
      <c r="U14" s="11">
        <f t="shared" ca="1" si="3"/>
        <v>44831</v>
      </c>
      <c r="V14" s="11">
        <f t="shared" si="0"/>
        <v>45069</v>
      </c>
    </row>
    <row r="15" spans="1:22" ht="31" x14ac:dyDescent="0.35">
      <c r="A15" s="2">
        <v>13</v>
      </c>
      <c r="B15" s="16" t="s">
        <v>69</v>
      </c>
      <c r="C15" s="13" t="s">
        <v>62</v>
      </c>
      <c r="D15" s="5"/>
      <c r="E15" s="6" t="e">
        <f>INDEX([1]REFERENCED!$E:$E, MATCH(B15,[1]REFERENCED!$B:$B,0))</f>
        <v>#N/A</v>
      </c>
      <c r="F15" s="6" t="s">
        <v>70</v>
      </c>
      <c r="G15" s="7"/>
      <c r="H15" s="7"/>
      <c r="I15" s="8">
        <f t="shared" si="4"/>
        <v>42760</v>
      </c>
      <c r="J15" s="6">
        <v>1</v>
      </c>
      <c r="K15" s="6" t="s">
        <v>22</v>
      </c>
      <c r="L15" s="9">
        <v>43125</v>
      </c>
      <c r="M15" s="7"/>
      <c r="N15" s="7"/>
      <c r="O15" s="6" t="s">
        <v>34</v>
      </c>
      <c r="P15" s="10" t="s">
        <v>60</v>
      </c>
      <c r="Q15" s="9"/>
      <c r="R15" s="9"/>
      <c r="S15" s="9"/>
      <c r="T15" s="9"/>
      <c r="U15" s="11">
        <f t="shared" ca="1" si="3"/>
        <v>44831</v>
      </c>
      <c r="V15" s="11">
        <f t="shared" si="0"/>
        <v>43111</v>
      </c>
    </row>
    <row r="16" spans="1:22" ht="46.5" x14ac:dyDescent="0.35">
      <c r="A16" s="2">
        <v>14</v>
      </c>
      <c r="B16" s="12" t="s">
        <v>71</v>
      </c>
      <c r="C16" s="13" t="s">
        <v>2100</v>
      </c>
      <c r="D16" s="5" t="s">
        <v>28</v>
      </c>
      <c r="E16" s="6" t="s">
        <v>73</v>
      </c>
      <c r="F16" s="15" t="s">
        <v>2560</v>
      </c>
      <c r="G16" s="7" t="s">
        <v>30</v>
      </c>
      <c r="H16" s="5" t="s">
        <v>2101</v>
      </c>
      <c r="I16" s="8">
        <f t="shared" si="4"/>
        <v>44793</v>
      </c>
      <c r="J16" s="6">
        <v>1</v>
      </c>
      <c r="K16" s="6" t="s">
        <v>22</v>
      </c>
      <c r="L16" s="9">
        <v>45158</v>
      </c>
      <c r="M16" s="7" t="s">
        <v>32</v>
      </c>
      <c r="N16" s="7" t="s">
        <v>2561</v>
      </c>
      <c r="O16" s="6" t="s">
        <v>68</v>
      </c>
      <c r="P16" s="10" t="b">
        <f t="shared" ca="1" si="2"/>
        <v>1</v>
      </c>
      <c r="Q16" s="9"/>
      <c r="R16" s="9" t="s">
        <v>2562</v>
      </c>
      <c r="S16" s="9" t="s">
        <v>83</v>
      </c>
      <c r="T16" s="9" t="s">
        <v>84</v>
      </c>
      <c r="U16" s="11">
        <f t="shared" ca="1" si="3"/>
        <v>44831</v>
      </c>
      <c r="V16" s="11">
        <f t="shared" si="0"/>
        <v>45144</v>
      </c>
    </row>
    <row r="17" spans="1:22" ht="31" x14ac:dyDescent="0.35">
      <c r="A17" s="2">
        <v>15</v>
      </c>
      <c r="B17" s="16" t="s">
        <v>75</v>
      </c>
      <c r="C17" s="13" t="s">
        <v>76</v>
      </c>
      <c r="D17" s="5"/>
      <c r="E17" s="6" t="e">
        <f>INDEX([1]REFERENCED!$E:$E, MATCH(B17,[1]REFERENCED!$B:$B,0))</f>
        <v>#N/A</v>
      </c>
      <c r="F17" s="6" t="s">
        <v>77</v>
      </c>
      <c r="G17" s="7"/>
      <c r="H17" s="7"/>
      <c r="I17" s="8">
        <f t="shared" si="4"/>
        <v>42521</v>
      </c>
      <c r="J17" s="6">
        <v>1</v>
      </c>
      <c r="K17" s="6" t="s">
        <v>22</v>
      </c>
      <c r="L17" s="9">
        <v>42886</v>
      </c>
      <c r="M17" s="7"/>
      <c r="N17" s="7"/>
      <c r="O17" s="6" t="s">
        <v>78</v>
      </c>
      <c r="P17" s="10" t="s">
        <v>60</v>
      </c>
      <c r="Q17" s="9"/>
      <c r="R17" s="9"/>
      <c r="S17" s="9"/>
      <c r="T17" s="9"/>
      <c r="U17" s="11">
        <f t="shared" ca="1" si="3"/>
        <v>44831</v>
      </c>
      <c r="V17" s="11">
        <f t="shared" si="0"/>
        <v>42872</v>
      </c>
    </row>
    <row r="18" spans="1:22" ht="46.5" x14ac:dyDescent="0.35">
      <c r="A18" s="2">
        <v>16</v>
      </c>
      <c r="B18" s="12" t="s">
        <v>79</v>
      </c>
      <c r="C18" s="4" t="s">
        <v>20</v>
      </c>
      <c r="D18" s="5" t="s">
        <v>28</v>
      </c>
      <c r="E18" s="128" t="s">
        <v>73</v>
      </c>
      <c r="F18" s="6" t="s">
        <v>80</v>
      </c>
      <c r="G18" s="6" t="s">
        <v>30</v>
      </c>
      <c r="H18" s="14" t="s">
        <v>31</v>
      </c>
      <c r="I18" s="8">
        <f>(L18-365)</f>
        <v>44649</v>
      </c>
      <c r="J18" s="6">
        <v>1</v>
      </c>
      <c r="K18" s="6" t="s">
        <v>22</v>
      </c>
      <c r="L18" s="9">
        <v>45014</v>
      </c>
      <c r="M18" s="7" t="s">
        <v>32</v>
      </c>
      <c r="N18" s="7" t="s">
        <v>81</v>
      </c>
      <c r="O18" s="6" t="s">
        <v>23</v>
      </c>
      <c r="P18" s="10" t="b">
        <f t="shared" ca="1" si="2"/>
        <v>1</v>
      </c>
      <c r="Q18" s="9"/>
      <c r="R18" s="17" t="s">
        <v>82</v>
      </c>
      <c r="S18" s="9" t="s">
        <v>83</v>
      </c>
      <c r="T18" s="9" t="s">
        <v>84</v>
      </c>
      <c r="U18" s="11">
        <f t="shared" ca="1" si="3"/>
        <v>44831</v>
      </c>
      <c r="V18" s="11">
        <f t="shared" si="0"/>
        <v>45000</v>
      </c>
    </row>
    <row r="19" spans="1:22" ht="46.5" x14ac:dyDescent="0.35">
      <c r="A19" s="2">
        <v>17</v>
      </c>
      <c r="B19" s="12" t="s">
        <v>85</v>
      </c>
      <c r="C19" s="4" t="s">
        <v>20</v>
      </c>
      <c r="D19" s="5" t="s">
        <v>28</v>
      </c>
      <c r="E19" s="128" t="s">
        <v>73</v>
      </c>
      <c r="F19" s="6" t="s">
        <v>86</v>
      </c>
      <c r="G19" s="6" t="s">
        <v>30</v>
      </c>
      <c r="H19" s="14" t="s">
        <v>31</v>
      </c>
      <c r="I19" s="8">
        <f t="shared" si="4"/>
        <v>44718</v>
      </c>
      <c r="J19" s="6">
        <v>1</v>
      </c>
      <c r="K19" s="6" t="s">
        <v>22</v>
      </c>
      <c r="L19" s="9">
        <v>45083</v>
      </c>
      <c r="M19" s="7" t="s">
        <v>32</v>
      </c>
      <c r="N19" s="7" t="s">
        <v>1981</v>
      </c>
      <c r="O19" s="6" t="s">
        <v>23</v>
      </c>
      <c r="P19" s="10" t="b">
        <f t="shared" ca="1" si="2"/>
        <v>1</v>
      </c>
      <c r="Q19" s="9"/>
      <c r="R19" s="17" t="s">
        <v>170</v>
      </c>
      <c r="S19" s="9" t="s">
        <v>171</v>
      </c>
      <c r="T19" s="9" t="s">
        <v>123</v>
      </c>
      <c r="U19" s="11">
        <f t="shared" ca="1" si="3"/>
        <v>44831</v>
      </c>
      <c r="V19" s="11">
        <f t="shared" si="0"/>
        <v>45069</v>
      </c>
    </row>
    <row r="20" spans="1:22" ht="31" customHeight="1" x14ac:dyDescent="0.35">
      <c r="A20" s="2">
        <v>18</v>
      </c>
      <c r="B20" s="16" t="s">
        <v>87</v>
      </c>
      <c r="C20" s="13" t="s">
        <v>2086</v>
      </c>
      <c r="D20" s="121" t="s">
        <v>2083</v>
      </c>
      <c r="E20" s="6" t="s">
        <v>89</v>
      </c>
      <c r="F20" s="15" t="s">
        <v>40</v>
      </c>
      <c r="G20" s="128" t="s">
        <v>2084</v>
      </c>
      <c r="H20" s="28" t="s">
        <v>2508</v>
      </c>
      <c r="I20" s="8">
        <f t="shared" si="4"/>
        <v>44463</v>
      </c>
      <c r="J20" s="6">
        <v>1</v>
      </c>
      <c r="K20" s="6" t="s">
        <v>22</v>
      </c>
      <c r="L20" s="9">
        <v>44828</v>
      </c>
      <c r="M20" s="17" t="s">
        <v>2083</v>
      </c>
      <c r="N20" s="17" t="s">
        <v>2083</v>
      </c>
      <c r="O20" s="6" t="s">
        <v>90</v>
      </c>
      <c r="P20" s="10" t="b">
        <f t="shared" ca="1" si="2"/>
        <v>0</v>
      </c>
      <c r="Q20" s="9" t="s">
        <v>2085</v>
      </c>
      <c r="R20" s="17" t="s">
        <v>2083</v>
      </c>
      <c r="S20" s="17" t="s">
        <v>2083</v>
      </c>
      <c r="T20" s="17" t="s">
        <v>2083</v>
      </c>
      <c r="U20" s="11">
        <f t="shared" ca="1" si="3"/>
        <v>44831</v>
      </c>
      <c r="V20" s="11">
        <f t="shared" si="0"/>
        <v>44814</v>
      </c>
    </row>
    <row r="21" spans="1:22" ht="31" x14ac:dyDescent="0.35">
      <c r="A21" s="2">
        <v>19</v>
      </c>
      <c r="B21" s="16" t="s">
        <v>91</v>
      </c>
      <c r="C21" s="13" t="s">
        <v>2086</v>
      </c>
      <c r="D21" s="121" t="s">
        <v>2083</v>
      </c>
      <c r="E21" s="6" t="s">
        <v>93</v>
      </c>
      <c r="F21" s="15" t="s">
        <v>40</v>
      </c>
      <c r="G21" s="128" t="s">
        <v>2084</v>
      </c>
      <c r="H21" s="28" t="s">
        <v>40</v>
      </c>
      <c r="I21" s="8">
        <f t="shared" si="4"/>
        <v>44463</v>
      </c>
      <c r="J21" s="6">
        <v>1</v>
      </c>
      <c r="K21" s="6" t="s">
        <v>22</v>
      </c>
      <c r="L21" s="9">
        <v>44828</v>
      </c>
      <c r="M21" s="17" t="s">
        <v>2083</v>
      </c>
      <c r="N21" s="17" t="s">
        <v>2083</v>
      </c>
      <c r="O21" s="6" t="s">
        <v>94</v>
      </c>
      <c r="P21" s="10" t="b">
        <f t="shared" ca="1" si="2"/>
        <v>0</v>
      </c>
      <c r="Q21" s="9" t="s">
        <v>2085</v>
      </c>
      <c r="R21" s="17" t="s">
        <v>2083</v>
      </c>
      <c r="S21" s="17" t="s">
        <v>2083</v>
      </c>
      <c r="T21" s="17" t="s">
        <v>2083</v>
      </c>
      <c r="U21" s="11">
        <f t="shared" ca="1" si="3"/>
        <v>44831</v>
      </c>
      <c r="V21" s="11">
        <f t="shared" si="0"/>
        <v>44814</v>
      </c>
    </row>
    <row r="22" spans="1:22" ht="31" x14ac:dyDescent="0.35">
      <c r="A22" s="2">
        <v>20</v>
      </c>
      <c r="B22" s="16" t="s">
        <v>95</v>
      </c>
      <c r="C22" s="13" t="s">
        <v>2086</v>
      </c>
      <c r="D22" s="121" t="s">
        <v>2083</v>
      </c>
      <c r="E22" s="6" t="s">
        <v>97</v>
      </c>
      <c r="F22" s="15" t="s">
        <v>40</v>
      </c>
      <c r="G22" s="128" t="s">
        <v>2084</v>
      </c>
      <c r="H22" s="28" t="s">
        <v>40</v>
      </c>
      <c r="I22" s="8">
        <f t="shared" si="4"/>
        <v>44463</v>
      </c>
      <c r="J22" s="6">
        <v>1</v>
      </c>
      <c r="K22" s="6" t="s">
        <v>22</v>
      </c>
      <c r="L22" s="9">
        <v>44828</v>
      </c>
      <c r="M22" s="17" t="s">
        <v>2083</v>
      </c>
      <c r="N22" s="17" t="s">
        <v>2083</v>
      </c>
      <c r="O22" s="6" t="s">
        <v>94</v>
      </c>
      <c r="P22" s="10" t="b">
        <f t="shared" ca="1" si="2"/>
        <v>0</v>
      </c>
      <c r="Q22" s="9" t="s">
        <v>2085</v>
      </c>
      <c r="R22" s="17" t="s">
        <v>2083</v>
      </c>
      <c r="S22" s="17" t="s">
        <v>2083</v>
      </c>
      <c r="T22" s="17" t="s">
        <v>2083</v>
      </c>
      <c r="U22" s="11">
        <f t="shared" ca="1" si="3"/>
        <v>44831</v>
      </c>
      <c r="V22" s="11">
        <f t="shared" si="0"/>
        <v>44814</v>
      </c>
    </row>
    <row r="23" spans="1:22" ht="31" x14ac:dyDescent="0.35">
      <c r="A23" s="2">
        <v>21</v>
      </c>
      <c r="B23" s="16" t="s">
        <v>98</v>
      </c>
      <c r="C23" s="13" t="s">
        <v>2086</v>
      </c>
      <c r="D23" s="121" t="s">
        <v>2083</v>
      </c>
      <c r="E23" s="6" t="s">
        <v>100</v>
      </c>
      <c r="F23" s="15" t="s">
        <v>40</v>
      </c>
      <c r="G23" s="128" t="s">
        <v>2084</v>
      </c>
      <c r="H23" s="28" t="s">
        <v>40</v>
      </c>
      <c r="I23" s="8">
        <f t="shared" si="4"/>
        <v>44463</v>
      </c>
      <c r="J23" s="6">
        <v>1</v>
      </c>
      <c r="K23" s="6" t="s">
        <v>22</v>
      </c>
      <c r="L23" s="9">
        <v>44828</v>
      </c>
      <c r="M23" s="17" t="s">
        <v>2083</v>
      </c>
      <c r="N23" s="17" t="s">
        <v>2083</v>
      </c>
      <c r="O23" s="6" t="s">
        <v>94</v>
      </c>
      <c r="P23" s="10" t="b">
        <f t="shared" ca="1" si="2"/>
        <v>0</v>
      </c>
      <c r="Q23" s="9" t="s">
        <v>2085</v>
      </c>
      <c r="R23" s="17" t="s">
        <v>2083</v>
      </c>
      <c r="S23" s="17" t="s">
        <v>2083</v>
      </c>
      <c r="T23" s="17" t="s">
        <v>2083</v>
      </c>
      <c r="U23" s="11">
        <f t="shared" ca="1" si="3"/>
        <v>44831</v>
      </c>
      <c r="V23" s="11">
        <f t="shared" si="0"/>
        <v>44814</v>
      </c>
    </row>
    <row r="24" spans="1:22" x14ac:dyDescent="0.35">
      <c r="A24" s="2">
        <v>22</v>
      </c>
      <c r="B24" s="16" t="s">
        <v>101</v>
      </c>
      <c r="C24" s="13" t="s">
        <v>102</v>
      </c>
      <c r="D24" s="5"/>
      <c r="E24" s="6" t="e">
        <f>INDEX([1]REFERENCED!$E:$E, MATCH(B24,[1]REFERENCED!$B:$B,0))</f>
        <v>#N/A</v>
      </c>
      <c r="F24" s="6" t="s">
        <v>103</v>
      </c>
      <c r="G24" s="128"/>
      <c r="H24" s="7"/>
      <c r="I24" s="8">
        <f t="shared" si="4"/>
        <v>42285</v>
      </c>
      <c r="J24" s="6">
        <v>1</v>
      </c>
      <c r="K24" s="6" t="s">
        <v>22</v>
      </c>
      <c r="L24" s="9">
        <v>42650</v>
      </c>
      <c r="M24" s="7"/>
      <c r="N24" s="7"/>
      <c r="O24" s="6" t="s">
        <v>34</v>
      </c>
      <c r="P24" s="10" t="s">
        <v>60</v>
      </c>
      <c r="Q24" s="9"/>
      <c r="R24" s="9"/>
      <c r="S24" s="9"/>
      <c r="T24" s="9"/>
      <c r="U24" s="11">
        <f t="shared" ca="1" si="3"/>
        <v>44831</v>
      </c>
      <c r="V24" s="11">
        <f t="shared" si="0"/>
        <v>42636</v>
      </c>
    </row>
    <row r="25" spans="1:22" x14ac:dyDescent="0.35">
      <c r="A25" s="2">
        <v>23</v>
      </c>
      <c r="B25" s="16" t="s">
        <v>104</v>
      </c>
      <c r="C25" s="13" t="s">
        <v>102</v>
      </c>
      <c r="D25" s="5"/>
      <c r="E25" s="6" t="e">
        <f>INDEX([1]REFERENCED!$E:$E, MATCH(B25,[1]REFERENCED!$B:$B,0))</f>
        <v>#N/A</v>
      </c>
      <c r="F25" s="6" t="s">
        <v>105</v>
      </c>
      <c r="G25" s="128"/>
      <c r="H25" s="7"/>
      <c r="I25" s="8">
        <f t="shared" si="4"/>
        <v>42285</v>
      </c>
      <c r="J25" s="6">
        <v>1</v>
      </c>
      <c r="K25" s="6" t="s">
        <v>22</v>
      </c>
      <c r="L25" s="9">
        <v>42650</v>
      </c>
      <c r="M25" s="7"/>
      <c r="N25" s="7"/>
      <c r="O25" s="6" t="s">
        <v>34</v>
      </c>
      <c r="P25" s="10" t="s">
        <v>60</v>
      </c>
      <c r="Q25" s="9"/>
      <c r="R25" s="9"/>
      <c r="S25" s="9"/>
      <c r="T25" s="9"/>
      <c r="U25" s="11">
        <f t="shared" ca="1" si="3"/>
        <v>44831</v>
      </c>
      <c r="V25" s="11">
        <f t="shared" si="0"/>
        <v>42636</v>
      </c>
    </row>
    <row r="26" spans="1:22" ht="31" x14ac:dyDescent="0.35">
      <c r="A26" s="2">
        <v>24</v>
      </c>
      <c r="B26" s="16" t="s">
        <v>106</v>
      </c>
      <c r="C26" s="13" t="s">
        <v>107</v>
      </c>
      <c r="D26" s="5"/>
      <c r="E26" s="6" t="e">
        <f>INDEX([1]REFERENCED!$E:$E, MATCH(B26,[1]REFERENCED!$B:$B,0))</f>
        <v>#N/A</v>
      </c>
      <c r="F26" s="6" t="s">
        <v>108</v>
      </c>
      <c r="G26" s="128"/>
      <c r="H26" s="7"/>
      <c r="I26" s="8">
        <f t="shared" si="4"/>
        <v>42285</v>
      </c>
      <c r="J26" s="6">
        <v>1</v>
      </c>
      <c r="K26" s="6" t="s">
        <v>22</v>
      </c>
      <c r="L26" s="9">
        <v>42650</v>
      </c>
      <c r="M26" s="7"/>
      <c r="N26" s="7"/>
      <c r="O26" s="6" t="s">
        <v>109</v>
      </c>
      <c r="P26" s="10" t="s">
        <v>60</v>
      </c>
      <c r="Q26" s="9"/>
      <c r="R26" s="9"/>
      <c r="S26" s="9"/>
      <c r="T26" s="9"/>
      <c r="U26" s="11">
        <f t="shared" ca="1" si="3"/>
        <v>44831</v>
      </c>
      <c r="V26" s="11">
        <f t="shared" si="0"/>
        <v>42636</v>
      </c>
    </row>
    <row r="27" spans="1:22" ht="31" x14ac:dyDescent="0.35">
      <c r="A27" s="2">
        <v>25</v>
      </c>
      <c r="B27" s="16" t="s">
        <v>110</v>
      </c>
      <c r="C27" s="13" t="s">
        <v>111</v>
      </c>
      <c r="D27" s="5"/>
      <c r="E27" s="6" t="e">
        <f>INDEX([1]REFERENCED!$E:$E, MATCH(B27,[1]REFERENCED!$B:$B,0))</f>
        <v>#N/A</v>
      </c>
      <c r="F27" s="6" t="s">
        <v>112</v>
      </c>
      <c r="G27" s="128"/>
      <c r="H27" s="7"/>
      <c r="I27" s="8">
        <f t="shared" si="4"/>
        <v>42285</v>
      </c>
      <c r="J27" s="6">
        <v>1</v>
      </c>
      <c r="K27" s="6" t="s">
        <v>22</v>
      </c>
      <c r="L27" s="9">
        <v>42650</v>
      </c>
      <c r="M27" s="7"/>
      <c r="N27" s="7"/>
      <c r="O27" s="6" t="s">
        <v>109</v>
      </c>
      <c r="P27" s="10" t="s">
        <v>60</v>
      </c>
      <c r="Q27" s="9"/>
      <c r="R27" s="9"/>
      <c r="S27" s="9"/>
      <c r="T27" s="9"/>
      <c r="U27" s="11">
        <f t="shared" ca="1" si="3"/>
        <v>44831</v>
      </c>
      <c r="V27" s="11">
        <f t="shared" si="0"/>
        <v>42636</v>
      </c>
    </row>
    <row r="28" spans="1:22" ht="31" x14ac:dyDescent="0.35">
      <c r="A28" s="2">
        <v>26</v>
      </c>
      <c r="B28" s="3" t="s">
        <v>113</v>
      </c>
      <c r="C28" s="13" t="s">
        <v>166</v>
      </c>
      <c r="D28" s="5" t="s">
        <v>115</v>
      </c>
      <c r="E28" s="6" t="str">
        <f>INDEX([1]REFERENCED!$E:$E, MATCH(B28,[1]REFERENCED!$B:$B,0))</f>
        <v>0 - 1,000 PSI</v>
      </c>
      <c r="F28" s="6" t="s">
        <v>116</v>
      </c>
      <c r="G28" s="128" t="s">
        <v>117</v>
      </c>
      <c r="H28" s="116" t="s">
        <v>2638</v>
      </c>
      <c r="I28" s="8">
        <f>(L28-92)</f>
        <v>44735</v>
      </c>
      <c r="J28" s="6">
        <v>3</v>
      </c>
      <c r="K28" s="6" t="s">
        <v>119</v>
      </c>
      <c r="L28" s="9">
        <v>44827</v>
      </c>
      <c r="M28" s="7" t="s">
        <v>32</v>
      </c>
      <c r="N28" s="7" t="s">
        <v>2081</v>
      </c>
      <c r="O28" s="6" t="s">
        <v>120</v>
      </c>
      <c r="P28" s="10" t="b">
        <f t="shared" ca="1" si="2"/>
        <v>0</v>
      </c>
      <c r="Q28" s="9"/>
      <c r="R28" s="9" t="s">
        <v>121</v>
      </c>
      <c r="S28" s="9" t="s">
        <v>122</v>
      </c>
      <c r="T28" s="9" t="s">
        <v>123</v>
      </c>
      <c r="U28" s="11">
        <f t="shared" ca="1" si="3"/>
        <v>44831</v>
      </c>
      <c r="V28" s="11">
        <f t="shared" si="0"/>
        <v>44813</v>
      </c>
    </row>
    <row r="29" spans="1:22" ht="31" x14ac:dyDescent="0.35">
      <c r="A29" s="2">
        <v>27</v>
      </c>
      <c r="B29" s="16" t="s">
        <v>124</v>
      </c>
      <c r="C29" s="13" t="s">
        <v>125</v>
      </c>
      <c r="D29" s="5"/>
      <c r="E29" s="6" t="e">
        <f>INDEX([1]REFERENCED!$E:$E, MATCH(B29,[1]REFERENCED!$B:$B,0))</f>
        <v>#N/A</v>
      </c>
      <c r="F29" s="6" t="s">
        <v>126</v>
      </c>
      <c r="G29" s="128"/>
      <c r="H29" s="7"/>
      <c r="I29" s="8">
        <f>(L29-(365+366))</f>
        <v>42023</v>
      </c>
      <c r="J29" s="6">
        <v>2</v>
      </c>
      <c r="K29" s="6" t="s">
        <v>22</v>
      </c>
      <c r="L29" s="9">
        <v>42754</v>
      </c>
      <c r="M29" s="7"/>
      <c r="N29" s="7"/>
      <c r="O29" s="6" t="s">
        <v>34</v>
      </c>
      <c r="P29" s="10" t="s">
        <v>60</v>
      </c>
      <c r="Q29" s="9"/>
      <c r="R29" s="9"/>
      <c r="S29" s="9"/>
      <c r="T29" s="9"/>
      <c r="U29" s="11">
        <f t="shared" ca="1" si="3"/>
        <v>44831</v>
      </c>
      <c r="V29" s="11">
        <f t="shared" si="0"/>
        <v>42740</v>
      </c>
    </row>
    <row r="30" spans="1:22" ht="46.5" x14ac:dyDescent="0.35">
      <c r="A30" s="2">
        <v>28</v>
      </c>
      <c r="B30" s="12" t="s">
        <v>127</v>
      </c>
      <c r="C30" s="13" t="s">
        <v>128</v>
      </c>
      <c r="D30" s="5" t="s">
        <v>129</v>
      </c>
      <c r="E30" s="6" t="s">
        <v>1730</v>
      </c>
      <c r="F30" s="6" t="s">
        <v>130</v>
      </c>
      <c r="G30" s="128" t="s">
        <v>131</v>
      </c>
      <c r="H30" s="7" t="s">
        <v>132</v>
      </c>
      <c r="I30" s="8">
        <f>(L30-(365+366))</f>
        <v>44315</v>
      </c>
      <c r="J30" s="6">
        <v>2</v>
      </c>
      <c r="K30" s="6" t="s">
        <v>22</v>
      </c>
      <c r="L30" s="9">
        <v>45046</v>
      </c>
      <c r="M30" s="7" t="s">
        <v>32</v>
      </c>
      <c r="N30" s="7" t="s">
        <v>133</v>
      </c>
      <c r="O30" s="6" t="s">
        <v>134</v>
      </c>
      <c r="P30" s="10" t="b">
        <f t="shared" ca="1" si="2"/>
        <v>1</v>
      </c>
      <c r="Q30" s="9"/>
      <c r="R30" s="9" t="s">
        <v>135</v>
      </c>
      <c r="S30" s="9" t="s">
        <v>136</v>
      </c>
      <c r="T30" s="9" t="s">
        <v>137</v>
      </c>
      <c r="U30" s="11">
        <f t="shared" ca="1" si="3"/>
        <v>44831</v>
      </c>
      <c r="V30" s="11">
        <f t="shared" si="0"/>
        <v>45032</v>
      </c>
    </row>
    <row r="31" spans="1:22" ht="31" x14ac:dyDescent="0.35">
      <c r="A31" s="2">
        <v>29</v>
      </c>
      <c r="B31" s="16" t="s">
        <v>138</v>
      </c>
      <c r="C31" s="13" t="s">
        <v>139</v>
      </c>
      <c r="D31" s="5"/>
      <c r="E31" s="6" t="e">
        <f>INDEX([1]REFERENCED!$E:$E, MATCH(B31,[1]REFERENCED!$B:$B,0))</f>
        <v>#N/A</v>
      </c>
      <c r="F31" s="6" t="s">
        <v>140</v>
      </c>
      <c r="G31" s="128"/>
      <c r="H31" s="116" t="s">
        <v>2638</v>
      </c>
      <c r="I31" s="8">
        <f>(L31-92)</f>
        <v>44404</v>
      </c>
      <c r="J31" s="6">
        <v>3</v>
      </c>
      <c r="K31" s="6" t="s">
        <v>119</v>
      </c>
      <c r="L31" s="9">
        <v>44496</v>
      </c>
      <c r="M31" s="7"/>
      <c r="N31" s="7"/>
      <c r="O31" s="6" t="s">
        <v>141</v>
      </c>
      <c r="P31" s="10" t="s">
        <v>60</v>
      </c>
      <c r="Q31" s="9"/>
      <c r="R31" s="9"/>
      <c r="S31" s="9"/>
      <c r="T31" s="9"/>
      <c r="U31" s="11">
        <f t="shared" ca="1" si="3"/>
        <v>44831</v>
      </c>
      <c r="V31" s="11">
        <f t="shared" si="0"/>
        <v>44482</v>
      </c>
    </row>
    <row r="32" spans="1:22" ht="46.5" x14ac:dyDescent="0.35">
      <c r="A32" s="2">
        <v>30</v>
      </c>
      <c r="B32" s="16" t="s">
        <v>142</v>
      </c>
      <c r="C32" s="13" t="s">
        <v>143</v>
      </c>
      <c r="D32" s="5"/>
      <c r="E32" s="6" t="e">
        <f>INDEX([1]REFERENCED!$E:$E, MATCH(B32,[1]REFERENCED!$B:$B,0))</f>
        <v>#N/A</v>
      </c>
      <c r="F32" s="6" t="s">
        <v>144</v>
      </c>
      <c r="G32" s="128"/>
      <c r="H32" s="7"/>
      <c r="I32" s="8">
        <f t="shared" ref="I32:I41" si="5">(L32-365)</f>
        <v>42233</v>
      </c>
      <c r="J32" s="6">
        <v>1</v>
      </c>
      <c r="K32" s="6" t="s">
        <v>22</v>
      </c>
      <c r="L32" s="9">
        <v>42598</v>
      </c>
      <c r="M32" s="7"/>
      <c r="N32" s="7"/>
      <c r="O32" s="6" t="s">
        <v>109</v>
      </c>
      <c r="P32" s="10" t="s">
        <v>60</v>
      </c>
      <c r="Q32" s="9"/>
      <c r="R32" s="9"/>
      <c r="S32" s="9"/>
      <c r="T32" s="9"/>
      <c r="U32" s="11">
        <f t="shared" ca="1" si="3"/>
        <v>44831</v>
      </c>
      <c r="V32" s="11">
        <f t="shared" si="0"/>
        <v>42584</v>
      </c>
    </row>
    <row r="33" spans="1:22" ht="46.5" x14ac:dyDescent="0.35">
      <c r="A33" s="2">
        <v>31</v>
      </c>
      <c r="B33" s="16" t="s">
        <v>145</v>
      </c>
      <c r="C33" s="13" t="s">
        <v>143</v>
      </c>
      <c r="D33" s="5"/>
      <c r="E33" s="6" t="e">
        <f>INDEX([1]REFERENCED!$E:$E, MATCH(B33,[1]REFERENCED!$B:$B,0))</f>
        <v>#N/A</v>
      </c>
      <c r="F33" s="6" t="s">
        <v>146</v>
      </c>
      <c r="G33" s="128"/>
      <c r="H33" s="7"/>
      <c r="I33" s="8">
        <f t="shared" si="5"/>
        <v>42234</v>
      </c>
      <c r="J33" s="6">
        <v>1</v>
      </c>
      <c r="K33" s="6" t="s">
        <v>22</v>
      </c>
      <c r="L33" s="9">
        <v>42599</v>
      </c>
      <c r="M33" s="7"/>
      <c r="N33" s="7"/>
      <c r="O33" s="6" t="s">
        <v>109</v>
      </c>
      <c r="P33" s="10" t="s">
        <v>60</v>
      </c>
      <c r="Q33" s="9"/>
      <c r="R33" s="9"/>
      <c r="S33" s="9"/>
      <c r="T33" s="9"/>
      <c r="U33" s="11">
        <f t="shared" ca="1" si="3"/>
        <v>44831</v>
      </c>
      <c r="V33" s="11">
        <f t="shared" si="0"/>
        <v>42585</v>
      </c>
    </row>
    <row r="34" spans="1:22" ht="31" x14ac:dyDescent="0.35">
      <c r="A34" s="2">
        <v>32</v>
      </c>
      <c r="B34" s="12" t="s">
        <v>147</v>
      </c>
      <c r="C34" s="4" t="s">
        <v>225</v>
      </c>
      <c r="D34" s="5" t="s">
        <v>2089</v>
      </c>
      <c r="E34" s="15" t="s">
        <v>2093</v>
      </c>
      <c r="F34" s="6" t="s">
        <v>148</v>
      </c>
      <c r="G34" s="128" t="s">
        <v>2095</v>
      </c>
      <c r="H34" s="5" t="s">
        <v>2090</v>
      </c>
      <c r="I34" s="8">
        <f t="shared" si="5"/>
        <v>44564</v>
      </c>
      <c r="J34" s="6">
        <v>1</v>
      </c>
      <c r="K34" s="6" t="s">
        <v>22</v>
      </c>
      <c r="L34" s="9">
        <v>44929</v>
      </c>
      <c r="M34" s="7" t="s">
        <v>2091</v>
      </c>
      <c r="N34" s="7" t="s">
        <v>2102</v>
      </c>
      <c r="O34" s="6" t="s">
        <v>42</v>
      </c>
      <c r="P34" s="10" t="b">
        <f t="shared" ca="1" si="2"/>
        <v>1</v>
      </c>
      <c r="Q34" s="9"/>
      <c r="R34" s="9"/>
      <c r="S34" s="9"/>
      <c r="T34" s="9"/>
      <c r="U34" s="11">
        <f t="shared" ca="1" si="3"/>
        <v>44831</v>
      </c>
      <c r="V34" s="11">
        <f t="shared" si="0"/>
        <v>44915</v>
      </c>
    </row>
    <row r="35" spans="1:22" x14ac:dyDescent="0.35">
      <c r="A35" s="2">
        <v>33</v>
      </c>
      <c r="B35" s="16" t="s">
        <v>149</v>
      </c>
      <c r="C35" s="4" t="s">
        <v>225</v>
      </c>
      <c r="D35" s="5"/>
      <c r="E35" s="6" t="e">
        <f>INDEX([1]REFERENCED!$E:$E, MATCH(B35,[1]REFERENCED!$B:$B,0))</f>
        <v>#N/A</v>
      </c>
      <c r="F35" s="6" t="s">
        <v>150</v>
      </c>
      <c r="G35" s="128"/>
      <c r="H35" s="7"/>
      <c r="I35" s="8">
        <f t="shared" si="5"/>
        <v>42257</v>
      </c>
      <c r="J35" s="6">
        <v>1</v>
      </c>
      <c r="K35" s="6" t="s">
        <v>22</v>
      </c>
      <c r="L35" s="9">
        <v>42622</v>
      </c>
      <c r="M35" s="7"/>
      <c r="N35" s="7"/>
      <c r="O35" s="6" t="s">
        <v>34</v>
      </c>
      <c r="P35" s="10" t="s">
        <v>60</v>
      </c>
      <c r="Q35" s="9"/>
      <c r="R35" s="9"/>
      <c r="S35" s="9"/>
      <c r="T35" s="9"/>
      <c r="U35" s="11">
        <f t="shared" ca="1" si="3"/>
        <v>44831</v>
      </c>
      <c r="V35" s="11">
        <f t="shared" si="0"/>
        <v>42608</v>
      </c>
    </row>
    <row r="36" spans="1:22" ht="31" x14ac:dyDescent="0.35">
      <c r="A36" s="2">
        <v>34</v>
      </c>
      <c r="B36" s="16" t="s">
        <v>151</v>
      </c>
      <c r="C36" s="13" t="s">
        <v>152</v>
      </c>
      <c r="D36" s="5"/>
      <c r="E36" s="6" t="e">
        <f>INDEX([1]REFERENCED!$E:$E, MATCH(B36,[1]REFERENCED!$B:$B,0))</f>
        <v>#N/A</v>
      </c>
      <c r="F36" s="6" t="s">
        <v>153</v>
      </c>
      <c r="G36" s="128"/>
      <c r="H36" s="7"/>
      <c r="I36" s="8">
        <f t="shared" si="5"/>
        <v>42257</v>
      </c>
      <c r="J36" s="6">
        <v>1</v>
      </c>
      <c r="K36" s="6" t="s">
        <v>22</v>
      </c>
      <c r="L36" s="9">
        <v>42622</v>
      </c>
      <c r="M36" s="7"/>
      <c r="N36" s="7"/>
      <c r="O36" s="6" t="s">
        <v>154</v>
      </c>
      <c r="P36" s="10" t="s">
        <v>60</v>
      </c>
      <c r="Q36" s="9"/>
      <c r="R36" s="9"/>
      <c r="S36" s="9"/>
      <c r="T36" s="9"/>
      <c r="U36" s="11">
        <f t="shared" ca="1" si="3"/>
        <v>44831</v>
      </c>
      <c r="V36" s="11">
        <f t="shared" si="0"/>
        <v>42608</v>
      </c>
    </row>
    <row r="37" spans="1:22" x14ac:dyDescent="0.35">
      <c r="A37" s="2">
        <v>35</v>
      </c>
      <c r="B37" s="16" t="s">
        <v>155</v>
      </c>
      <c r="C37" s="13" t="s">
        <v>39</v>
      </c>
      <c r="D37" s="5"/>
      <c r="E37" s="6" t="e">
        <f>INDEX([1]REFERENCED!$E:$E, MATCH(B37,[1]REFERENCED!$B:$B,0))</f>
        <v>#N/A</v>
      </c>
      <c r="F37" s="6" t="s">
        <v>156</v>
      </c>
      <c r="G37" s="128"/>
      <c r="H37" s="7"/>
      <c r="I37" s="8">
        <f t="shared" si="5"/>
        <v>42253</v>
      </c>
      <c r="J37" s="6">
        <v>1</v>
      </c>
      <c r="K37" s="6" t="s">
        <v>22</v>
      </c>
      <c r="L37" s="9">
        <v>42618</v>
      </c>
      <c r="M37" s="7"/>
      <c r="N37" s="7"/>
      <c r="O37" s="6" t="s">
        <v>154</v>
      </c>
      <c r="P37" s="10" t="s">
        <v>60</v>
      </c>
      <c r="Q37" s="9"/>
      <c r="R37" s="9"/>
      <c r="S37" s="9"/>
      <c r="T37" s="9"/>
      <c r="U37" s="11">
        <f t="shared" ca="1" si="3"/>
        <v>44831</v>
      </c>
      <c r="V37" s="11">
        <f t="shared" si="0"/>
        <v>42604</v>
      </c>
    </row>
    <row r="38" spans="1:22" ht="31" x14ac:dyDescent="0.35">
      <c r="A38" s="2">
        <v>36</v>
      </c>
      <c r="B38" s="18" t="s">
        <v>157</v>
      </c>
      <c r="C38" s="4" t="s">
        <v>225</v>
      </c>
      <c r="D38" s="5" t="s">
        <v>2089</v>
      </c>
      <c r="E38" s="15" t="s">
        <v>2103</v>
      </c>
      <c r="F38" s="6" t="s">
        <v>158</v>
      </c>
      <c r="G38" s="128" t="s">
        <v>2095</v>
      </c>
      <c r="H38" s="5" t="s">
        <v>2090</v>
      </c>
      <c r="I38" s="8">
        <f t="shared" si="5"/>
        <v>44466</v>
      </c>
      <c r="J38" s="6">
        <v>1</v>
      </c>
      <c r="K38" s="6" t="s">
        <v>22</v>
      </c>
      <c r="L38" s="9">
        <v>44831</v>
      </c>
      <c r="M38" s="7" t="s">
        <v>2089</v>
      </c>
      <c r="N38" s="7" t="s">
        <v>2104</v>
      </c>
      <c r="O38" s="6" t="s">
        <v>42</v>
      </c>
      <c r="P38" s="10" t="b">
        <f t="shared" ca="1" si="2"/>
        <v>0</v>
      </c>
      <c r="Q38" s="9"/>
      <c r="R38" s="9"/>
      <c r="S38" s="9"/>
      <c r="T38" s="9"/>
      <c r="U38" s="11">
        <f t="shared" ca="1" si="3"/>
        <v>44831</v>
      </c>
      <c r="V38" s="11">
        <f t="shared" si="0"/>
        <v>44817</v>
      </c>
    </row>
    <row r="39" spans="1:22" ht="31" x14ac:dyDescent="0.35">
      <c r="A39" s="2">
        <v>37</v>
      </c>
      <c r="B39" s="18" t="s">
        <v>159</v>
      </c>
      <c r="C39" s="4" t="s">
        <v>225</v>
      </c>
      <c r="D39" s="5" t="s">
        <v>2089</v>
      </c>
      <c r="E39" s="15" t="s">
        <v>2105</v>
      </c>
      <c r="F39" s="6" t="s">
        <v>160</v>
      </c>
      <c r="G39" s="128" t="s">
        <v>2095</v>
      </c>
      <c r="H39" s="5" t="s">
        <v>2090</v>
      </c>
      <c r="I39" s="8">
        <f t="shared" si="5"/>
        <v>44468</v>
      </c>
      <c r="J39" s="6">
        <v>1</v>
      </c>
      <c r="K39" s="6" t="s">
        <v>22</v>
      </c>
      <c r="L39" s="9">
        <v>44833</v>
      </c>
      <c r="M39" s="7" t="s">
        <v>2089</v>
      </c>
      <c r="N39" s="7" t="s">
        <v>2106</v>
      </c>
      <c r="O39" s="6" t="s">
        <v>42</v>
      </c>
      <c r="P39" s="10" t="b">
        <f t="shared" ca="1" si="2"/>
        <v>0</v>
      </c>
      <c r="Q39" s="9"/>
      <c r="R39" s="9"/>
      <c r="S39" s="9"/>
      <c r="T39" s="9"/>
      <c r="U39" s="11">
        <f t="shared" ca="1" si="3"/>
        <v>44831</v>
      </c>
      <c r="V39" s="11">
        <f t="shared" si="0"/>
        <v>44819</v>
      </c>
    </row>
    <row r="40" spans="1:22" x14ac:dyDescent="0.35">
      <c r="A40" s="2">
        <v>38</v>
      </c>
      <c r="B40" s="16" t="s">
        <v>161</v>
      </c>
      <c r="C40" s="4" t="s">
        <v>225</v>
      </c>
      <c r="D40" s="5"/>
      <c r="E40" s="6" t="e">
        <f>INDEX([1]REFERENCED!$E:$E, MATCH(B40,[1]REFERENCED!$B:$B,0))</f>
        <v>#N/A</v>
      </c>
      <c r="F40" s="6" t="s">
        <v>162</v>
      </c>
      <c r="G40" s="128"/>
      <c r="H40" s="7"/>
      <c r="I40" s="8">
        <f t="shared" si="5"/>
        <v>42254</v>
      </c>
      <c r="J40" s="6">
        <v>1</v>
      </c>
      <c r="K40" s="6" t="s">
        <v>22</v>
      </c>
      <c r="L40" s="9">
        <v>42619</v>
      </c>
      <c r="M40" s="7"/>
      <c r="N40" s="7"/>
      <c r="O40" s="6" t="s">
        <v>154</v>
      </c>
      <c r="P40" s="10" t="s">
        <v>60</v>
      </c>
      <c r="Q40" s="9"/>
      <c r="R40" s="9"/>
      <c r="S40" s="9"/>
      <c r="T40" s="9"/>
      <c r="U40" s="11">
        <f t="shared" ca="1" si="3"/>
        <v>44831</v>
      </c>
      <c r="V40" s="11">
        <f t="shared" si="0"/>
        <v>42605</v>
      </c>
    </row>
    <row r="41" spans="1:22" x14ac:dyDescent="0.35">
      <c r="A41" s="2">
        <v>39</v>
      </c>
      <c r="B41" s="16" t="s">
        <v>163</v>
      </c>
      <c r="C41" s="4" t="s">
        <v>225</v>
      </c>
      <c r="D41" s="5"/>
      <c r="E41" s="6" t="e">
        <f>INDEX([1]REFERENCED!$E:$E, MATCH(B41,[1]REFERENCED!$B:$B,0))</f>
        <v>#N/A</v>
      </c>
      <c r="F41" s="6" t="s">
        <v>164</v>
      </c>
      <c r="G41" s="128"/>
      <c r="H41" s="7"/>
      <c r="I41" s="8">
        <f t="shared" si="5"/>
        <v>43444</v>
      </c>
      <c r="J41" s="6">
        <v>1</v>
      </c>
      <c r="K41" s="6" t="s">
        <v>22</v>
      </c>
      <c r="L41" s="9">
        <v>43809</v>
      </c>
      <c r="M41" s="7"/>
      <c r="N41" s="7"/>
      <c r="O41" s="6" t="s">
        <v>154</v>
      </c>
      <c r="P41" s="10" t="s">
        <v>60</v>
      </c>
      <c r="Q41" s="9"/>
      <c r="R41" s="9"/>
      <c r="S41" s="9"/>
      <c r="T41" s="9"/>
      <c r="U41" s="11">
        <f t="shared" ca="1" si="3"/>
        <v>44831</v>
      </c>
      <c r="V41" s="11">
        <f t="shared" si="0"/>
        <v>43795</v>
      </c>
    </row>
    <row r="42" spans="1:22" ht="31" x14ac:dyDescent="0.35">
      <c r="A42" s="2">
        <v>40</v>
      </c>
      <c r="B42" s="12" t="s">
        <v>165</v>
      </c>
      <c r="C42" s="13" t="s">
        <v>166</v>
      </c>
      <c r="D42" s="5" t="s">
        <v>115</v>
      </c>
      <c r="E42" s="6" t="s">
        <v>167</v>
      </c>
      <c r="F42" s="6" t="s">
        <v>168</v>
      </c>
      <c r="G42" s="128" t="s">
        <v>2625</v>
      </c>
      <c r="H42" s="7" t="s">
        <v>118</v>
      </c>
      <c r="I42" s="8">
        <f>(L42-92)</f>
        <v>44783</v>
      </c>
      <c r="J42" s="6">
        <v>3</v>
      </c>
      <c r="K42" s="6" t="s">
        <v>119</v>
      </c>
      <c r="L42" s="9">
        <v>44875</v>
      </c>
      <c r="M42" s="7" t="s">
        <v>2251</v>
      </c>
      <c r="N42" s="7" t="s">
        <v>2626</v>
      </c>
      <c r="O42" s="6" t="s">
        <v>141</v>
      </c>
      <c r="P42" s="10" t="b">
        <f t="shared" ca="1" si="2"/>
        <v>1</v>
      </c>
      <c r="Q42" s="9"/>
      <c r="R42" s="17" t="s">
        <v>2627</v>
      </c>
      <c r="S42" s="17" t="s">
        <v>40</v>
      </c>
      <c r="T42" s="9" t="s">
        <v>2628</v>
      </c>
      <c r="U42" s="11">
        <f t="shared" ca="1" si="3"/>
        <v>44831</v>
      </c>
      <c r="V42" s="11">
        <f t="shared" si="0"/>
        <v>44861</v>
      </c>
    </row>
    <row r="43" spans="1:22" ht="46.5" x14ac:dyDescent="0.35">
      <c r="A43" s="2">
        <v>41</v>
      </c>
      <c r="B43" s="3" t="s">
        <v>172</v>
      </c>
      <c r="C43" s="13" t="s">
        <v>166</v>
      </c>
      <c r="D43" s="5" t="s">
        <v>115</v>
      </c>
      <c r="E43" s="6" t="s">
        <v>167</v>
      </c>
      <c r="F43" s="6" t="s">
        <v>173</v>
      </c>
      <c r="G43" s="128" t="s">
        <v>169</v>
      </c>
      <c r="H43" s="116" t="s">
        <v>2638</v>
      </c>
      <c r="I43" s="8">
        <f t="shared" ref="I43:I44" si="6">(L43-92)</f>
        <v>44735</v>
      </c>
      <c r="J43" s="6">
        <v>3</v>
      </c>
      <c r="K43" s="6" t="s">
        <v>119</v>
      </c>
      <c r="L43" s="9">
        <v>44827</v>
      </c>
      <c r="M43" s="7" t="s">
        <v>32</v>
      </c>
      <c r="N43" s="7" t="s">
        <v>2080</v>
      </c>
      <c r="O43" s="6" t="s">
        <v>141</v>
      </c>
      <c r="P43" s="10" t="b">
        <f t="shared" ca="1" si="2"/>
        <v>0</v>
      </c>
      <c r="Q43" s="9"/>
      <c r="R43" s="17" t="s">
        <v>170</v>
      </c>
      <c r="S43" s="9" t="s">
        <v>171</v>
      </c>
      <c r="T43" s="9" t="s">
        <v>123</v>
      </c>
      <c r="U43" s="11">
        <f t="shared" ca="1" si="3"/>
        <v>44831</v>
      </c>
      <c r="V43" s="11">
        <f t="shared" si="0"/>
        <v>44813</v>
      </c>
    </row>
    <row r="44" spans="1:22" ht="46.5" x14ac:dyDescent="0.35">
      <c r="A44" s="2">
        <v>42</v>
      </c>
      <c r="B44" s="18" t="s">
        <v>174</v>
      </c>
      <c r="C44" s="13" t="s">
        <v>166</v>
      </c>
      <c r="D44" s="5" t="s">
        <v>115</v>
      </c>
      <c r="E44" s="6" t="s">
        <v>175</v>
      </c>
      <c r="F44" s="6" t="s">
        <v>176</v>
      </c>
      <c r="G44" s="128" t="s">
        <v>169</v>
      </c>
      <c r="H44" s="7" t="s">
        <v>118</v>
      </c>
      <c r="I44" s="8">
        <f t="shared" si="6"/>
        <v>44739</v>
      </c>
      <c r="J44" s="6">
        <v>3</v>
      </c>
      <c r="K44" s="6" t="s">
        <v>119</v>
      </c>
      <c r="L44" s="9">
        <v>44831</v>
      </c>
      <c r="M44" s="7" t="s">
        <v>32</v>
      </c>
      <c r="N44" s="7" t="s">
        <v>2082</v>
      </c>
      <c r="O44" s="6" t="s">
        <v>141</v>
      </c>
      <c r="P44" s="10" t="b">
        <f t="shared" ca="1" si="2"/>
        <v>0</v>
      </c>
      <c r="Q44" s="9"/>
      <c r="R44" s="9" t="s">
        <v>121</v>
      </c>
      <c r="S44" s="9" t="s">
        <v>122</v>
      </c>
      <c r="T44" s="9" t="s">
        <v>123</v>
      </c>
      <c r="U44" s="11">
        <f t="shared" ca="1" si="3"/>
        <v>44831</v>
      </c>
      <c r="V44" s="11">
        <f t="shared" si="0"/>
        <v>44817</v>
      </c>
    </row>
    <row r="45" spans="1:22" ht="31" x14ac:dyDescent="0.35">
      <c r="A45" s="2">
        <v>43</v>
      </c>
      <c r="B45" s="16" t="s">
        <v>177</v>
      </c>
      <c r="C45" s="13" t="s">
        <v>178</v>
      </c>
      <c r="D45" s="5"/>
      <c r="E45" s="6" t="e">
        <f>INDEX([1]REFERENCED!$E:$E, MATCH(B45,[1]REFERENCED!$B:$B,0))</f>
        <v>#N/A</v>
      </c>
      <c r="F45" s="6" t="s">
        <v>179</v>
      </c>
      <c r="G45" s="128"/>
      <c r="H45" s="7"/>
      <c r="I45" s="8">
        <f t="shared" ref="I45:I49" si="7">(L45-365)</f>
        <v>42564</v>
      </c>
      <c r="J45" s="6">
        <v>1</v>
      </c>
      <c r="K45" s="6" t="s">
        <v>22</v>
      </c>
      <c r="L45" s="9">
        <v>42929</v>
      </c>
      <c r="M45" s="7"/>
      <c r="N45" s="7"/>
      <c r="O45" s="6" t="s">
        <v>78</v>
      </c>
      <c r="P45" s="10" t="s">
        <v>60</v>
      </c>
      <c r="Q45" s="9"/>
      <c r="R45" s="9"/>
      <c r="S45" s="9"/>
      <c r="T45" s="9"/>
      <c r="U45" s="11">
        <f t="shared" ca="1" si="3"/>
        <v>44831</v>
      </c>
      <c r="V45" s="11">
        <f t="shared" si="0"/>
        <v>42915</v>
      </c>
    </row>
    <row r="46" spans="1:22" ht="56.5" customHeight="1" x14ac:dyDescent="0.35">
      <c r="A46" s="2">
        <v>44</v>
      </c>
      <c r="B46" s="12" t="s">
        <v>180</v>
      </c>
      <c r="C46" s="4" t="s">
        <v>20</v>
      </c>
      <c r="D46" s="5" t="s">
        <v>1976</v>
      </c>
      <c r="E46" s="6" t="str">
        <f>INDEX([1]REFERENCED!$E:$E, MATCH(B46,[1]REFERENCED!$B:$B,0))</f>
        <v>0 - 10,000 PSI</v>
      </c>
      <c r="F46" s="6" t="s">
        <v>181</v>
      </c>
      <c r="G46" s="128" t="s">
        <v>30</v>
      </c>
      <c r="H46" s="7" t="s">
        <v>189</v>
      </c>
      <c r="I46" s="8">
        <f t="shared" si="7"/>
        <v>44718</v>
      </c>
      <c r="J46" s="6">
        <v>1</v>
      </c>
      <c r="K46" s="6" t="s">
        <v>22</v>
      </c>
      <c r="L46" s="9">
        <v>45083</v>
      </c>
      <c r="M46" s="7" t="s">
        <v>32</v>
      </c>
      <c r="N46" s="7" t="s">
        <v>1977</v>
      </c>
      <c r="O46" s="6" t="s">
        <v>78</v>
      </c>
      <c r="P46" s="10" t="b">
        <f t="shared" ca="1" si="2"/>
        <v>1</v>
      </c>
      <c r="Q46" s="9"/>
      <c r="R46" s="17" t="s">
        <v>170</v>
      </c>
      <c r="S46" s="9" t="s">
        <v>171</v>
      </c>
      <c r="T46" s="9" t="s">
        <v>123</v>
      </c>
      <c r="U46" s="11">
        <f t="shared" ca="1" si="3"/>
        <v>44831</v>
      </c>
      <c r="V46" s="11">
        <f t="shared" si="0"/>
        <v>45069</v>
      </c>
    </row>
    <row r="47" spans="1:22" ht="46.5" x14ac:dyDescent="0.35">
      <c r="A47" s="2">
        <v>45</v>
      </c>
      <c r="B47" s="12" t="s">
        <v>182</v>
      </c>
      <c r="C47" s="13" t="s">
        <v>2107</v>
      </c>
      <c r="D47" s="5" t="s">
        <v>1976</v>
      </c>
      <c r="E47" s="6" t="s">
        <v>184</v>
      </c>
      <c r="F47" s="6" t="s">
        <v>185</v>
      </c>
      <c r="G47" s="128" t="s">
        <v>2557</v>
      </c>
      <c r="H47" s="5" t="s">
        <v>2101</v>
      </c>
      <c r="I47" s="8">
        <f t="shared" si="7"/>
        <v>44793</v>
      </c>
      <c r="J47" s="6">
        <v>1</v>
      </c>
      <c r="K47" s="6" t="s">
        <v>22</v>
      </c>
      <c r="L47" s="9">
        <v>45158</v>
      </c>
      <c r="M47" s="7" t="s">
        <v>32</v>
      </c>
      <c r="N47" s="7" t="s">
        <v>2558</v>
      </c>
      <c r="O47" s="6" t="s">
        <v>68</v>
      </c>
      <c r="P47" s="10" t="b">
        <f t="shared" ca="1" si="2"/>
        <v>1</v>
      </c>
      <c r="Q47" s="9"/>
      <c r="R47" s="9" t="s">
        <v>2559</v>
      </c>
      <c r="S47" s="9" t="s">
        <v>36</v>
      </c>
      <c r="T47" s="9" t="s">
        <v>37</v>
      </c>
      <c r="U47" s="11">
        <f t="shared" ca="1" si="3"/>
        <v>44831</v>
      </c>
      <c r="V47" s="11">
        <f t="shared" si="0"/>
        <v>45144</v>
      </c>
    </row>
    <row r="48" spans="1:22" ht="46.5" x14ac:dyDescent="0.35">
      <c r="A48" s="2">
        <v>46</v>
      </c>
      <c r="B48" s="12" t="s">
        <v>186</v>
      </c>
      <c r="C48" s="4" t="s">
        <v>20</v>
      </c>
      <c r="D48" s="5" t="s">
        <v>28</v>
      </c>
      <c r="E48" s="128" t="s">
        <v>2473</v>
      </c>
      <c r="F48" s="6" t="s">
        <v>188</v>
      </c>
      <c r="G48" s="128" t="s">
        <v>30</v>
      </c>
      <c r="H48" s="7" t="s">
        <v>189</v>
      </c>
      <c r="I48" s="8">
        <f t="shared" si="7"/>
        <v>44649</v>
      </c>
      <c r="J48" s="6">
        <v>1</v>
      </c>
      <c r="K48" s="6" t="s">
        <v>22</v>
      </c>
      <c r="L48" s="9">
        <v>45014</v>
      </c>
      <c r="M48" s="7" t="s">
        <v>32</v>
      </c>
      <c r="N48" s="7" t="s">
        <v>190</v>
      </c>
      <c r="O48" s="6" t="s">
        <v>191</v>
      </c>
      <c r="P48" s="10" t="b">
        <f t="shared" ca="1" si="2"/>
        <v>1</v>
      </c>
      <c r="Q48" s="9"/>
      <c r="R48" s="9" t="s">
        <v>121</v>
      </c>
      <c r="S48" s="9" t="s">
        <v>122</v>
      </c>
      <c r="T48" s="9" t="s">
        <v>123</v>
      </c>
      <c r="U48" s="11">
        <f t="shared" ca="1" si="3"/>
        <v>44831</v>
      </c>
      <c r="V48" s="11">
        <f t="shared" si="0"/>
        <v>45000</v>
      </c>
    </row>
    <row r="49" spans="1:22" ht="46.5" x14ac:dyDescent="0.35">
      <c r="A49" s="2">
        <v>47</v>
      </c>
      <c r="B49" s="12" t="s">
        <v>192</v>
      </c>
      <c r="C49" s="4" t="s">
        <v>20</v>
      </c>
      <c r="D49" s="5" t="s">
        <v>28</v>
      </c>
      <c r="E49" s="128" t="s">
        <v>2474</v>
      </c>
      <c r="F49" s="6" t="s">
        <v>193</v>
      </c>
      <c r="G49" s="128" t="s">
        <v>30</v>
      </c>
      <c r="H49" s="7" t="s">
        <v>189</v>
      </c>
      <c r="I49" s="8">
        <f t="shared" si="7"/>
        <v>44649</v>
      </c>
      <c r="J49" s="6">
        <v>1</v>
      </c>
      <c r="K49" s="6" t="s">
        <v>22</v>
      </c>
      <c r="L49" s="9">
        <v>45014</v>
      </c>
      <c r="M49" s="7" t="s">
        <v>32</v>
      </c>
      <c r="N49" s="7" t="s">
        <v>194</v>
      </c>
      <c r="O49" s="6" t="s">
        <v>191</v>
      </c>
      <c r="P49" s="10" t="b">
        <f t="shared" ca="1" si="2"/>
        <v>1</v>
      </c>
      <c r="Q49" s="9"/>
      <c r="R49" s="17" t="s">
        <v>195</v>
      </c>
      <c r="S49" s="9" t="s">
        <v>171</v>
      </c>
      <c r="T49" s="9" t="s">
        <v>123</v>
      </c>
      <c r="U49" s="11">
        <f t="shared" ca="1" si="3"/>
        <v>44831</v>
      </c>
      <c r="V49" s="11">
        <f t="shared" si="0"/>
        <v>45000</v>
      </c>
    </row>
    <row r="50" spans="1:22" ht="46.5" x14ac:dyDescent="0.35">
      <c r="A50" s="2">
        <v>48</v>
      </c>
      <c r="B50" s="18" t="s">
        <v>196</v>
      </c>
      <c r="C50" s="13" t="s">
        <v>197</v>
      </c>
      <c r="D50" s="5" t="s">
        <v>198</v>
      </c>
      <c r="E50" s="6" t="s">
        <v>184</v>
      </c>
      <c r="F50" s="6" t="s">
        <v>199</v>
      </c>
      <c r="G50" s="128" t="s">
        <v>200</v>
      </c>
      <c r="H50" s="116" t="s">
        <v>2638</v>
      </c>
      <c r="I50" s="8">
        <f t="shared" ref="I50:I53" si="8">(L50-92)</f>
        <v>44739</v>
      </c>
      <c r="J50" s="6">
        <v>3</v>
      </c>
      <c r="K50" s="6" t="s">
        <v>119</v>
      </c>
      <c r="L50" s="9">
        <v>44831</v>
      </c>
      <c r="M50" s="7" t="s">
        <v>32</v>
      </c>
      <c r="N50" s="7" t="s">
        <v>2077</v>
      </c>
      <c r="O50" s="6" t="s">
        <v>141</v>
      </c>
      <c r="P50" s="10" t="b">
        <f t="shared" ca="1" si="2"/>
        <v>0</v>
      </c>
      <c r="Q50" s="9"/>
      <c r="R50" s="9" t="s">
        <v>201</v>
      </c>
      <c r="S50" s="9" t="s">
        <v>202</v>
      </c>
      <c r="T50" s="9" t="s">
        <v>2078</v>
      </c>
      <c r="U50" s="11">
        <f t="shared" ca="1" si="3"/>
        <v>44831</v>
      </c>
      <c r="V50" s="11">
        <f t="shared" si="0"/>
        <v>44817</v>
      </c>
    </row>
    <row r="51" spans="1:22" ht="31" x14ac:dyDescent="0.35">
      <c r="A51" s="2">
        <v>49</v>
      </c>
      <c r="B51" s="12" t="s">
        <v>204</v>
      </c>
      <c r="C51" s="13" t="s">
        <v>197</v>
      </c>
      <c r="D51" s="5" t="s">
        <v>198</v>
      </c>
      <c r="E51" s="6" t="s">
        <v>184</v>
      </c>
      <c r="F51" s="6" t="s">
        <v>205</v>
      </c>
      <c r="G51" s="128" t="s">
        <v>2624</v>
      </c>
      <c r="H51" s="116" t="s">
        <v>2638</v>
      </c>
      <c r="I51" s="8">
        <f>(L51-92)</f>
        <v>44783</v>
      </c>
      <c r="J51" s="6">
        <v>3</v>
      </c>
      <c r="K51" s="6" t="s">
        <v>119</v>
      </c>
      <c r="L51" s="9">
        <v>44875</v>
      </c>
      <c r="M51" s="7" t="s">
        <v>2251</v>
      </c>
      <c r="N51" s="7" t="s">
        <v>2623</v>
      </c>
      <c r="O51" s="6" t="s">
        <v>141</v>
      </c>
      <c r="P51" s="10" t="b">
        <f t="shared" ca="1" si="2"/>
        <v>1</v>
      </c>
      <c r="Q51" s="9"/>
      <c r="R51" s="9" t="s">
        <v>201</v>
      </c>
      <c r="S51" s="9" t="s">
        <v>202</v>
      </c>
      <c r="T51" s="9" t="s">
        <v>203</v>
      </c>
      <c r="U51" s="11">
        <f t="shared" ca="1" si="3"/>
        <v>44831</v>
      </c>
      <c r="V51" s="11">
        <f t="shared" si="0"/>
        <v>44861</v>
      </c>
    </row>
    <row r="52" spans="1:22" ht="31" x14ac:dyDescent="0.35">
      <c r="A52" s="2">
        <v>50</v>
      </c>
      <c r="B52" s="12" t="s">
        <v>206</v>
      </c>
      <c r="C52" s="13" t="s">
        <v>197</v>
      </c>
      <c r="D52" s="5" t="s">
        <v>207</v>
      </c>
      <c r="E52" s="6" t="s">
        <v>208</v>
      </c>
      <c r="F52" s="6" t="s">
        <v>209</v>
      </c>
      <c r="G52" s="128" t="s">
        <v>2633</v>
      </c>
      <c r="H52" s="116" t="s">
        <v>2638</v>
      </c>
      <c r="I52" s="8">
        <f>(L52-92)</f>
        <v>44783</v>
      </c>
      <c r="J52" s="6">
        <v>3</v>
      </c>
      <c r="K52" s="6" t="s">
        <v>119</v>
      </c>
      <c r="L52" s="9">
        <v>44875</v>
      </c>
      <c r="M52" s="7" t="s">
        <v>2251</v>
      </c>
      <c r="N52" s="7" t="s">
        <v>2634</v>
      </c>
      <c r="O52" s="6" t="s">
        <v>141</v>
      </c>
      <c r="P52" s="10" t="b">
        <f t="shared" ca="1" si="2"/>
        <v>1</v>
      </c>
      <c r="Q52" s="9"/>
      <c r="R52" s="9" t="s">
        <v>210</v>
      </c>
      <c r="S52" s="9" t="s">
        <v>211</v>
      </c>
      <c r="T52" s="9" t="s">
        <v>212</v>
      </c>
      <c r="U52" s="11">
        <f t="shared" ca="1" si="3"/>
        <v>44831</v>
      </c>
      <c r="V52" s="11">
        <f t="shared" si="0"/>
        <v>44861</v>
      </c>
    </row>
    <row r="53" spans="1:22" ht="46.5" x14ac:dyDescent="0.35">
      <c r="A53" s="2">
        <v>51</v>
      </c>
      <c r="B53" s="3" t="s">
        <v>213</v>
      </c>
      <c r="C53" s="13" t="s">
        <v>197</v>
      </c>
      <c r="D53" s="5" t="s">
        <v>207</v>
      </c>
      <c r="E53" s="6" t="s">
        <v>214</v>
      </c>
      <c r="F53" s="6" t="s">
        <v>215</v>
      </c>
      <c r="G53" s="128" t="s">
        <v>200</v>
      </c>
      <c r="H53" s="116" t="s">
        <v>2638</v>
      </c>
      <c r="I53" s="8">
        <f t="shared" si="8"/>
        <v>44736</v>
      </c>
      <c r="J53" s="6">
        <v>3</v>
      </c>
      <c r="K53" s="6" t="s">
        <v>119</v>
      </c>
      <c r="L53" s="9">
        <v>44828</v>
      </c>
      <c r="M53" s="7" t="s">
        <v>32</v>
      </c>
      <c r="N53" s="7" t="s">
        <v>2076</v>
      </c>
      <c r="O53" s="6" t="s">
        <v>141</v>
      </c>
      <c r="P53" s="10" t="b">
        <f t="shared" ca="1" si="2"/>
        <v>0</v>
      </c>
      <c r="Q53" s="9"/>
      <c r="R53" s="9" t="s">
        <v>210</v>
      </c>
      <c r="S53" s="9" t="s">
        <v>211</v>
      </c>
      <c r="T53" s="9" t="s">
        <v>212</v>
      </c>
      <c r="U53" s="11">
        <f t="shared" ca="1" si="3"/>
        <v>44831</v>
      </c>
      <c r="V53" s="11">
        <f t="shared" si="0"/>
        <v>44814</v>
      </c>
    </row>
    <row r="54" spans="1:22" ht="46.5" x14ac:dyDescent="0.35">
      <c r="A54" s="2">
        <v>52</v>
      </c>
      <c r="B54" s="12" t="s">
        <v>216</v>
      </c>
      <c r="C54" s="13" t="s">
        <v>217</v>
      </c>
      <c r="D54" s="5" t="s">
        <v>218</v>
      </c>
      <c r="E54" s="6" t="s">
        <v>219</v>
      </c>
      <c r="F54" s="6" t="s">
        <v>220</v>
      </c>
      <c r="G54" s="128" t="s">
        <v>200</v>
      </c>
      <c r="H54" s="116" t="s">
        <v>2638</v>
      </c>
      <c r="I54" s="8">
        <f>(L54-183)</f>
        <v>44656</v>
      </c>
      <c r="J54" s="6">
        <v>6</v>
      </c>
      <c r="K54" s="6" t="s">
        <v>119</v>
      </c>
      <c r="L54" s="9">
        <v>44839</v>
      </c>
      <c r="M54" s="7" t="s">
        <v>32</v>
      </c>
      <c r="N54" s="7" t="s">
        <v>221</v>
      </c>
      <c r="O54" s="6" t="s">
        <v>34</v>
      </c>
      <c r="P54" s="10" t="b">
        <f t="shared" ca="1" si="2"/>
        <v>0</v>
      </c>
      <c r="Q54" s="9"/>
      <c r="R54" s="17" t="s">
        <v>222</v>
      </c>
      <c r="S54" s="9" t="s">
        <v>223</v>
      </c>
      <c r="T54" s="9" t="s">
        <v>123</v>
      </c>
      <c r="U54" s="11">
        <f t="shared" ca="1" si="3"/>
        <v>44831</v>
      </c>
      <c r="V54" s="11">
        <f t="shared" si="0"/>
        <v>44825</v>
      </c>
    </row>
    <row r="55" spans="1:22" ht="31" x14ac:dyDescent="0.35">
      <c r="A55" s="2">
        <v>53</v>
      </c>
      <c r="B55" s="18" t="s">
        <v>224</v>
      </c>
      <c r="C55" s="4" t="s">
        <v>225</v>
      </c>
      <c r="D55" s="5" t="s">
        <v>2089</v>
      </c>
      <c r="E55" s="15" t="s">
        <v>2088</v>
      </c>
      <c r="F55" s="6" t="s">
        <v>226</v>
      </c>
      <c r="G55" s="128" t="s">
        <v>2095</v>
      </c>
      <c r="H55" s="5" t="s">
        <v>2090</v>
      </c>
      <c r="I55" s="8">
        <f t="shared" ref="I55:I60" si="9">(L55-365)</f>
        <v>44468</v>
      </c>
      <c r="J55" s="6">
        <v>1</v>
      </c>
      <c r="K55" s="6" t="s">
        <v>22</v>
      </c>
      <c r="L55" s="9">
        <v>44833</v>
      </c>
      <c r="M55" s="7" t="s">
        <v>2089</v>
      </c>
      <c r="N55" s="7" t="s">
        <v>2108</v>
      </c>
      <c r="O55" s="6" t="s">
        <v>42</v>
      </c>
      <c r="P55" s="10" t="b">
        <f t="shared" ca="1" si="2"/>
        <v>0</v>
      </c>
      <c r="Q55" s="9"/>
      <c r="R55" s="9"/>
      <c r="S55" s="9"/>
      <c r="T55" s="9"/>
      <c r="U55" s="11">
        <f t="shared" ca="1" si="3"/>
        <v>44831</v>
      </c>
      <c r="V55" s="11">
        <f t="shared" si="0"/>
        <v>44819</v>
      </c>
    </row>
    <row r="56" spans="1:22" ht="31" x14ac:dyDescent="0.35">
      <c r="A56" s="2">
        <v>54</v>
      </c>
      <c r="B56" s="18" t="s">
        <v>227</v>
      </c>
      <c r="C56" s="4" t="s">
        <v>225</v>
      </c>
      <c r="D56" s="5" t="s">
        <v>2089</v>
      </c>
      <c r="E56" s="15" t="s">
        <v>2109</v>
      </c>
      <c r="F56" s="6" t="s">
        <v>228</v>
      </c>
      <c r="G56" s="128" t="s">
        <v>2095</v>
      </c>
      <c r="H56" s="5" t="s">
        <v>2090</v>
      </c>
      <c r="I56" s="8">
        <f t="shared" si="9"/>
        <v>44468</v>
      </c>
      <c r="J56" s="6">
        <v>1</v>
      </c>
      <c r="K56" s="6" t="s">
        <v>22</v>
      </c>
      <c r="L56" s="9">
        <v>44833</v>
      </c>
      <c r="M56" s="7" t="s">
        <v>2089</v>
      </c>
      <c r="N56" s="7" t="s">
        <v>2110</v>
      </c>
      <c r="O56" s="6" t="s">
        <v>42</v>
      </c>
      <c r="P56" s="10" t="b">
        <f t="shared" ca="1" si="2"/>
        <v>0</v>
      </c>
      <c r="Q56" s="9"/>
      <c r="R56" s="9"/>
      <c r="S56" s="9"/>
      <c r="T56" s="9"/>
      <c r="U56" s="11">
        <f t="shared" ca="1" si="3"/>
        <v>44831</v>
      </c>
      <c r="V56" s="11">
        <f t="shared" si="0"/>
        <v>44819</v>
      </c>
    </row>
    <row r="57" spans="1:22" x14ac:dyDescent="0.35">
      <c r="A57" s="2">
        <v>55</v>
      </c>
      <c r="B57" s="16" t="s">
        <v>229</v>
      </c>
      <c r="C57" s="13" t="s">
        <v>230</v>
      </c>
      <c r="D57" s="5"/>
      <c r="E57" s="6" t="e">
        <f>INDEX([1]REFERENCED!$E:$E, MATCH(B57,[1]REFERENCED!$B:$B,0))</f>
        <v>#N/A</v>
      </c>
      <c r="F57" s="6" t="s">
        <v>231</v>
      </c>
      <c r="G57" s="128"/>
      <c r="H57" s="7"/>
      <c r="I57" s="8">
        <f t="shared" si="9"/>
        <v>42733</v>
      </c>
      <c r="J57" s="6">
        <v>1</v>
      </c>
      <c r="K57" s="6" t="s">
        <v>22</v>
      </c>
      <c r="L57" s="9">
        <v>43098</v>
      </c>
      <c r="M57" s="7"/>
      <c r="N57" s="7"/>
      <c r="O57" s="6" t="s">
        <v>232</v>
      </c>
      <c r="P57" s="10" t="s">
        <v>60</v>
      </c>
      <c r="Q57" s="9"/>
      <c r="R57" s="9"/>
      <c r="S57" s="9"/>
      <c r="T57" s="9"/>
      <c r="U57" s="11">
        <f t="shared" ca="1" si="3"/>
        <v>44831</v>
      </c>
      <c r="V57" s="11">
        <f t="shared" si="0"/>
        <v>43084</v>
      </c>
    </row>
    <row r="58" spans="1:22" x14ac:dyDescent="0.35">
      <c r="A58" s="2">
        <v>56</v>
      </c>
      <c r="B58" s="16" t="s">
        <v>233</v>
      </c>
      <c r="C58" s="13" t="s">
        <v>234</v>
      </c>
      <c r="D58" s="5"/>
      <c r="E58" s="6" t="e">
        <f>INDEX([1]REFERENCED!$E:$E, MATCH(B58,[1]REFERENCED!$B:$B,0))</f>
        <v>#N/A</v>
      </c>
      <c r="F58" s="6" t="s">
        <v>235</v>
      </c>
      <c r="G58" s="128"/>
      <c r="H58" s="7"/>
      <c r="I58" s="8">
        <f t="shared" si="9"/>
        <v>42733</v>
      </c>
      <c r="J58" s="6">
        <v>1</v>
      </c>
      <c r="K58" s="6" t="s">
        <v>22</v>
      </c>
      <c r="L58" s="9">
        <v>43098</v>
      </c>
      <c r="M58" s="7"/>
      <c r="N58" s="7"/>
      <c r="O58" s="6" t="s">
        <v>232</v>
      </c>
      <c r="P58" s="10" t="s">
        <v>60</v>
      </c>
      <c r="Q58" s="9"/>
      <c r="R58" s="9"/>
      <c r="S58" s="9"/>
      <c r="T58" s="9"/>
      <c r="U58" s="11">
        <f t="shared" ca="1" si="3"/>
        <v>44831</v>
      </c>
      <c r="V58" s="11">
        <f t="shared" si="0"/>
        <v>43084</v>
      </c>
    </row>
    <row r="59" spans="1:22" x14ac:dyDescent="0.35">
      <c r="A59" s="2">
        <v>57</v>
      </c>
      <c r="B59" s="16" t="s">
        <v>236</v>
      </c>
      <c r="C59" s="13" t="s">
        <v>237</v>
      </c>
      <c r="D59" s="5"/>
      <c r="E59" s="6" t="e">
        <f>INDEX([1]REFERENCED!$E:$E, MATCH(B59,[1]REFERENCED!$B:$B,0))</f>
        <v>#N/A</v>
      </c>
      <c r="F59" s="6" t="s">
        <v>238</v>
      </c>
      <c r="G59" s="128"/>
      <c r="H59" s="7"/>
      <c r="I59" s="8">
        <f t="shared" si="9"/>
        <v>42733</v>
      </c>
      <c r="J59" s="6">
        <v>1</v>
      </c>
      <c r="K59" s="6" t="s">
        <v>22</v>
      </c>
      <c r="L59" s="9">
        <v>43098</v>
      </c>
      <c r="M59" s="7"/>
      <c r="N59" s="7"/>
      <c r="O59" s="6" t="s">
        <v>232</v>
      </c>
      <c r="P59" s="10" t="s">
        <v>60</v>
      </c>
      <c r="Q59" s="9"/>
      <c r="R59" s="9"/>
      <c r="S59" s="9"/>
      <c r="T59" s="9"/>
      <c r="U59" s="11">
        <f t="shared" ca="1" si="3"/>
        <v>44831</v>
      </c>
      <c r="V59" s="11">
        <f t="shared" si="0"/>
        <v>43084</v>
      </c>
    </row>
    <row r="60" spans="1:22" x14ac:dyDescent="0.35">
      <c r="A60" s="2">
        <v>58</v>
      </c>
      <c r="B60" s="16" t="s">
        <v>239</v>
      </c>
      <c r="C60" s="13" t="s">
        <v>240</v>
      </c>
      <c r="D60" s="5"/>
      <c r="E60" s="6" t="e">
        <f>INDEX([1]REFERENCED!$E:$E, MATCH(B60,[1]REFERENCED!$B:$B,0))</f>
        <v>#N/A</v>
      </c>
      <c r="F60" s="6" t="s">
        <v>241</v>
      </c>
      <c r="G60" s="128"/>
      <c r="H60" s="7"/>
      <c r="I60" s="8">
        <f t="shared" si="9"/>
        <v>42726</v>
      </c>
      <c r="J60" s="6">
        <v>1</v>
      </c>
      <c r="K60" s="6" t="s">
        <v>22</v>
      </c>
      <c r="L60" s="9">
        <v>43091</v>
      </c>
      <c r="M60" s="7"/>
      <c r="N60" s="7"/>
      <c r="O60" s="6" t="s">
        <v>232</v>
      </c>
      <c r="P60" s="10" t="s">
        <v>60</v>
      </c>
      <c r="Q60" s="9"/>
      <c r="R60" s="9"/>
      <c r="S60" s="9"/>
      <c r="T60" s="9"/>
      <c r="U60" s="11">
        <f t="shared" ca="1" si="3"/>
        <v>44831</v>
      </c>
      <c r="V60" s="11">
        <f t="shared" si="0"/>
        <v>43077</v>
      </c>
    </row>
    <row r="61" spans="1:22" ht="31" x14ac:dyDescent="0.35">
      <c r="A61" s="2">
        <v>59</v>
      </c>
      <c r="B61" s="12" t="s">
        <v>242</v>
      </c>
      <c r="C61" s="13" t="s">
        <v>197</v>
      </c>
      <c r="D61" s="5" t="s">
        <v>207</v>
      </c>
      <c r="E61" s="6" t="s">
        <v>243</v>
      </c>
      <c r="F61" s="6" t="s">
        <v>244</v>
      </c>
      <c r="G61" s="128" t="s">
        <v>2625</v>
      </c>
      <c r="H61" s="116" t="s">
        <v>2638</v>
      </c>
      <c r="I61" s="8">
        <f>(L61-92)</f>
        <v>44783</v>
      </c>
      <c r="J61" s="6">
        <v>3</v>
      </c>
      <c r="K61" s="6" t="s">
        <v>119</v>
      </c>
      <c r="L61" s="9">
        <v>44875</v>
      </c>
      <c r="M61" s="7" t="s">
        <v>2251</v>
      </c>
      <c r="N61" s="7" t="s">
        <v>2632</v>
      </c>
      <c r="O61" s="6" t="s">
        <v>141</v>
      </c>
      <c r="P61" s="10" t="b">
        <f t="shared" ca="1" si="2"/>
        <v>1</v>
      </c>
      <c r="Q61" s="9"/>
      <c r="R61" s="9" t="s">
        <v>210</v>
      </c>
      <c r="S61" s="9" t="s">
        <v>211</v>
      </c>
      <c r="T61" s="9" t="s">
        <v>212</v>
      </c>
      <c r="U61" s="11">
        <f t="shared" ca="1" si="3"/>
        <v>44831</v>
      </c>
      <c r="V61" s="11">
        <f t="shared" si="0"/>
        <v>44861</v>
      </c>
    </row>
    <row r="62" spans="1:22" x14ac:dyDescent="0.35">
      <c r="A62" s="2">
        <v>60</v>
      </c>
      <c r="B62" s="16" t="s">
        <v>245</v>
      </c>
      <c r="C62" s="13" t="s">
        <v>240</v>
      </c>
      <c r="D62" s="5"/>
      <c r="E62" s="6" t="e">
        <f>INDEX([1]REFERENCED!$E:$E, MATCH(B62,[1]REFERENCED!$B:$B,0))</f>
        <v>#N/A</v>
      </c>
      <c r="F62" s="6" t="s">
        <v>246</v>
      </c>
      <c r="G62" s="128"/>
      <c r="H62" s="7"/>
      <c r="I62" s="8">
        <f t="shared" ref="I62:I74" si="10">(L62-365)</f>
        <v>42744</v>
      </c>
      <c r="J62" s="6">
        <v>1</v>
      </c>
      <c r="K62" s="6" t="s">
        <v>22</v>
      </c>
      <c r="L62" s="9">
        <v>43109</v>
      </c>
      <c r="M62" s="7"/>
      <c r="N62" s="7"/>
      <c r="O62" s="6" t="s">
        <v>232</v>
      </c>
      <c r="P62" s="10" t="s">
        <v>60</v>
      </c>
      <c r="Q62" s="9"/>
      <c r="R62" s="9"/>
      <c r="S62" s="9"/>
      <c r="T62" s="9"/>
      <c r="U62" s="11">
        <f t="shared" ca="1" si="3"/>
        <v>44831</v>
      </c>
      <c r="V62" s="11">
        <f t="shared" si="0"/>
        <v>43095</v>
      </c>
    </row>
    <row r="63" spans="1:22" ht="31" x14ac:dyDescent="0.35">
      <c r="A63" s="2">
        <v>61</v>
      </c>
      <c r="B63" s="123" t="s">
        <v>247</v>
      </c>
      <c r="C63" s="13" t="s">
        <v>2086</v>
      </c>
      <c r="D63" s="121" t="s">
        <v>2083</v>
      </c>
      <c r="E63" s="6" t="s">
        <v>249</v>
      </c>
      <c r="F63" s="15" t="s">
        <v>40</v>
      </c>
      <c r="G63" s="128" t="s">
        <v>2084</v>
      </c>
      <c r="H63" s="28" t="s">
        <v>40</v>
      </c>
      <c r="I63" s="8">
        <f t="shared" si="10"/>
        <v>44165</v>
      </c>
      <c r="J63" s="6">
        <v>1</v>
      </c>
      <c r="K63" s="6" t="s">
        <v>22</v>
      </c>
      <c r="L63" s="25">
        <v>44530</v>
      </c>
      <c r="M63" s="17" t="s">
        <v>2083</v>
      </c>
      <c r="N63" s="17" t="s">
        <v>2083</v>
      </c>
      <c r="O63" s="6" t="s">
        <v>250</v>
      </c>
      <c r="P63" s="10" t="s">
        <v>60</v>
      </c>
      <c r="Q63" s="9" t="s">
        <v>2085</v>
      </c>
      <c r="R63" s="17" t="s">
        <v>2083</v>
      </c>
      <c r="S63" s="17" t="s">
        <v>2083</v>
      </c>
      <c r="T63" s="17" t="s">
        <v>2083</v>
      </c>
      <c r="U63" s="11">
        <f t="shared" ca="1" si="3"/>
        <v>44831</v>
      </c>
      <c r="V63" s="11">
        <f t="shared" si="0"/>
        <v>44516</v>
      </c>
    </row>
    <row r="64" spans="1:22" ht="31" x14ac:dyDescent="0.35">
      <c r="A64" s="2">
        <v>62</v>
      </c>
      <c r="B64" s="19" t="s">
        <v>252</v>
      </c>
      <c r="C64" s="134" t="s">
        <v>253</v>
      </c>
      <c r="D64" s="5" t="s">
        <v>261</v>
      </c>
      <c r="E64" s="6" t="s">
        <v>2490</v>
      </c>
      <c r="F64" s="5" t="s">
        <v>254</v>
      </c>
      <c r="G64" s="7" t="s">
        <v>255</v>
      </c>
      <c r="H64" s="7" t="s">
        <v>256</v>
      </c>
      <c r="I64" s="8">
        <f t="shared" si="10"/>
        <v>44656</v>
      </c>
      <c r="J64" s="6">
        <v>1</v>
      </c>
      <c r="K64" s="6" t="s">
        <v>22</v>
      </c>
      <c r="L64" s="9">
        <v>45021</v>
      </c>
      <c r="M64" s="7" t="s">
        <v>32</v>
      </c>
      <c r="N64" s="7" t="s">
        <v>2014</v>
      </c>
      <c r="O64" s="6" t="s">
        <v>141</v>
      </c>
      <c r="P64" s="10" t="b">
        <f t="shared" ca="1" si="2"/>
        <v>1</v>
      </c>
      <c r="Q64" s="9"/>
      <c r="R64" s="9" t="s">
        <v>257</v>
      </c>
      <c r="S64" s="9" t="s">
        <v>258</v>
      </c>
      <c r="T64" s="9" t="s">
        <v>259</v>
      </c>
      <c r="U64" s="11">
        <f t="shared" ca="1" si="3"/>
        <v>44831</v>
      </c>
      <c r="V64" s="11">
        <f t="shared" si="0"/>
        <v>45007</v>
      </c>
    </row>
    <row r="65" spans="1:22" ht="31" x14ac:dyDescent="0.35">
      <c r="A65" s="2">
        <v>63</v>
      </c>
      <c r="B65" s="19" t="s">
        <v>260</v>
      </c>
      <c r="C65" s="134" t="s">
        <v>253</v>
      </c>
      <c r="D65" s="5" t="s">
        <v>261</v>
      </c>
      <c r="E65" s="6" t="s">
        <v>2491</v>
      </c>
      <c r="F65" s="5" t="s">
        <v>262</v>
      </c>
      <c r="G65" s="7" t="s">
        <v>255</v>
      </c>
      <c r="H65" s="7" t="s">
        <v>256</v>
      </c>
      <c r="I65" s="8">
        <f t="shared" si="10"/>
        <v>44656</v>
      </c>
      <c r="J65" s="6">
        <v>1</v>
      </c>
      <c r="K65" s="6" t="s">
        <v>22</v>
      </c>
      <c r="L65" s="9">
        <v>45021</v>
      </c>
      <c r="M65" s="7" t="s">
        <v>32</v>
      </c>
      <c r="N65" s="7" t="s">
        <v>2015</v>
      </c>
      <c r="O65" s="6" t="s">
        <v>141</v>
      </c>
      <c r="P65" s="10" t="b">
        <f t="shared" ca="1" si="2"/>
        <v>1</v>
      </c>
      <c r="Q65" s="9"/>
      <c r="R65" s="9" t="s">
        <v>263</v>
      </c>
      <c r="S65" s="9" t="s">
        <v>264</v>
      </c>
      <c r="T65" s="9" t="s">
        <v>259</v>
      </c>
      <c r="U65" s="11">
        <f t="shared" ca="1" si="3"/>
        <v>44831</v>
      </c>
      <c r="V65" s="11">
        <f t="shared" si="0"/>
        <v>45007</v>
      </c>
    </row>
    <row r="66" spans="1:22" ht="31" x14ac:dyDescent="0.35">
      <c r="A66" s="2">
        <v>64</v>
      </c>
      <c r="B66" s="19" t="s">
        <v>265</v>
      </c>
      <c r="C66" s="134" t="s">
        <v>253</v>
      </c>
      <c r="D66" s="5" t="s">
        <v>261</v>
      </c>
      <c r="E66" s="6" t="s">
        <v>2492</v>
      </c>
      <c r="F66" s="5" t="s">
        <v>254</v>
      </c>
      <c r="G66" s="7" t="s">
        <v>255</v>
      </c>
      <c r="H66" s="7" t="s">
        <v>256</v>
      </c>
      <c r="I66" s="8">
        <f t="shared" si="10"/>
        <v>44656</v>
      </c>
      <c r="J66" s="6">
        <v>1</v>
      </c>
      <c r="K66" s="6" t="s">
        <v>22</v>
      </c>
      <c r="L66" s="9">
        <v>45021</v>
      </c>
      <c r="M66" s="7" t="s">
        <v>32</v>
      </c>
      <c r="N66" s="7" t="s">
        <v>2016</v>
      </c>
      <c r="O66" s="6" t="s">
        <v>141</v>
      </c>
      <c r="P66" s="10" t="b">
        <f t="shared" ca="1" si="2"/>
        <v>1</v>
      </c>
      <c r="Q66" s="9"/>
      <c r="R66" s="9" t="s">
        <v>266</v>
      </c>
      <c r="S66" s="9" t="s">
        <v>267</v>
      </c>
      <c r="T66" s="9" t="s">
        <v>259</v>
      </c>
      <c r="U66" s="11">
        <f t="shared" ca="1" si="3"/>
        <v>44831</v>
      </c>
      <c r="V66" s="11">
        <f t="shared" si="0"/>
        <v>45007</v>
      </c>
    </row>
    <row r="67" spans="1:22" ht="31" x14ac:dyDescent="0.35">
      <c r="A67" s="2">
        <v>65</v>
      </c>
      <c r="B67" s="19" t="s">
        <v>268</v>
      </c>
      <c r="C67" s="134" t="s">
        <v>253</v>
      </c>
      <c r="D67" s="5" t="s">
        <v>261</v>
      </c>
      <c r="E67" s="6" t="s">
        <v>2493</v>
      </c>
      <c r="F67" s="5" t="s">
        <v>254</v>
      </c>
      <c r="G67" s="7" t="s">
        <v>255</v>
      </c>
      <c r="H67" s="7" t="s">
        <v>256</v>
      </c>
      <c r="I67" s="8">
        <f t="shared" si="10"/>
        <v>44656</v>
      </c>
      <c r="J67" s="6">
        <v>1</v>
      </c>
      <c r="K67" s="6" t="s">
        <v>22</v>
      </c>
      <c r="L67" s="9">
        <v>45021</v>
      </c>
      <c r="M67" s="7" t="s">
        <v>32</v>
      </c>
      <c r="N67" s="7" t="s">
        <v>2017</v>
      </c>
      <c r="O67" s="6" t="s">
        <v>141</v>
      </c>
      <c r="P67" s="10" t="b">
        <f t="shared" ca="1" si="2"/>
        <v>1</v>
      </c>
      <c r="Q67" s="9"/>
      <c r="R67" s="9" t="s">
        <v>257</v>
      </c>
      <c r="S67" s="9" t="s">
        <v>269</v>
      </c>
      <c r="T67" s="9" t="s">
        <v>259</v>
      </c>
      <c r="U67" s="11">
        <f t="shared" ca="1" si="3"/>
        <v>44831</v>
      </c>
      <c r="V67" s="11">
        <f t="shared" ref="V67:V134" si="11">L67-14</f>
        <v>45007</v>
      </c>
    </row>
    <row r="68" spans="1:22" ht="31" x14ac:dyDescent="0.35">
      <c r="A68" s="2">
        <v>66</v>
      </c>
      <c r="B68" s="19" t="s">
        <v>270</v>
      </c>
      <c r="C68" s="134" t="s">
        <v>253</v>
      </c>
      <c r="D68" s="5" t="s">
        <v>261</v>
      </c>
      <c r="E68" s="6" t="s">
        <v>2494</v>
      </c>
      <c r="F68" s="5" t="s">
        <v>262</v>
      </c>
      <c r="G68" s="7" t="s">
        <v>255</v>
      </c>
      <c r="H68" s="7" t="s">
        <v>256</v>
      </c>
      <c r="I68" s="8">
        <f t="shared" si="10"/>
        <v>44656</v>
      </c>
      <c r="J68" s="6">
        <v>1</v>
      </c>
      <c r="K68" s="6" t="s">
        <v>22</v>
      </c>
      <c r="L68" s="9">
        <v>45021</v>
      </c>
      <c r="M68" s="7" t="s">
        <v>32</v>
      </c>
      <c r="N68" s="7" t="s">
        <v>2018</v>
      </c>
      <c r="O68" s="6" t="s">
        <v>271</v>
      </c>
      <c r="P68" s="10" t="b">
        <f t="shared" ref="P68:P135" ca="1" si="12">(V68&lt;=U68)=FALSE()</f>
        <v>1</v>
      </c>
      <c r="Q68" s="9"/>
      <c r="R68" s="9" t="s">
        <v>263</v>
      </c>
      <c r="S68" s="9" t="s">
        <v>264</v>
      </c>
      <c r="T68" s="9" t="s">
        <v>259</v>
      </c>
      <c r="U68" s="11">
        <f t="shared" ref="U68:U135" ca="1" si="13">TODAY()</f>
        <v>44831</v>
      </c>
      <c r="V68" s="11">
        <f t="shared" si="11"/>
        <v>45007</v>
      </c>
    </row>
    <row r="69" spans="1:22" ht="31" x14ac:dyDescent="0.35">
      <c r="A69" s="2">
        <v>67</v>
      </c>
      <c r="B69" s="12" t="s">
        <v>272</v>
      </c>
      <c r="C69" s="134" t="s">
        <v>253</v>
      </c>
      <c r="D69" s="5" t="s">
        <v>261</v>
      </c>
      <c r="E69" s="6" t="s">
        <v>2492</v>
      </c>
      <c r="F69" s="6" t="s">
        <v>254</v>
      </c>
      <c r="G69" s="7" t="s">
        <v>255</v>
      </c>
      <c r="H69" s="7" t="s">
        <v>256</v>
      </c>
      <c r="I69" s="8">
        <f t="shared" si="10"/>
        <v>44708</v>
      </c>
      <c r="J69" s="6">
        <v>1</v>
      </c>
      <c r="K69" s="6" t="s">
        <v>22</v>
      </c>
      <c r="L69" s="9">
        <v>45073</v>
      </c>
      <c r="M69" s="7" t="s">
        <v>32</v>
      </c>
      <c r="N69" s="7" t="s">
        <v>2070</v>
      </c>
      <c r="O69" s="6" t="s">
        <v>141</v>
      </c>
      <c r="P69" s="10" t="b">
        <f t="shared" ca="1" si="12"/>
        <v>1</v>
      </c>
      <c r="Q69" s="9"/>
      <c r="R69" s="9" t="s">
        <v>263</v>
      </c>
      <c r="S69" s="9" t="s">
        <v>264</v>
      </c>
      <c r="T69" s="9" t="s">
        <v>259</v>
      </c>
      <c r="U69" s="11">
        <f t="shared" ca="1" si="13"/>
        <v>44831</v>
      </c>
      <c r="V69" s="11">
        <f t="shared" si="11"/>
        <v>45059</v>
      </c>
    </row>
    <row r="70" spans="1:22" ht="31" x14ac:dyDescent="0.35">
      <c r="A70" s="2">
        <v>68</v>
      </c>
      <c r="B70" s="12" t="s">
        <v>275</v>
      </c>
      <c r="C70" s="134" t="s">
        <v>253</v>
      </c>
      <c r="D70" s="5" t="s">
        <v>261</v>
      </c>
      <c r="E70" s="6" t="s">
        <v>2497</v>
      </c>
      <c r="F70" s="6" t="s">
        <v>254</v>
      </c>
      <c r="G70" s="7" t="s">
        <v>255</v>
      </c>
      <c r="H70" s="7" t="s">
        <v>256</v>
      </c>
      <c r="I70" s="8">
        <f t="shared" si="10"/>
        <v>44708</v>
      </c>
      <c r="J70" s="6">
        <v>1</v>
      </c>
      <c r="K70" s="6" t="s">
        <v>22</v>
      </c>
      <c r="L70" s="9">
        <v>45073</v>
      </c>
      <c r="M70" s="7" t="s">
        <v>32</v>
      </c>
      <c r="N70" s="7" t="s">
        <v>2073</v>
      </c>
      <c r="O70" s="6" t="s">
        <v>141</v>
      </c>
      <c r="P70" s="10" t="b">
        <f t="shared" ca="1" si="12"/>
        <v>1</v>
      </c>
      <c r="Q70" s="9"/>
      <c r="R70" s="9" t="s">
        <v>263</v>
      </c>
      <c r="S70" s="9" t="s">
        <v>264</v>
      </c>
      <c r="T70" s="9" t="s">
        <v>259</v>
      </c>
      <c r="U70" s="11">
        <f t="shared" ca="1" si="13"/>
        <v>44831</v>
      </c>
      <c r="V70" s="11">
        <f t="shared" si="11"/>
        <v>45059</v>
      </c>
    </row>
    <row r="71" spans="1:22" ht="31" x14ac:dyDescent="0.35">
      <c r="A71" s="2">
        <v>69</v>
      </c>
      <c r="B71" s="12" t="s">
        <v>278</v>
      </c>
      <c r="C71" s="134" t="s">
        <v>253</v>
      </c>
      <c r="D71" s="5" t="s">
        <v>261</v>
      </c>
      <c r="E71" s="6" t="s">
        <v>2496</v>
      </c>
      <c r="F71" s="6" t="s">
        <v>254</v>
      </c>
      <c r="G71" s="7" t="s">
        <v>255</v>
      </c>
      <c r="H71" s="7" t="s">
        <v>256</v>
      </c>
      <c r="I71" s="8">
        <f t="shared" si="10"/>
        <v>44708</v>
      </c>
      <c r="J71" s="6">
        <v>1</v>
      </c>
      <c r="K71" s="6" t="s">
        <v>22</v>
      </c>
      <c r="L71" s="9">
        <v>45073</v>
      </c>
      <c r="M71" s="7" t="s">
        <v>32</v>
      </c>
      <c r="N71" s="7" t="s">
        <v>2072</v>
      </c>
      <c r="O71" s="6" t="s">
        <v>141</v>
      </c>
      <c r="P71" s="10" t="b">
        <f t="shared" ca="1" si="12"/>
        <v>1</v>
      </c>
      <c r="Q71" s="9"/>
      <c r="R71" s="9" t="s">
        <v>263</v>
      </c>
      <c r="S71" s="9" t="s">
        <v>264</v>
      </c>
      <c r="T71" s="9" t="s">
        <v>259</v>
      </c>
      <c r="U71" s="11">
        <f t="shared" ca="1" si="13"/>
        <v>44831</v>
      </c>
      <c r="V71" s="11">
        <f t="shared" si="11"/>
        <v>45059</v>
      </c>
    </row>
    <row r="72" spans="1:22" ht="31" x14ac:dyDescent="0.35">
      <c r="A72" s="2">
        <v>70</v>
      </c>
      <c r="B72" s="12" t="s">
        <v>281</v>
      </c>
      <c r="C72" s="134" t="s">
        <v>253</v>
      </c>
      <c r="D72" s="5" t="s">
        <v>261</v>
      </c>
      <c r="E72" s="6" t="s">
        <v>2491</v>
      </c>
      <c r="F72" s="6" t="s">
        <v>262</v>
      </c>
      <c r="G72" s="7" t="s">
        <v>255</v>
      </c>
      <c r="H72" s="7" t="s">
        <v>256</v>
      </c>
      <c r="I72" s="8">
        <f t="shared" si="10"/>
        <v>44708</v>
      </c>
      <c r="J72" s="6">
        <v>1</v>
      </c>
      <c r="K72" s="6" t="s">
        <v>22</v>
      </c>
      <c r="L72" s="9">
        <v>45073</v>
      </c>
      <c r="M72" s="7" t="s">
        <v>32</v>
      </c>
      <c r="N72" s="7" t="s">
        <v>2071</v>
      </c>
      <c r="O72" s="6" t="s">
        <v>141</v>
      </c>
      <c r="P72" s="10" t="b">
        <f t="shared" ca="1" si="12"/>
        <v>1</v>
      </c>
      <c r="Q72" s="9"/>
      <c r="R72" s="9" t="s">
        <v>263</v>
      </c>
      <c r="S72" s="9" t="s">
        <v>264</v>
      </c>
      <c r="T72" s="9" t="s">
        <v>259</v>
      </c>
      <c r="U72" s="11">
        <f t="shared" ca="1" si="13"/>
        <v>44831</v>
      </c>
      <c r="V72" s="11">
        <f t="shared" si="11"/>
        <v>45059</v>
      </c>
    </row>
    <row r="73" spans="1:22" ht="31" x14ac:dyDescent="0.35">
      <c r="A73" s="2">
        <v>71</v>
      </c>
      <c r="B73" s="3" t="s">
        <v>284</v>
      </c>
      <c r="C73" s="134" t="s">
        <v>253</v>
      </c>
      <c r="D73" s="5" t="s">
        <v>261</v>
      </c>
      <c r="E73" s="6" t="s">
        <v>2495</v>
      </c>
      <c r="F73" s="6" t="s">
        <v>262</v>
      </c>
      <c r="G73" s="7" t="s">
        <v>255</v>
      </c>
      <c r="H73" s="7" t="s">
        <v>256</v>
      </c>
      <c r="I73" s="8">
        <f t="shared" si="10"/>
        <v>44708</v>
      </c>
      <c r="J73" s="6">
        <v>1</v>
      </c>
      <c r="K73" s="6" t="s">
        <v>22</v>
      </c>
      <c r="L73" s="9">
        <v>45073</v>
      </c>
      <c r="M73" s="7" t="s">
        <v>32</v>
      </c>
      <c r="N73" s="7" t="s">
        <v>2074</v>
      </c>
      <c r="O73" s="6" t="s">
        <v>141</v>
      </c>
      <c r="P73" s="10" t="b">
        <f t="shared" ca="1" si="12"/>
        <v>1</v>
      </c>
      <c r="Q73" s="9"/>
      <c r="R73" s="9" t="s">
        <v>263</v>
      </c>
      <c r="S73" s="9" t="s">
        <v>264</v>
      </c>
      <c r="T73" s="9" t="s">
        <v>259</v>
      </c>
      <c r="U73" s="11">
        <f t="shared" ca="1" si="13"/>
        <v>44831</v>
      </c>
      <c r="V73" s="11">
        <f t="shared" si="11"/>
        <v>45059</v>
      </c>
    </row>
    <row r="74" spans="1:22" ht="31" x14ac:dyDescent="0.35">
      <c r="A74" s="2">
        <v>72</v>
      </c>
      <c r="B74" s="12" t="s">
        <v>287</v>
      </c>
      <c r="C74" s="13" t="s">
        <v>2086</v>
      </c>
      <c r="D74" s="122" t="s">
        <v>2083</v>
      </c>
      <c r="E74" s="6" t="s">
        <v>2529</v>
      </c>
      <c r="F74" s="15" t="s">
        <v>40</v>
      </c>
      <c r="G74" s="7" t="s">
        <v>2084</v>
      </c>
      <c r="H74" s="28" t="s">
        <v>2530</v>
      </c>
      <c r="I74" s="8">
        <f t="shared" si="10"/>
        <v>44753</v>
      </c>
      <c r="J74" s="6">
        <v>1</v>
      </c>
      <c r="K74" s="6" t="s">
        <v>22</v>
      </c>
      <c r="L74" s="111">
        <v>45118</v>
      </c>
      <c r="M74" s="17" t="s">
        <v>2083</v>
      </c>
      <c r="N74" s="17" t="s">
        <v>2083</v>
      </c>
      <c r="O74" s="6" t="s">
        <v>250</v>
      </c>
      <c r="P74" s="10" t="b">
        <f t="shared" ca="1" si="12"/>
        <v>1</v>
      </c>
      <c r="Q74" s="9" t="s">
        <v>2085</v>
      </c>
      <c r="R74" s="17" t="s">
        <v>2083</v>
      </c>
      <c r="S74" s="17" t="s">
        <v>2083</v>
      </c>
      <c r="T74" s="17" t="s">
        <v>2083</v>
      </c>
      <c r="U74" s="11">
        <f t="shared" ca="1" si="13"/>
        <v>44831</v>
      </c>
      <c r="V74" s="11">
        <f t="shared" si="11"/>
        <v>45104</v>
      </c>
    </row>
    <row r="75" spans="1:22" ht="31" x14ac:dyDescent="0.35">
      <c r="A75" s="2">
        <v>73</v>
      </c>
      <c r="B75" s="3" t="s">
        <v>290</v>
      </c>
      <c r="C75" s="13" t="s">
        <v>197</v>
      </c>
      <c r="D75" s="5" t="s">
        <v>198</v>
      </c>
      <c r="E75" s="6" t="str">
        <f>INDEX([1]REFERENCED!$E:$E, MATCH(B75,[1]REFERENCED!$B:$B,0))</f>
        <v>0 - 10,000 PSI</v>
      </c>
      <c r="F75" s="6">
        <v>21820020015</v>
      </c>
      <c r="G75" s="7" t="s">
        <v>117</v>
      </c>
      <c r="H75" s="116" t="s">
        <v>2638</v>
      </c>
      <c r="I75" s="8">
        <f>(L75-92)</f>
        <v>44736</v>
      </c>
      <c r="J75" s="6">
        <v>3</v>
      </c>
      <c r="K75" s="6" t="s">
        <v>119</v>
      </c>
      <c r="L75" s="9">
        <v>44828</v>
      </c>
      <c r="M75" s="7" t="s">
        <v>32</v>
      </c>
      <c r="N75" s="7" t="s">
        <v>2075</v>
      </c>
      <c r="O75" s="6" t="s">
        <v>68</v>
      </c>
      <c r="P75" s="10" t="b">
        <f t="shared" ca="1" si="12"/>
        <v>0</v>
      </c>
      <c r="Q75" s="9"/>
      <c r="R75" s="9" t="s">
        <v>210</v>
      </c>
      <c r="S75" s="9" t="s">
        <v>211</v>
      </c>
      <c r="T75" s="9" t="s">
        <v>212</v>
      </c>
      <c r="U75" s="11">
        <f t="shared" ca="1" si="13"/>
        <v>44831</v>
      </c>
      <c r="V75" s="11">
        <f t="shared" si="11"/>
        <v>44814</v>
      </c>
    </row>
    <row r="76" spans="1:22" ht="62" x14ac:dyDescent="0.35">
      <c r="A76" s="2">
        <v>74</v>
      </c>
      <c r="B76" s="12" t="s">
        <v>293</v>
      </c>
      <c r="C76" s="13" t="s">
        <v>2111</v>
      </c>
      <c r="D76" s="5" t="s">
        <v>218</v>
      </c>
      <c r="E76" s="15" t="s">
        <v>2112</v>
      </c>
      <c r="F76" s="6" t="s">
        <v>295</v>
      </c>
      <c r="G76" s="7" t="s">
        <v>2114</v>
      </c>
      <c r="H76" s="5" t="s">
        <v>2113</v>
      </c>
      <c r="I76" s="8">
        <f t="shared" ref="I76:I85" si="14">(L76-365)</f>
        <v>44525</v>
      </c>
      <c r="J76" s="6">
        <v>1</v>
      </c>
      <c r="K76" s="6" t="s">
        <v>22</v>
      </c>
      <c r="L76" s="9">
        <v>44890</v>
      </c>
      <c r="M76" s="5" t="s">
        <v>218</v>
      </c>
      <c r="N76" s="7">
        <v>21641</v>
      </c>
      <c r="O76" s="6" t="s">
        <v>34</v>
      </c>
      <c r="P76" s="10" t="b">
        <f t="shared" ca="1" si="12"/>
        <v>1</v>
      </c>
      <c r="Q76" s="9"/>
      <c r="R76" s="9"/>
      <c r="S76" s="9"/>
      <c r="T76" s="9"/>
      <c r="U76" s="11">
        <f t="shared" ca="1" si="13"/>
        <v>44831</v>
      </c>
      <c r="V76" s="11">
        <f t="shared" si="11"/>
        <v>44876</v>
      </c>
    </row>
    <row r="77" spans="1:22" ht="62" x14ac:dyDescent="0.35">
      <c r="A77" s="2">
        <v>75</v>
      </c>
      <c r="B77" s="12" t="s">
        <v>296</v>
      </c>
      <c r="C77" s="13" t="s">
        <v>297</v>
      </c>
      <c r="D77" s="5" t="s">
        <v>218</v>
      </c>
      <c r="E77" s="15" t="s">
        <v>2115</v>
      </c>
      <c r="F77" s="6" t="s">
        <v>298</v>
      </c>
      <c r="G77" s="7" t="s">
        <v>2114</v>
      </c>
      <c r="H77" s="5" t="s">
        <v>2113</v>
      </c>
      <c r="I77" s="8">
        <f t="shared" si="14"/>
        <v>44525</v>
      </c>
      <c r="J77" s="6">
        <v>1</v>
      </c>
      <c r="K77" s="6" t="s">
        <v>22</v>
      </c>
      <c r="L77" s="9">
        <v>44890</v>
      </c>
      <c r="M77" s="7" t="s">
        <v>218</v>
      </c>
      <c r="N77" s="7">
        <v>21642</v>
      </c>
      <c r="O77" s="6" t="s">
        <v>34</v>
      </c>
      <c r="P77" s="10" t="b">
        <f t="shared" ca="1" si="12"/>
        <v>1</v>
      </c>
      <c r="Q77" s="9"/>
      <c r="R77" s="9"/>
      <c r="S77" s="9"/>
      <c r="T77" s="9"/>
      <c r="U77" s="11">
        <f t="shared" ca="1" si="13"/>
        <v>44831</v>
      </c>
      <c r="V77" s="11">
        <f t="shared" si="11"/>
        <v>44876</v>
      </c>
    </row>
    <row r="78" spans="1:22" ht="62" x14ac:dyDescent="0.35">
      <c r="A78" s="2">
        <v>76</v>
      </c>
      <c r="B78" s="12" t="s">
        <v>299</v>
      </c>
      <c r="C78" s="13" t="s">
        <v>2117</v>
      </c>
      <c r="D78" s="5" t="s">
        <v>218</v>
      </c>
      <c r="E78" s="15" t="s">
        <v>2116</v>
      </c>
      <c r="F78" s="6" t="s">
        <v>301</v>
      </c>
      <c r="G78" s="7" t="s">
        <v>2114</v>
      </c>
      <c r="H78" s="5" t="s">
        <v>2113</v>
      </c>
      <c r="I78" s="8">
        <f t="shared" si="14"/>
        <v>44525</v>
      </c>
      <c r="J78" s="6">
        <v>1</v>
      </c>
      <c r="K78" s="6" t="s">
        <v>22</v>
      </c>
      <c r="L78" s="9">
        <v>44890</v>
      </c>
      <c r="M78" s="7" t="s">
        <v>218</v>
      </c>
      <c r="N78" s="7">
        <v>21640</v>
      </c>
      <c r="O78" s="6" t="s">
        <v>34</v>
      </c>
      <c r="P78" s="10" t="b">
        <f t="shared" ca="1" si="12"/>
        <v>1</v>
      </c>
      <c r="Q78" s="9"/>
      <c r="R78" s="9"/>
      <c r="S78" s="9"/>
      <c r="T78" s="9"/>
      <c r="U78" s="11">
        <f t="shared" ca="1" si="13"/>
        <v>44831</v>
      </c>
      <c r="V78" s="11">
        <f t="shared" si="11"/>
        <v>44876</v>
      </c>
    </row>
    <row r="79" spans="1:22" ht="62" x14ac:dyDescent="0.35">
      <c r="A79" s="2">
        <v>77</v>
      </c>
      <c r="B79" s="12" t="s">
        <v>302</v>
      </c>
      <c r="C79" s="13" t="s">
        <v>2118</v>
      </c>
      <c r="D79" s="5" t="s">
        <v>218</v>
      </c>
      <c r="E79" s="15" t="s">
        <v>2119</v>
      </c>
      <c r="F79" s="6" t="s">
        <v>304</v>
      </c>
      <c r="G79" s="7" t="s">
        <v>2114</v>
      </c>
      <c r="H79" s="5" t="s">
        <v>2113</v>
      </c>
      <c r="I79" s="8">
        <f t="shared" si="14"/>
        <v>44525</v>
      </c>
      <c r="J79" s="6">
        <v>1</v>
      </c>
      <c r="K79" s="6" t="s">
        <v>22</v>
      </c>
      <c r="L79" s="9">
        <v>44890</v>
      </c>
      <c r="M79" s="7" t="s">
        <v>218</v>
      </c>
      <c r="N79" s="7">
        <v>21638</v>
      </c>
      <c r="O79" s="6" t="s">
        <v>34</v>
      </c>
      <c r="P79" s="10" t="b">
        <f t="shared" ca="1" si="12"/>
        <v>1</v>
      </c>
      <c r="Q79" s="9"/>
      <c r="R79" s="9"/>
      <c r="S79" s="9"/>
      <c r="T79" s="9"/>
      <c r="U79" s="11">
        <f t="shared" ca="1" si="13"/>
        <v>44831</v>
      </c>
      <c r="V79" s="11">
        <f t="shared" si="11"/>
        <v>44876</v>
      </c>
    </row>
    <row r="80" spans="1:22" ht="62" x14ac:dyDescent="0.35">
      <c r="A80" s="2">
        <v>78</v>
      </c>
      <c r="B80" s="12" t="s">
        <v>305</v>
      </c>
      <c r="C80" s="13" t="s">
        <v>2118</v>
      </c>
      <c r="D80" s="5" t="s">
        <v>218</v>
      </c>
      <c r="E80" s="15" t="s">
        <v>2119</v>
      </c>
      <c r="F80" s="6" t="s">
        <v>306</v>
      </c>
      <c r="G80" s="7" t="s">
        <v>2114</v>
      </c>
      <c r="H80" s="5" t="s">
        <v>2113</v>
      </c>
      <c r="I80" s="8">
        <f t="shared" si="14"/>
        <v>44525</v>
      </c>
      <c r="J80" s="6">
        <v>1</v>
      </c>
      <c r="K80" s="6" t="s">
        <v>22</v>
      </c>
      <c r="L80" s="9">
        <v>44890</v>
      </c>
      <c r="M80" s="7" t="s">
        <v>218</v>
      </c>
      <c r="N80" s="7">
        <v>21639</v>
      </c>
      <c r="O80" s="6" t="s">
        <v>34</v>
      </c>
      <c r="P80" s="10" t="b">
        <f t="shared" ca="1" si="12"/>
        <v>1</v>
      </c>
      <c r="Q80" s="9"/>
      <c r="R80" s="9"/>
      <c r="S80" s="9"/>
      <c r="T80" s="9"/>
      <c r="U80" s="11">
        <f t="shared" ca="1" si="13"/>
        <v>44831</v>
      </c>
      <c r="V80" s="11">
        <f t="shared" si="11"/>
        <v>44876</v>
      </c>
    </row>
    <row r="81" spans="1:22" ht="62" x14ac:dyDescent="0.35">
      <c r="A81" s="2">
        <v>79</v>
      </c>
      <c r="B81" s="12" t="s">
        <v>307</v>
      </c>
      <c r="C81" s="13" t="s">
        <v>2120</v>
      </c>
      <c r="D81" s="5" t="s">
        <v>218</v>
      </c>
      <c r="E81" s="15" t="s">
        <v>2121</v>
      </c>
      <c r="F81" s="6" t="s">
        <v>309</v>
      </c>
      <c r="G81" s="7" t="s">
        <v>2114</v>
      </c>
      <c r="H81" s="5" t="s">
        <v>2113</v>
      </c>
      <c r="I81" s="8">
        <f t="shared" si="14"/>
        <v>44524</v>
      </c>
      <c r="J81" s="6">
        <v>1</v>
      </c>
      <c r="K81" s="6" t="s">
        <v>22</v>
      </c>
      <c r="L81" s="9">
        <v>44889</v>
      </c>
      <c r="M81" s="7" t="s">
        <v>218</v>
      </c>
      <c r="N81" s="7">
        <v>21637</v>
      </c>
      <c r="O81" s="6" t="s">
        <v>34</v>
      </c>
      <c r="P81" s="10" t="b">
        <f t="shared" ca="1" si="12"/>
        <v>1</v>
      </c>
      <c r="Q81" s="9"/>
      <c r="R81" s="9"/>
      <c r="S81" s="9"/>
      <c r="T81" s="9"/>
      <c r="U81" s="11">
        <f t="shared" ca="1" si="13"/>
        <v>44831</v>
      </c>
      <c r="V81" s="11">
        <f t="shared" si="11"/>
        <v>44875</v>
      </c>
    </row>
    <row r="82" spans="1:22" ht="62" x14ac:dyDescent="0.35">
      <c r="A82" s="2">
        <v>80</v>
      </c>
      <c r="B82" s="12" t="s">
        <v>310</v>
      </c>
      <c r="C82" s="13" t="s">
        <v>2120</v>
      </c>
      <c r="D82" s="5" t="s">
        <v>218</v>
      </c>
      <c r="E82" s="15" t="s">
        <v>2121</v>
      </c>
      <c r="F82" s="6" t="s">
        <v>311</v>
      </c>
      <c r="G82" s="7" t="s">
        <v>2114</v>
      </c>
      <c r="H82" s="5" t="s">
        <v>2113</v>
      </c>
      <c r="I82" s="8">
        <f t="shared" si="14"/>
        <v>44524</v>
      </c>
      <c r="J82" s="6">
        <v>1</v>
      </c>
      <c r="K82" s="6" t="s">
        <v>22</v>
      </c>
      <c r="L82" s="9">
        <v>44889</v>
      </c>
      <c r="M82" s="7" t="s">
        <v>218</v>
      </c>
      <c r="N82" s="7">
        <v>21636</v>
      </c>
      <c r="O82" s="6" t="s">
        <v>34</v>
      </c>
      <c r="P82" s="10" t="b">
        <f t="shared" ca="1" si="12"/>
        <v>1</v>
      </c>
      <c r="Q82" s="9"/>
      <c r="R82" s="9"/>
      <c r="S82" s="9"/>
      <c r="T82" s="9"/>
      <c r="U82" s="11">
        <f t="shared" ca="1" si="13"/>
        <v>44831</v>
      </c>
      <c r="V82" s="11">
        <f t="shared" si="11"/>
        <v>44875</v>
      </c>
    </row>
    <row r="83" spans="1:22" ht="62" x14ac:dyDescent="0.35">
      <c r="A83" s="2">
        <v>81</v>
      </c>
      <c r="B83" s="12" t="s">
        <v>312</v>
      </c>
      <c r="C83" s="13" t="s">
        <v>2122</v>
      </c>
      <c r="D83" s="5" t="s">
        <v>218</v>
      </c>
      <c r="E83" s="15" t="s">
        <v>2123</v>
      </c>
      <c r="F83" s="6" t="s">
        <v>314</v>
      </c>
      <c r="G83" s="7" t="s">
        <v>2114</v>
      </c>
      <c r="H83" s="5" t="s">
        <v>2113</v>
      </c>
      <c r="I83" s="8">
        <f t="shared" si="14"/>
        <v>44524</v>
      </c>
      <c r="J83" s="6">
        <v>1</v>
      </c>
      <c r="K83" s="6" t="s">
        <v>22</v>
      </c>
      <c r="L83" s="9">
        <v>44889</v>
      </c>
      <c r="M83" s="7" t="s">
        <v>218</v>
      </c>
      <c r="N83" s="7">
        <v>21634</v>
      </c>
      <c r="O83" s="6" t="s">
        <v>34</v>
      </c>
      <c r="P83" s="10" t="b">
        <f t="shared" ca="1" si="12"/>
        <v>1</v>
      </c>
      <c r="Q83" s="9"/>
      <c r="R83" s="9"/>
      <c r="S83" s="9"/>
      <c r="T83" s="9"/>
      <c r="U83" s="11">
        <f t="shared" ca="1" si="13"/>
        <v>44831</v>
      </c>
      <c r="V83" s="11">
        <f t="shared" si="11"/>
        <v>44875</v>
      </c>
    </row>
    <row r="84" spans="1:22" ht="62" x14ac:dyDescent="0.35">
      <c r="A84" s="2">
        <v>82</v>
      </c>
      <c r="B84" s="12" t="s">
        <v>315</v>
      </c>
      <c r="C84" s="13" t="s">
        <v>2122</v>
      </c>
      <c r="D84" s="5" t="s">
        <v>218</v>
      </c>
      <c r="E84" s="15" t="s">
        <v>2123</v>
      </c>
      <c r="F84" s="6" t="s">
        <v>316</v>
      </c>
      <c r="G84" s="7" t="s">
        <v>2114</v>
      </c>
      <c r="H84" s="5" t="s">
        <v>2113</v>
      </c>
      <c r="I84" s="8">
        <f t="shared" si="14"/>
        <v>44524</v>
      </c>
      <c r="J84" s="6">
        <v>1</v>
      </c>
      <c r="K84" s="6" t="s">
        <v>22</v>
      </c>
      <c r="L84" s="9">
        <v>44889</v>
      </c>
      <c r="M84" s="7" t="s">
        <v>218</v>
      </c>
      <c r="N84" s="7">
        <v>21635</v>
      </c>
      <c r="O84" s="6" t="s">
        <v>34</v>
      </c>
      <c r="P84" s="10" t="b">
        <f t="shared" ca="1" si="12"/>
        <v>1</v>
      </c>
      <c r="Q84" s="9"/>
      <c r="R84" s="9"/>
      <c r="S84" s="9"/>
      <c r="T84" s="9"/>
      <c r="U84" s="11">
        <f t="shared" ca="1" si="13"/>
        <v>44831</v>
      </c>
      <c r="V84" s="11">
        <f t="shared" si="11"/>
        <v>44875</v>
      </c>
    </row>
    <row r="85" spans="1:22" ht="62" x14ac:dyDescent="0.35">
      <c r="A85" s="2">
        <v>83</v>
      </c>
      <c r="B85" s="12" t="s">
        <v>317</v>
      </c>
      <c r="C85" s="13" t="s">
        <v>2124</v>
      </c>
      <c r="D85" s="5" t="s">
        <v>218</v>
      </c>
      <c r="E85" s="15" t="s">
        <v>2125</v>
      </c>
      <c r="F85" s="6" t="s">
        <v>319</v>
      </c>
      <c r="G85" s="7" t="s">
        <v>2114</v>
      </c>
      <c r="H85" s="5" t="s">
        <v>2113</v>
      </c>
      <c r="I85" s="8">
        <f t="shared" si="14"/>
        <v>44524</v>
      </c>
      <c r="J85" s="6">
        <v>1</v>
      </c>
      <c r="K85" s="6" t="s">
        <v>22</v>
      </c>
      <c r="L85" s="9">
        <v>44889</v>
      </c>
      <c r="M85" s="7" t="s">
        <v>218</v>
      </c>
      <c r="N85" s="7">
        <v>21633</v>
      </c>
      <c r="O85" s="6" t="s">
        <v>34</v>
      </c>
      <c r="P85" s="10" t="b">
        <f t="shared" ca="1" si="12"/>
        <v>1</v>
      </c>
      <c r="Q85" s="9"/>
      <c r="R85" s="9"/>
      <c r="S85" s="9"/>
      <c r="T85" s="9"/>
      <c r="U85" s="11">
        <f t="shared" ca="1" si="13"/>
        <v>44831</v>
      </c>
      <c r="V85" s="11">
        <f t="shared" si="11"/>
        <v>44875</v>
      </c>
    </row>
    <row r="86" spans="1:22" ht="31" x14ac:dyDescent="0.35">
      <c r="A86" s="2">
        <v>84</v>
      </c>
      <c r="B86" s="12" t="s">
        <v>320</v>
      </c>
      <c r="C86" s="13" t="s">
        <v>197</v>
      </c>
      <c r="D86" s="5" t="s">
        <v>198</v>
      </c>
      <c r="E86" s="6" t="str">
        <f>INDEX([1]REFERENCED!$E:$E, MATCH(B86,[1]REFERENCED!$B:$B,0))</f>
        <v>0 - 10,000 PSI</v>
      </c>
      <c r="F86" s="6" t="s">
        <v>321</v>
      </c>
      <c r="G86" s="7" t="s">
        <v>2629</v>
      </c>
      <c r="H86" s="116" t="s">
        <v>2638</v>
      </c>
      <c r="I86" s="8">
        <f>(L86-92)</f>
        <v>44783</v>
      </c>
      <c r="J86" s="6">
        <v>3</v>
      </c>
      <c r="K86" s="6" t="s">
        <v>119</v>
      </c>
      <c r="L86" s="9">
        <v>44875</v>
      </c>
      <c r="M86" s="7" t="s">
        <v>2251</v>
      </c>
      <c r="N86" s="7" t="s">
        <v>2630</v>
      </c>
      <c r="O86" s="6" t="s">
        <v>68</v>
      </c>
      <c r="P86" s="10" t="b">
        <f t="shared" ca="1" si="12"/>
        <v>1</v>
      </c>
      <c r="Q86" s="9"/>
      <c r="R86" s="9">
        <v>26486</v>
      </c>
      <c r="S86" s="9" t="s">
        <v>2631</v>
      </c>
      <c r="T86" s="17" t="s">
        <v>40</v>
      </c>
      <c r="U86" s="11">
        <f t="shared" ca="1" si="13"/>
        <v>44831</v>
      </c>
      <c r="V86" s="11">
        <f t="shared" si="11"/>
        <v>44861</v>
      </c>
    </row>
    <row r="87" spans="1:22" ht="46.5" x14ac:dyDescent="0.35">
      <c r="A87" s="2">
        <v>85</v>
      </c>
      <c r="B87" s="12" t="s">
        <v>322</v>
      </c>
      <c r="C87" s="4" t="s">
        <v>217</v>
      </c>
      <c r="D87" s="5" t="s">
        <v>218</v>
      </c>
      <c r="E87" s="24" t="s">
        <v>324</v>
      </c>
      <c r="F87" s="6" t="s">
        <v>325</v>
      </c>
      <c r="G87" s="7" t="s">
        <v>200</v>
      </c>
      <c r="H87" s="116" t="s">
        <v>2638</v>
      </c>
      <c r="I87" s="8">
        <f>(L87-183)</f>
        <v>44739</v>
      </c>
      <c r="J87" s="6">
        <v>6</v>
      </c>
      <c r="K87" s="6" t="s">
        <v>119</v>
      </c>
      <c r="L87" s="9">
        <v>44922</v>
      </c>
      <c r="M87" s="7" t="s">
        <v>32</v>
      </c>
      <c r="N87" s="7" t="s">
        <v>2256</v>
      </c>
      <c r="O87" s="6" t="s">
        <v>34</v>
      </c>
      <c r="P87" s="10" t="b">
        <f t="shared" ca="1" si="12"/>
        <v>1</v>
      </c>
      <c r="Q87" s="9"/>
      <c r="R87" s="9" t="s">
        <v>2079</v>
      </c>
      <c r="S87" s="9" t="s">
        <v>223</v>
      </c>
      <c r="T87" s="9" t="s">
        <v>123</v>
      </c>
      <c r="U87" s="11">
        <f t="shared" ca="1" si="13"/>
        <v>44831</v>
      </c>
      <c r="V87" s="11">
        <f t="shared" si="11"/>
        <v>44908</v>
      </c>
    </row>
    <row r="88" spans="1:22" ht="31" x14ac:dyDescent="0.35">
      <c r="A88" s="2">
        <v>86</v>
      </c>
      <c r="B88" s="16" t="s">
        <v>326</v>
      </c>
      <c r="C88" s="13" t="s">
        <v>2086</v>
      </c>
      <c r="D88" s="122" t="s">
        <v>2083</v>
      </c>
      <c r="E88" s="6" t="str">
        <f>INDEX([1]REFERENCED!$E:$E, MATCH(B88,[1]REFERENCED!$B:$B,0))</f>
        <v>20.720"</v>
      </c>
      <c r="F88" s="15" t="s">
        <v>40</v>
      </c>
      <c r="G88" s="7" t="s">
        <v>2084</v>
      </c>
      <c r="H88" s="28" t="s">
        <v>2509</v>
      </c>
      <c r="I88" s="8">
        <f t="shared" ref="I88:I95" si="15">(L88-365)</f>
        <v>44258</v>
      </c>
      <c r="J88" s="6">
        <v>1</v>
      </c>
      <c r="K88" s="6" t="s">
        <v>22</v>
      </c>
      <c r="L88" s="25">
        <v>44623</v>
      </c>
      <c r="M88" s="17" t="s">
        <v>2083</v>
      </c>
      <c r="N88" s="17" t="s">
        <v>2083</v>
      </c>
      <c r="O88" s="6" t="s">
        <v>94</v>
      </c>
      <c r="P88" s="10" t="b">
        <f t="shared" ca="1" si="12"/>
        <v>0</v>
      </c>
      <c r="Q88" s="9" t="s">
        <v>2085</v>
      </c>
      <c r="R88" s="17" t="s">
        <v>2083</v>
      </c>
      <c r="S88" s="17" t="s">
        <v>2083</v>
      </c>
      <c r="T88" s="17" t="s">
        <v>2083</v>
      </c>
      <c r="U88" s="11">
        <f t="shared" ca="1" si="13"/>
        <v>44831</v>
      </c>
      <c r="V88" s="11">
        <f t="shared" si="11"/>
        <v>44609</v>
      </c>
    </row>
    <row r="89" spans="1:22" ht="139.5" x14ac:dyDescent="0.35">
      <c r="A89" s="2">
        <v>87</v>
      </c>
      <c r="B89" s="12" t="s">
        <v>328</v>
      </c>
      <c r="C89" s="13" t="s">
        <v>2295</v>
      </c>
      <c r="D89" s="5" t="s">
        <v>2299</v>
      </c>
      <c r="E89" s="15" t="s">
        <v>40</v>
      </c>
      <c r="F89" s="6" t="s">
        <v>330</v>
      </c>
      <c r="G89" s="7" t="s">
        <v>2300</v>
      </c>
      <c r="H89" s="130" t="s">
        <v>2301</v>
      </c>
      <c r="I89" s="8">
        <f t="shared" si="15"/>
        <v>44764</v>
      </c>
      <c r="J89" s="6">
        <v>1</v>
      </c>
      <c r="K89" s="6" t="s">
        <v>22</v>
      </c>
      <c r="L89" s="9">
        <v>45129</v>
      </c>
      <c r="M89" s="7" t="s">
        <v>2251</v>
      </c>
      <c r="N89" s="7" t="s">
        <v>2302</v>
      </c>
      <c r="O89" s="6" t="s">
        <v>53</v>
      </c>
      <c r="P89" s="10" t="b">
        <f t="shared" ca="1" si="12"/>
        <v>1</v>
      </c>
      <c r="Q89" s="9"/>
      <c r="R89" s="9" t="s">
        <v>2303</v>
      </c>
      <c r="S89" s="17" t="s">
        <v>40</v>
      </c>
      <c r="T89" s="17" t="s">
        <v>40</v>
      </c>
      <c r="U89" s="11">
        <f t="shared" ca="1" si="13"/>
        <v>44831</v>
      </c>
      <c r="V89" s="11">
        <f t="shared" si="11"/>
        <v>45115</v>
      </c>
    </row>
    <row r="90" spans="1:22" ht="62" x14ac:dyDescent="0.35">
      <c r="A90" s="2">
        <v>88</v>
      </c>
      <c r="B90" s="12" t="s">
        <v>331</v>
      </c>
      <c r="C90" s="13" t="s">
        <v>2117</v>
      </c>
      <c r="D90" s="5" t="s">
        <v>218</v>
      </c>
      <c r="E90" s="15" t="s">
        <v>2116</v>
      </c>
      <c r="F90" s="6" t="s">
        <v>332</v>
      </c>
      <c r="G90" s="7" t="s">
        <v>2114</v>
      </c>
      <c r="H90" s="5" t="s">
        <v>2113</v>
      </c>
      <c r="I90" s="8">
        <f t="shared" si="15"/>
        <v>44525</v>
      </c>
      <c r="J90" s="6">
        <v>1</v>
      </c>
      <c r="K90" s="6" t="s">
        <v>22</v>
      </c>
      <c r="L90" s="9">
        <v>44890</v>
      </c>
      <c r="M90" s="7" t="s">
        <v>218</v>
      </c>
      <c r="N90" s="7">
        <v>21643</v>
      </c>
      <c r="O90" s="6" t="s">
        <v>34</v>
      </c>
      <c r="P90" s="10" t="b">
        <f t="shared" ca="1" si="12"/>
        <v>1</v>
      </c>
      <c r="Q90" s="9"/>
      <c r="R90" s="9"/>
      <c r="S90" s="9"/>
      <c r="T90" s="9"/>
      <c r="U90" s="11">
        <f t="shared" ca="1" si="13"/>
        <v>44831</v>
      </c>
      <c r="V90" s="11">
        <f t="shared" si="11"/>
        <v>44876</v>
      </c>
    </row>
    <row r="91" spans="1:22" ht="46.5" x14ac:dyDescent="0.35">
      <c r="A91" s="2">
        <v>89</v>
      </c>
      <c r="B91" s="12" t="s">
        <v>2504</v>
      </c>
      <c r="C91" s="4" t="s">
        <v>225</v>
      </c>
      <c r="D91" s="5" t="s">
        <v>2505</v>
      </c>
      <c r="E91" s="15" t="s">
        <v>2506</v>
      </c>
      <c r="F91" s="128">
        <v>210625945</v>
      </c>
      <c r="G91" s="7" t="s">
        <v>2095</v>
      </c>
      <c r="H91" s="5" t="s">
        <v>2090</v>
      </c>
      <c r="I91" s="8">
        <f t="shared" si="15"/>
        <v>44775</v>
      </c>
      <c r="J91" s="128">
        <v>1</v>
      </c>
      <c r="K91" s="128" t="s">
        <v>22</v>
      </c>
      <c r="L91" s="9">
        <v>45140</v>
      </c>
      <c r="M91" s="7" t="s">
        <v>2547</v>
      </c>
      <c r="N91" s="7" t="s">
        <v>2548</v>
      </c>
      <c r="O91" s="128" t="s">
        <v>42</v>
      </c>
      <c r="P91" s="10" t="b">
        <f t="shared" ca="1" si="12"/>
        <v>1</v>
      </c>
      <c r="Q91" s="9" t="s">
        <v>2549</v>
      </c>
      <c r="R91" s="9"/>
      <c r="S91" s="9"/>
      <c r="T91" s="9"/>
      <c r="U91" s="11">
        <f t="shared" ca="1" si="13"/>
        <v>44831</v>
      </c>
      <c r="V91" s="11">
        <f t="shared" si="11"/>
        <v>45126</v>
      </c>
    </row>
    <row r="92" spans="1:22" ht="56.5" customHeight="1" x14ac:dyDescent="0.35">
      <c r="A92" s="137"/>
      <c r="B92" s="112" t="s">
        <v>2639</v>
      </c>
      <c r="C92" s="140" t="s">
        <v>2644</v>
      </c>
      <c r="D92" s="115" t="s">
        <v>2089</v>
      </c>
      <c r="E92" s="141" t="s">
        <v>2642</v>
      </c>
      <c r="F92" s="78" t="s">
        <v>2643</v>
      </c>
      <c r="G92" s="7" t="s">
        <v>2095</v>
      </c>
      <c r="H92" s="116" t="s">
        <v>2647</v>
      </c>
      <c r="I92" s="8">
        <f t="shared" ref="I92:I93" si="16">(L92-365)</f>
        <v>-365</v>
      </c>
      <c r="J92" s="128">
        <v>1</v>
      </c>
      <c r="K92" s="128" t="s">
        <v>22</v>
      </c>
      <c r="L92" s="9"/>
      <c r="M92" s="116"/>
      <c r="N92" s="116"/>
      <c r="O92" s="128" t="s">
        <v>42</v>
      </c>
      <c r="P92" s="10" t="s">
        <v>1971</v>
      </c>
      <c r="Q92" s="42"/>
      <c r="R92" s="42"/>
      <c r="S92" s="42"/>
      <c r="T92" s="42"/>
      <c r="U92" s="11">
        <f t="shared" ca="1" si="13"/>
        <v>44831</v>
      </c>
      <c r="V92" s="11">
        <f t="shared" ref="V92:V93" si="17">L92-14</f>
        <v>-14</v>
      </c>
    </row>
    <row r="93" spans="1:22" ht="29" customHeight="1" x14ac:dyDescent="0.35">
      <c r="A93" s="137"/>
      <c r="B93" s="112" t="s">
        <v>2640</v>
      </c>
      <c r="C93" s="140" t="s">
        <v>2641</v>
      </c>
      <c r="D93" s="115" t="s">
        <v>2089</v>
      </c>
      <c r="E93" s="141" t="s">
        <v>2646</v>
      </c>
      <c r="F93" s="78" t="s">
        <v>2645</v>
      </c>
      <c r="G93" s="7" t="s">
        <v>2095</v>
      </c>
      <c r="H93" s="116" t="s">
        <v>2647</v>
      </c>
      <c r="I93" s="8">
        <f t="shared" si="16"/>
        <v>-365</v>
      </c>
      <c r="J93" s="128">
        <v>1</v>
      </c>
      <c r="K93" s="128" t="s">
        <v>22</v>
      </c>
      <c r="L93" s="9"/>
      <c r="M93" s="116"/>
      <c r="N93" s="116"/>
      <c r="O93" s="128" t="s">
        <v>42</v>
      </c>
      <c r="P93" s="10" t="s">
        <v>1971</v>
      </c>
      <c r="Q93" s="42"/>
      <c r="R93" s="42"/>
      <c r="S93" s="42"/>
      <c r="T93" s="42"/>
      <c r="U93" s="11">
        <f t="shared" ca="1" si="13"/>
        <v>44831</v>
      </c>
      <c r="V93" s="11">
        <f t="shared" si="17"/>
        <v>-14</v>
      </c>
    </row>
    <row r="94" spans="1:22" ht="31" x14ac:dyDescent="0.35">
      <c r="A94" s="2">
        <v>90</v>
      </c>
      <c r="B94" s="12" t="s">
        <v>333</v>
      </c>
      <c r="C94" s="13" t="s">
        <v>2130</v>
      </c>
      <c r="D94" s="5" t="s">
        <v>438</v>
      </c>
      <c r="E94" s="6" t="s">
        <v>2126</v>
      </c>
      <c r="F94" s="6" t="s">
        <v>335</v>
      </c>
      <c r="G94" s="7" t="s">
        <v>2127</v>
      </c>
      <c r="H94" s="7" t="s">
        <v>2128</v>
      </c>
      <c r="I94" s="8">
        <f t="shared" si="15"/>
        <v>44483</v>
      </c>
      <c r="J94" s="6">
        <v>1</v>
      </c>
      <c r="K94" s="6" t="s">
        <v>22</v>
      </c>
      <c r="L94" s="9">
        <v>44848</v>
      </c>
      <c r="M94" s="7" t="s">
        <v>2091</v>
      </c>
      <c r="N94" s="7" t="s">
        <v>2129</v>
      </c>
      <c r="O94" s="6" t="s">
        <v>336</v>
      </c>
      <c r="P94" s="10" t="b">
        <f t="shared" ca="1" si="12"/>
        <v>1</v>
      </c>
      <c r="Q94" s="9"/>
      <c r="R94" s="9"/>
      <c r="S94" s="9"/>
      <c r="T94" s="9"/>
      <c r="U94" s="11">
        <f t="shared" ca="1" si="13"/>
        <v>44831</v>
      </c>
      <c r="V94" s="11">
        <f t="shared" si="11"/>
        <v>44834</v>
      </c>
    </row>
    <row r="95" spans="1:22" ht="46.5" x14ac:dyDescent="0.35">
      <c r="A95" s="2">
        <v>91</v>
      </c>
      <c r="B95" s="16" t="s">
        <v>337</v>
      </c>
      <c r="C95" s="13" t="s">
        <v>338</v>
      </c>
      <c r="D95" s="5"/>
      <c r="E95" s="6" t="e">
        <f>INDEX([1]REFERENCED!$E:$E, MATCH(B95,[1]REFERENCED!$B:$B,0))</f>
        <v>#N/A</v>
      </c>
      <c r="F95" s="6" t="s">
        <v>339</v>
      </c>
      <c r="G95" s="7"/>
      <c r="H95" s="7" t="s">
        <v>340</v>
      </c>
      <c r="I95" s="8">
        <f t="shared" si="15"/>
        <v>44137</v>
      </c>
      <c r="J95" s="6">
        <v>1</v>
      </c>
      <c r="K95" s="6" t="s">
        <v>22</v>
      </c>
      <c r="L95" s="9">
        <v>44502</v>
      </c>
      <c r="M95" s="7"/>
      <c r="N95" s="7"/>
      <c r="O95" s="6" t="s">
        <v>341</v>
      </c>
      <c r="P95" s="10" t="s">
        <v>60</v>
      </c>
      <c r="Q95" s="9"/>
      <c r="R95" s="9"/>
      <c r="S95" s="9"/>
      <c r="T95" s="9"/>
      <c r="U95" s="11">
        <f t="shared" ca="1" si="13"/>
        <v>44831</v>
      </c>
      <c r="V95" s="11">
        <f t="shared" si="11"/>
        <v>44488</v>
      </c>
    </row>
    <row r="96" spans="1:22" ht="46.5" x14ac:dyDescent="0.35">
      <c r="A96" s="2">
        <v>92</v>
      </c>
      <c r="B96" s="12" t="s">
        <v>342</v>
      </c>
      <c r="C96" s="13" t="s">
        <v>166</v>
      </c>
      <c r="D96" s="5" t="s">
        <v>344</v>
      </c>
      <c r="E96" s="6" t="s">
        <v>345</v>
      </c>
      <c r="F96" s="15" t="s">
        <v>40</v>
      </c>
      <c r="G96" s="7" t="s">
        <v>30</v>
      </c>
      <c r="H96" s="7" t="s">
        <v>346</v>
      </c>
      <c r="I96" s="8">
        <f>(L96-92)</f>
        <v>44781</v>
      </c>
      <c r="J96" s="6">
        <v>3</v>
      </c>
      <c r="K96" s="6" t="s">
        <v>119</v>
      </c>
      <c r="L96" s="9">
        <v>44873</v>
      </c>
      <c r="M96" s="7" t="s">
        <v>32</v>
      </c>
      <c r="N96" s="7" t="s">
        <v>2636</v>
      </c>
      <c r="O96" s="6" t="s">
        <v>120</v>
      </c>
      <c r="P96" s="10" t="b">
        <f t="shared" ca="1" si="12"/>
        <v>1</v>
      </c>
      <c r="Q96" s="9"/>
      <c r="R96" s="17" t="s">
        <v>2079</v>
      </c>
      <c r="S96" s="9" t="s">
        <v>223</v>
      </c>
      <c r="T96" s="9" t="s">
        <v>123</v>
      </c>
      <c r="U96" s="11">
        <f t="shared" ca="1" si="13"/>
        <v>44831</v>
      </c>
      <c r="V96" s="11">
        <f t="shared" si="11"/>
        <v>44859</v>
      </c>
    </row>
    <row r="97" spans="1:22" ht="46.5" x14ac:dyDescent="0.35">
      <c r="A97" s="2">
        <v>93</v>
      </c>
      <c r="B97" s="12" t="s">
        <v>348</v>
      </c>
      <c r="C97" s="127" t="s">
        <v>166</v>
      </c>
      <c r="D97" s="5" t="s">
        <v>344</v>
      </c>
      <c r="E97" s="6" t="s">
        <v>345</v>
      </c>
      <c r="F97" s="15" t="s">
        <v>40</v>
      </c>
      <c r="G97" s="7" t="s">
        <v>30</v>
      </c>
      <c r="H97" s="7" t="s">
        <v>346</v>
      </c>
      <c r="I97" s="8">
        <f>(L97-92)</f>
        <v>44781</v>
      </c>
      <c r="J97" s="128">
        <v>3</v>
      </c>
      <c r="K97" s="128" t="s">
        <v>119</v>
      </c>
      <c r="L97" s="9">
        <v>44873</v>
      </c>
      <c r="M97" s="7" t="s">
        <v>32</v>
      </c>
      <c r="N97" s="7" t="s">
        <v>2637</v>
      </c>
      <c r="O97" s="6" t="s">
        <v>349</v>
      </c>
      <c r="P97" s="10" t="b">
        <f t="shared" ca="1" si="12"/>
        <v>1</v>
      </c>
      <c r="Q97" s="9"/>
      <c r="R97" s="17" t="s">
        <v>2079</v>
      </c>
      <c r="S97" s="9" t="s">
        <v>223</v>
      </c>
      <c r="T97" s="9" t="s">
        <v>347</v>
      </c>
      <c r="U97" s="11">
        <f t="shared" ca="1" si="13"/>
        <v>44831</v>
      </c>
      <c r="V97" s="11">
        <f t="shared" si="11"/>
        <v>44859</v>
      </c>
    </row>
    <row r="98" spans="1:22" ht="46.5" x14ac:dyDescent="0.35">
      <c r="A98" s="2">
        <v>94</v>
      </c>
      <c r="B98" s="12" t="s">
        <v>350</v>
      </c>
      <c r="C98" s="4" t="s">
        <v>20</v>
      </c>
      <c r="D98" s="5" t="s">
        <v>1978</v>
      </c>
      <c r="E98" s="6" t="str">
        <f>INDEX([1]REFERENCED!$E:$E, MATCH(B98,[1]REFERENCED!$B:$B,0))</f>
        <v>0 - 10,000 PSI</v>
      </c>
      <c r="F98" s="6" t="s">
        <v>351</v>
      </c>
      <c r="G98" s="6" t="s">
        <v>30</v>
      </c>
      <c r="H98" s="14" t="s">
        <v>31</v>
      </c>
      <c r="I98" s="8">
        <f t="shared" ref="I98:I162" si="18">(L98-365)</f>
        <v>44718</v>
      </c>
      <c r="J98" s="6">
        <v>1</v>
      </c>
      <c r="K98" s="6" t="s">
        <v>22</v>
      </c>
      <c r="L98" s="9">
        <v>45083</v>
      </c>
      <c r="M98" s="7" t="s">
        <v>32</v>
      </c>
      <c r="N98" s="7" t="s">
        <v>1979</v>
      </c>
      <c r="O98" s="6" t="s">
        <v>23</v>
      </c>
      <c r="P98" s="10" t="b">
        <f t="shared" ca="1" si="12"/>
        <v>1</v>
      </c>
      <c r="Q98" s="9"/>
      <c r="R98" s="17" t="s">
        <v>170</v>
      </c>
      <c r="S98" s="9" t="s">
        <v>171</v>
      </c>
      <c r="T98" s="9" t="s">
        <v>123</v>
      </c>
      <c r="U98" s="11">
        <f t="shared" ca="1" si="13"/>
        <v>44831</v>
      </c>
      <c r="V98" s="11">
        <f t="shared" si="11"/>
        <v>45069</v>
      </c>
    </row>
    <row r="99" spans="1:22" ht="46.5" x14ac:dyDescent="0.35">
      <c r="A99" s="2">
        <v>95</v>
      </c>
      <c r="B99" s="12" t="s">
        <v>352</v>
      </c>
      <c r="C99" s="13" t="s">
        <v>727</v>
      </c>
      <c r="D99" s="5" t="s">
        <v>438</v>
      </c>
      <c r="E99" s="6" t="s">
        <v>354</v>
      </c>
      <c r="F99" s="6" t="s">
        <v>355</v>
      </c>
      <c r="G99" s="7" t="s">
        <v>2131</v>
      </c>
      <c r="H99" s="7" t="s">
        <v>730</v>
      </c>
      <c r="I99" s="8">
        <f t="shared" si="18"/>
        <v>44557</v>
      </c>
      <c r="J99" s="6">
        <v>1</v>
      </c>
      <c r="K99" s="6" t="s">
        <v>22</v>
      </c>
      <c r="L99" s="9">
        <v>44922</v>
      </c>
      <c r="M99" s="7" t="s">
        <v>32</v>
      </c>
      <c r="N99" s="7" t="s">
        <v>2132</v>
      </c>
      <c r="O99" s="6" t="s">
        <v>356</v>
      </c>
      <c r="P99" s="10" t="b">
        <f t="shared" ca="1" si="12"/>
        <v>1</v>
      </c>
      <c r="Q99" s="9"/>
      <c r="R99" s="9"/>
      <c r="S99" s="9"/>
      <c r="T99" s="9"/>
      <c r="U99" s="11">
        <f t="shared" ca="1" si="13"/>
        <v>44831</v>
      </c>
      <c r="V99" s="11">
        <f t="shared" si="11"/>
        <v>44908</v>
      </c>
    </row>
    <row r="100" spans="1:22" ht="46.5" x14ac:dyDescent="0.35">
      <c r="A100" s="2">
        <v>96</v>
      </c>
      <c r="B100" s="12" t="s">
        <v>357</v>
      </c>
      <c r="C100" s="127" t="s">
        <v>493</v>
      </c>
      <c r="D100" s="5" t="s">
        <v>438</v>
      </c>
      <c r="E100" s="6" t="s">
        <v>359</v>
      </c>
      <c r="F100" s="6" t="s">
        <v>360</v>
      </c>
      <c r="G100" s="7" t="s">
        <v>2134</v>
      </c>
      <c r="H100" s="7" t="s">
        <v>497</v>
      </c>
      <c r="I100" s="8">
        <f t="shared" si="18"/>
        <v>44554</v>
      </c>
      <c r="J100" s="6">
        <v>1</v>
      </c>
      <c r="K100" s="6" t="s">
        <v>22</v>
      </c>
      <c r="L100" s="9">
        <v>44919</v>
      </c>
      <c r="M100" s="7" t="s">
        <v>32</v>
      </c>
      <c r="N100" s="7" t="s">
        <v>2133</v>
      </c>
      <c r="O100" s="6" t="s">
        <v>361</v>
      </c>
      <c r="P100" s="10" t="b">
        <f t="shared" ca="1" si="12"/>
        <v>1</v>
      </c>
      <c r="Q100" s="9"/>
      <c r="R100" s="9"/>
      <c r="S100" s="9"/>
      <c r="T100" s="9"/>
      <c r="U100" s="11">
        <f t="shared" ca="1" si="13"/>
        <v>44831</v>
      </c>
      <c r="V100" s="11">
        <f t="shared" si="11"/>
        <v>44905</v>
      </c>
    </row>
    <row r="101" spans="1:22" ht="31" x14ac:dyDescent="0.35">
      <c r="A101" s="2">
        <v>97</v>
      </c>
      <c r="B101" s="12" t="s">
        <v>362</v>
      </c>
      <c r="C101" s="127" t="s">
        <v>451</v>
      </c>
      <c r="D101" s="5" t="s">
        <v>438</v>
      </c>
      <c r="E101" s="6" t="s">
        <v>354</v>
      </c>
      <c r="F101" s="6" t="s">
        <v>364</v>
      </c>
      <c r="G101" s="7" t="s">
        <v>2127</v>
      </c>
      <c r="H101" s="7" t="s">
        <v>2128</v>
      </c>
      <c r="I101" s="8">
        <f t="shared" si="18"/>
        <v>44483</v>
      </c>
      <c r="J101" s="6">
        <v>1</v>
      </c>
      <c r="K101" s="6" t="s">
        <v>22</v>
      </c>
      <c r="L101" s="9">
        <v>44848</v>
      </c>
      <c r="M101" s="7" t="s">
        <v>2091</v>
      </c>
      <c r="N101" s="7" t="s">
        <v>2135</v>
      </c>
      <c r="O101" s="6" t="s">
        <v>365</v>
      </c>
      <c r="P101" s="10" t="b">
        <f t="shared" ca="1" si="12"/>
        <v>1</v>
      </c>
      <c r="Q101" s="9"/>
      <c r="R101" s="9"/>
      <c r="S101" s="9"/>
      <c r="T101" s="9"/>
      <c r="U101" s="11">
        <f t="shared" ca="1" si="13"/>
        <v>44831</v>
      </c>
      <c r="V101" s="11">
        <f t="shared" si="11"/>
        <v>44834</v>
      </c>
    </row>
    <row r="102" spans="1:22" ht="62" x14ac:dyDescent="0.35">
      <c r="A102" s="2">
        <v>98</v>
      </c>
      <c r="B102" s="12" t="s">
        <v>366</v>
      </c>
      <c r="C102" s="13" t="s">
        <v>2467</v>
      </c>
      <c r="D102" s="5" t="s">
        <v>438</v>
      </c>
      <c r="E102" s="6" t="s">
        <v>1849</v>
      </c>
      <c r="F102" s="6" t="s">
        <v>368</v>
      </c>
      <c r="G102" s="7" t="s">
        <v>2136</v>
      </c>
      <c r="H102" s="7" t="s">
        <v>2575</v>
      </c>
      <c r="I102" s="8">
        <f t="shared" si="18"/>
        <v>44483</v>
      </c>
      <c r="J102" s="6">
        <v>1</v>
      </c>
      <c r="K102" s="6" t="s">
        <v>22</v>
      </c>
      <c r="L102" s="9">
        <v>44848</v>
      </c>
      <c r="M102" s="7" t="s">
        <v>2091</v>
      </c>
      <c r="N102" s="7" t="s">
        <v>2137</v>
      </c>
      <c r="O102" s="6" t="s">
        <v>369</v>
      </c>
      <c r="P102" s="10" t="b">
        <f t="shared" ca="1" si="12"/>
        <v>1</v>
      </c>
      <c r="Q102" s="9"/>
      <c r="R102" s="9"/>
      <c r="S102" s="9"/>
      <c r="T102" s="9"/>
      <c r="U102" s="11">
        <f t="shared" ca="1" si="13"/>
        <v>44831</v>
      </c>
      <c r="V102" s="11">
        <f t="shared" si="11"/>
        <v>44834</v>
      </c>
    </row>
    <row r="103" spans="1:22" ht="62" x14ac:dyDescent="0.35">
      <c r="A103" s="2">
        <v>99</v>
      </c>
      <c r="B103" s="12" t="s">
        <v>370</v>
      </c>
      <c r="C103" s="127" t="s">
        <v>2467</v>
      </c>
      <c r="D103" s="5" t="s">
        <v>438</v>
      </c>
      <c r="E103" s="6" t="s">
        <v>2569</v>
      </c>
      <c r="F103" s="6" t="s">
        <v>372</v>
      </c>
      <c r="G103" s="7" t="s">
        <v>2570</v>
      </c>
      <c r="H103" s="7" t="s">
        <v>2575</v>
      </c>
      <c r="I103" s="8">
        <f t="shared" si="18"/>
        <v>44806</v>
      </c>
      <c r="J103" s="6">
        <v>1</v>
      </c>
      <c r="K103" s="6" t="s">
        <v>22</v>
      </c>
      <c r="L103" s="9">
        <v>45171</v>
      </c>
      <c r="M103" s="7" t="s">
        <v>32</v>
      </c>
      <c r="N103" s="7" t="s">
        <v>2571</v>
      </c>
      <c r="O103" s="6" t="s">
        <v>373</v>
      </c>
      <c r="P103" s="10" t="b">
        <f t="shared" ca="1" si="12"/>
        <v>1</v>
      </c>
      <c r="Q103" s="9"/>
      <c r="R103" s="9" t="s">
        <v>2572</v>
      </c>
      <c r="S103" s="9" t="s">
        <v>2573</v>
      </c>
      <c r="T103" s="9" t="s">
        <v>2574</v>
      </c>
      <c r="U103" s="11">
        <f t="shared" ca="1" si="13"/>
        <v>44831</v>
      </c>
      <c r="V103" s="11">
        <f t="shared" si="11"/>
        <v>45157</v>
      </c>
    </row>
    <row r="104" spans="1:22" ht="62" x14ac:dyDescent="0.35">
      <c r="A104" s="2">
        <v>100</v>
      </c>
      <c r="B104" s="12" t="s">
        <v>374</v>
      </c>
      <c r="C104" s="127" t="s">
        <v>2467</v>
      </c>
      <c r="D104" s="5" t="s">
        <v>438</v>
      </c>
      <c r="E104" s="6" t="s">
        <v>2141</v>
      </c>
      <c r="F104" s="6" t="s">
        <v>376</v>
      </c>
      <c r="G104" s="7" t="s">
        <v>2136</v>
      </c>
      <c r="H104" s="7" t="s">
        <v>2575</v>
      </c>
      <c r="I104" s="8">
        <f t="shared" si="18"/>
        <v>44483</v>
      </c>
      <c r="J104" s="6">
        <v>1</v>
      </c>
      <c r="K104" s="6" t="s">
        <v>22</v>
      </c>
      <c r="L104" s="9">
        <v>44848</v>
      </c>
      <c r="M104" s="7" t="s">
        <v>2091</v>
      </c>
      <c r="N104" s="7" t="s">
        <v>2139</v>
      </c>
      <c r="O104" s="6" t="s">
        <v>369</v>
      </c>
      <c r="P104" s="10" t="b">
        <f t="shared" ca="1" si="12"/>
        <v>1</v>
      </c>
      <c r="Q104" s="9"/>
      <c r="R104" s="9"/>
      <c r="S104" s="9"/>
      <c r="T104" s="9"/>
      <c r="U104" s="11">
        <f t="shared" ca="1" si="13"/>
        <v>44831</v>
      </c>
      <c r="V104" s="11">
        <f t="shared" si="11"/>
        <v>44834</v>
      </c>
    </row>
    <row r="105" spans="1:22" ht="62" x14ac:dyDescent="0.35">
      <c r="A105" s="2">
        <v>101</v>
      </c>
      <c r="B105" s="12" t="s">
        <v>377</v>
      </c>
      <c r="C105" s="127" t="s">
        <v>2467</v>
      </c>
      <c r="D105" s="5" t="s">
        <v>438</v>
      </c>
      <c r="E105" s="6" t="s">
        <v>2576</v>
      </c>
      <c r="F105" s="6" t="s">
        <v>378</v>
      </c>
      <c r="G105" s="7" t="s">
        <v>2570</v>
      </c>
      <c r="H105" s="7" t="s">
        <v>2575</v>
      </c>
      <c r="I105" s="8">
        <f t="shared" si="18"/>
        <v>44806</v>
      </c>
      <c r="J105" s="6">
        <v>1</v>
      </c>
      <c r="K105" s="6" t="s">
        <v>22</v>
      </c>
      <c r="L105" s="9">
        <v>45171</v>
      </c>
      <c r="M105" s="7" t="s">
        <v>32</v>
      </c>
      <c r="N105" s="7" t="s">
        <v>2577</v>
      </c>
      <c r="O105" s="6" t="s">
        <v>373</v>
      </c>
      <c r="P105" s="10" t="b">
        <f t="shared" ca="1" si="12"/>
        <v>1</v>
      </c>
      <c r="Q105" s="9"/>
      <c r="R105" s="9" t="s">
        <v>2572</v>
      </c>
      <c r="S105" s="9" t="s">
        <v>2573</v>
      </c>
      <c r="T105" s="9" t="s">
        <v>2574</v>
      </c>
      <c r="U105" s="11">
        <f t="shared" ca="1" si="13"/>
        <v>44831</v>
      </c>
      <c r="V105" s="11">
        <f t="shared" si="11"/>
        <v>45157</v>
      </c>
    </row>
    <row r="106" spans="1:22" ht="31" x14ac:dyDescent="0.35">
      <c r="A106" s="2">
        <v>102</v>
      </c>
      <c r="B106" s="12" t="s">
        <v>379</v>
      </c>
      <c r="C106" s="13" t="s">
        <v>1511</v>
      </c>
      <c r="D106" s="5" t="s">
        <v>438</v>
      </c>
      <c r="E106" s="6" t="s">
        <v>2144</v>
      </c>
      <c r="F106" s="6" t="s">
        <v>381</v>
      </c>
      <c r="G106" s="7" t="s">
        <v>2143</v>
      </c>
      <c r="H106" s="7" t="s">
        <v>2128</v>
      </c>
      <c r="I106" s="8">
        <f t="shared" si="18"/>
        <v>44483</v>
      </c>
      <c r="J106" s="6">
        <v>1</v>
      </c>
      <c r="K106" s="6" t="s">
        <v>22</v>
      </c>
      <c r="L106" s="9">
        <v>44848</v>
      </c>
      <c r="M106" s="7" t="s">
        <v>2091</v>
      </c>
      <c r="N106" s="7" t="s">
        <v>2142</v>
      </c>
      <c r="O106" s="6" t="s">
        <v>382</v>
      </c>
      <c r="P106" s="10" t="b">
        <f t="shared" ca="1" si="12"/>
        <v>1</v>
      </c>
      <c r="Q106" s="9"/>
      <c r="R106" s="9"/>
      <c r="S106" s="9"/>
      <c r="T106" s="9"/>
      <c r="U106" s="11">
        <f t="shared" ca="1" si="13"/>
        <v>44831</v>
      </c>
      <c r="V106" s="11">
        <f t="shared" si="11"/>
        <v>44834</v>
      </c>
    </row>
    <row r="107" spans="1:22" ht="31" x14ac:dyDescent="0.35">
      <c r="A107" s="2">
        <v>103</v>
      </c>
      <c r="B107" s="12" t="s">
        <v>383</v>
      </c>
      <c r="C107" s="13" t="s">
        <v>1511</v>
      </c>
      <c r="D107" s="5" t="s">
        <v>438</v>
      </c>
      <c r="E107" s="6" t="s">
        <v>1844</v>
      </c>
      <c r="F107" s="6" t="s">
        <v>385</v>
      </c>
      <c r="G107" s="7" t="s">
        <v>2143</v>
      </c>
      <c r="H107" s="7" t="s">
        <v>2128</v>
      </c>
      <c r="I107" s="8">
        <f t="shared" si="18"/>
        <v>44546</v>
      </c>
      <c r="J107" s="6">
        <v>1</v>
      </c>
      <c r="K107" s="6" t="s">
        <v>22</v>
      </c>
      <c r="L107" s="9">
        <v>44911</v>
      </c>
      <c r="M107" s="7" t="s">
        <v>2091</v>
      </c>
      <c r="N107" s="7" t="s">
        <v>2145</v>
      </c>
      <c r="O107" s="6" t="s">
        <v>386</v>
      </c>
      <c r="P107" s="10" t="b">
        <f t="shared" ca="1" si="12"/>
        <v>1</v>
      </c>
      <c r="Q107" s="9"/>
      <c r="R107" s="9"/>
      <c r="S107" s="9"/>
      <c r="T107" s="9"/>
      <c r="U107" s="11">
        <f t="shared" ca="1" si="13"/>
        <v>44831</v>
      </c>
      <c r="V107" s="11">
        <f t="shared" si="11"/>
        <v>44897</v>
      </c>
    </row>
    <row r="108" spans="1:22" ht="77.5" x14ac:dyDescent="0.35">
      <c r="A108" s="2">
        <v>104</v>
      </c>
      <c r="B108" s="12" t="s">
        <v>387</v>
      </c>
      <c r="C108" s="13" t="s">
        <v>388</v>
      </c>
      <c r="D108" s="5" t="s">
        <v>389</v>
      </c>
      <c r="E108" s="6" t="s">
        <v>390</v>
      </c>
      <c r="F108" s="6" t="s">
        <v>391</v>
      </c>
      <c r="G108" s="7" t="s">
        <v>392</v>
      </c>
      <c r="H108" s="7" t="s">
        <v>2578</v>
      </c>
      <c r="I108" s="8">
        <f t="shared" si="18"/>
        <v>44681</v>
      </c>
      <c r="J108" s="6">
        <v>1</v>
      </c>
      <c r="K108" s="6" t="s">
        <v>22</v>
      </c>
      <c r="L108" s="9">
        <v>45046</v>
      </c>
      <c r="M108" s="7" t="s">
        <v>32</v>
      </c>
      <c r="N108" s="7" t="s">
        <v>394</v>
      </c>
      <c r="O108" s="6" t="s">
        <v>395</v>
      </c>
      <c r="P108" s="10" t="b">
        <f t="shared" ca="1" si="12"/>
        <v>1</v>
      </c>
      <c r="Q108" s="9"/>
      <c r="R108" s="9" t="s">
        <v>396</v>
      </c>
      <c r="S108" s="9" t="s">
        <v>397</v>
      </c>
      <c r="T108" s="9" t="s">
        <v>2580</v>
      </c>
      <c r="U108" s="11">
        <f t="shared" ca="1" si="13"/>
        <v>44831</v>
      </c>
      <c r="V108" s="11">
        <f t="shared" si="11"/>
        <v>45032</v>
      </c>
    </row>
    <row r="109" spans="1:22" ht="77.5" x14ac:dyDescent="0.35">
      <c r="A109" s="2">
        <v>105</v>
      </c>
      <c r="B109" s="12" t="s">
        <v>399</v>
      </c>
      <c r="C109" s="13" t="s">
        <v>388</v>
      </c>
      <c r="D109" s="5" t="s">
        <v>389</v>
      </c>
      <c r="E109" s="6" t="s">
        <v>390</v>
      </c>
      <c r="F109" s="6" t="s">
        <v>2146</v>
      </c>
      <c r="G109" s="7" t="s">
        <v>392</v>
      </c>
      <c r="H109" s="7" t="s">
        <v>2578</v>
      </c>
      <c r="I109" s="8">
        <f t="shared" si="18"/>
        <v>44806</v>
      </c>
      <c r="J109" s="6">
        <v>1</v>
      </c>
      <c r="K109" s="6" t="s">
        <v>22</v>
      </c>
      <c r="L109" s="9">
        <v>45171</v>
      </c>
      <c r="M109" s="7" t="s">
        <v>32</v>
      </c>
      <c r="N109" s="7" t="s">
        <v>2579</v>
      </c>
      <c r="O109" s="6" t="s">
        <v>401</v>
      </c>
      <c r="P109" s="10" t="b">
        <f t="shared" ca="1" si="12"/>
        <v>1</v>
      </c>
      <c r="Q109" s="9"/>
      <c r="R109" s="9" t="s">
        <v>396</v>
      </c>
      <c r="S109" s="9" t="s">
        <v>397</v>
      </c>
      <c r="T109" s="9" t="s">
        <v>2580</v>
      </c>
      <c r="U109" s="11">
        <f t="shared" ca="1" si="13"/>
        <v>44831</v>
      </c>
      <c r="V109" s="11">
        <f t="shared" si="11"/>
        <v>45157</v>
      </c>
    </row>
    <row r="110" spans="1:22" ht="124" x14ac:dyDescent="0.35">
      <c r="A110" s="2">
        <v>106</v>
      </c>
      <c r="B110" s="12" t="s">
        <v>402</v>
      </c>
      <c r="C110" s="13" t="s">
        <v>388</v>
      </c>
      <c r="D110" s="5" t="s">
        <v>389</v>
      </c>
      <c r="E110" s="6" t="s">
        <v>390</v>
      </c>
      <c r="F110" s="6" t="s">
        <v>2147</v>
      </c>
      <c r="G110" s="124" t="s">
        <v>2098</v>
      </c>
      <c r="H110" s="125" t="s">
        <v>2138</v>
      </c>
      <c r="I110" s="8">
        <f t="shared" si="18"/>
        <v>44483</v>
      </c>
      <c r="J110" s="6">
        <v>1</v>
      </c>
      <c r="K110" s="6" t="s">
        <v>22</v>
      </c>
      <c r="L110" s="9">
        <v>44848</v>
      </c>
      <c r="M110" s="7" t="s">
        <v>2091</v>
      </c>
      <c r="N110" s="7" t="s">
        <v>2148</v>
      </c>
      <c r="O110" s="6" t="s">
        <v>404</v>
      </c>
      <c r="P110" s="10" t="b">
        <f t="shared" ca="1" si="12"/>
        <v>1</v>
      </c>
      <c r="Q110" s="9"/>
      <c r="R110" s="9"/>
      <c r="S110" s="9"/>
      <c r="T110" s="9"/>
      <c r="U110" s="11">
        <f t="shared" ca="1" si="13"/>
        <v>44831</v>
      </c>
      <c r="V110" s="11">
        <f t="shared" si="11"/>
        <v>44834</v>
      </c>
    </row>
    <row r="111" spans="1:22" ht="139.5" x14ac:dyDescent="0.35">
      <c r="A111" s="2">
        <v>107</v>
      </c>
      <c r="B111" s="12" t="s">
        <v>405</v>
      </c>
      <c r="C111" s="127" t="s">
        <v>2273</v>
      </c>
      <c r="D111" s="5" t="s">
        <v>389</v>
      </c>
      <c r="E111" s="6" t="s">
        <v>390</v>
      </c>
      <c r="F111" s="6" t="s">
        <v>2276</v>
      </c>
      <c r="G111" s="7" t="s">
        <v>2098</v>
      </c>
      <c r="H111" s="130" t="s">
        <v>2138</v>
      </c>
      <c r="I111" s="8">
        <f t="shared" si="18"/>
        <v>44757</v>
      </c>
      <c r="J111" s="6">
        <v>1</v>
      </c>
      <c r="K111" s="6" t="s">
        <v>22</v>
      </c>
      <c r="L111" s="9">
        <v>45122</v>
      </c>
      <c r="M111" s="7" t="s">
        <v>32</v>
      </c>
      <c r="N111" s="7" t="s">
        <v>2277</v>
      </c>
      <c r="O111" s="6" t="s">
        <v>407</v>
      </c>
      <c r="P111" s="10" t="b">
        <f t="shared" ca="1" si="12"/>
        <v>1</v>
      </c>
      <c r="Q111" s="9"/>
      <c r="R111" s="9" t="s">
        <v>396</v>
      </c>
      <c r="S111" s="9" t="s">
        <v>397</v>
      </c>
      <c r="T111" s="9" t="s">
        <v>398</v>
      </c>
      <c r="U111" s="11">
        <f t="shared" ca="1" si="13"/>
        <v>44831</v>
      </c>
      <c r="V111" s="11">
        <f t="shared" si="11"/>
        <v>45108</v>
      </c>
    </row>
    <row r="112" spans="1:22" ht="77.5" x14ac:dyDescent="0.35">
      <c r="A112" s="2">
        <v>108</v>
      </c>
      <c r="B112" s="12" t="s">
        <v>408</v>
      </c>
      <c r="C112" s="13" t="s">
        <v>409</v>
      </c>
      <c r="D112" s="5" t="s">
        <v>389</v>
      </c>
      <c r="E112" s="6" t="s">
        <v>390</v>
      </c>
      <c r="F112" s="6" t="s">
        <v>410</v>
      </c>
      <c r="G112" s="7" t="s">
        <v>392</v>
      </c>
      <c r="H112" s="7" t="s">
        <v>393</v>
      </c>
      <c r="I112" s="8">
        <f t="shared" si="18"/>
        <v>44681</v>
      </c>
      <c r="J112" s="6">
        <v>1</v>
      </c>
      <c r="K112" s="6" t="s">
        <v>22</v>
      </c>
      <c r="L112" s="20">
        <v>45046</v>
      </c>
      <c r="M112" s="7" t="s">
        <v>32</v>
      </c>
      <c r="N112" s="7" t="s">
        <v>411</v>
      </c>
      <c r="O112" s="21" t="s">
        <v>412</v>
      </c>
      <c r="P112" s="10" t="b">
        <f t="shared" ca="1" si="12"/>
        <v>1</v>
      </c>
      <c r="Q112" s="9"/>
      <c r="R112" s="9" t="s">
        <v>396</v>
      </c>
      <c r="S112" s="9" t="s">
        <v>397</v>
      </c>
      <c r="T112" s="9" t="s">
        <v>398</v>
      </c>
      <c r="U112" s="11">
        <f t="shared" ca="1" si="13"/>
        <v>44831</v>
      </c>
      <c r="V112" s="11">
        <f t="shared" si="11"/>
        <v>45032</v>
      </c>
    </row>
    <row r="113" spans="1:22" ht="77.5" x14ac:dyDescent="0.35">
      <c r="A113" s="2">
        <v>109</v>
      </c>
      <c r="B113" s="12" t="s">
        <v>413</v>
      </c>
      <c r="C113" s="13" t="s">
        <v>409</v>
      </c>
      <c r="D113" s="5" t="s">
        <v>389</v>
      </c>
      <c r="E113" s="6" t="s">
        <v>390</v>
      </c>
      <c r="F113" s="6" t="s">
        <v>2550</v>
      </c>
      <c r="G113" s="7" t="s">
        <v>392</v>
      </c>
      <c r="H113" s="7" t="s">
        <v>2578</v>
      </c>
      <c r="I113" s="8">
        <f t="shared" si="18"/>
        <v>44806</v>
      </c>
      <c r="J113" s="6">
        <v>1</v>
      </c>
      <c r="K113" s="6" t="s">
        <v>22</v>
      </c>
      <c r="L113" s="9">
        <v>45171</v>
      </c>
      <c r="M113" s="7" t="s">
        <v>32</v>
      </c>
      <c r="N113" s="7" t="s">
        <v>2581</v>
      </c>
      <c r="O113" s="6" t="s">
        <v>415</v>
      </c>
      <c r="P113" s="10" t="b">
        <f t="shared" ca="1" si="12"/>
        <v>1</v>
      </c>
      <c r="Q113" s="9"/>
      <c r="R113" s="9" t="s">
        <v>396</v>
      </c>
      <c r="S113" s="9" t="s">
        <v>2555</v>
      </c>
      <c r="T113" s="9" t="s">
        <v>2556</v>
      </c>
      <c r="U113" s="11">
        <f t="shared" ca="1" si="13"/>
        <v>44831</v>
      </c>
      <c r="V113" s="11">
        <f t="shared" si="11"/>
        <v>45157</v>
      </c>
    </row>
    <row r="114" spans="1:22" ht="139.5" x14ac:dyDescent="0.35">
      <c r="A114" s="2">
        <v>110</v>
      </c>
      <c r="B114" s="12" t="s">
        <v>416</v>
      </c>
      <c r="C114" s="13" t="s">
        <v>2273</v>
      </c>
      <c r="D114" s="5" t="s">
        <v>389</v>
      </c>
      <c r="E114" s="6" t="s">
        <v>390</v>
      </c>
      <c r="F114" s="6" t="s">
        <v>2274</v>
      </c>
      <c r="G114" s="7" t="s">
        <v>2098</v>
      </c>
      <c r="H114" s="130" t="s">
        <v>2138</v>
      </c>
      <c r="I114" s="8">
        <f t="shared" si="18"/>
        <v>44757</v>
      </c>
      <c r="J114" s="6">
        <v>1</v>
      </c>
      <c r="K114" s="6" t="s">
        <v>22</v>
      </c>
      <c r="L114" s="9">
        <v>45122</v>
      </c>
      <c r="M114" s="7" t="s">
        <v>32</v>
      </c>
      <c r="N114" s="7" t="s">
        <v>2275</v>
      </c>
      <c r="O114" s="6" t="s">
        <v>418</v>
      </c>
      <c r="P114" s="10" t="b">
        <f t="shared" ca="1" si="12"/>
        <v>1</v>
      </c>
      <c r="Q114" s="9"/>
      <c r="R114" s="9" t="s">
        <v>396</v>
      </c>
      <c r="S114" s="9" t="s">
        <v>397</v>
      </c>
      <c r="T114" s="9" t="s">
        <v>398</v>
      </c>
      <c r="U114" s="11">
        <f t="shared" ca="1" si="13"/>
        <v>44831</v>
      </c>
      <c r="V114" s="11">
        <f t="shared" si="11"/>
        <v>45108</v>
      </c>
    </row>
    <row r="115" spans="1:22" ht="31" x14ac:dyDescent="0.35">
      <c r="A115" s="2">
        <v>111</v>
      </c>
      <c r="B115" s="12" t="s">
        <v>419</v>
      </c>
      <c r="C115" s="13" t="s">
        <v>2149</v>
      </c>
      <c r="D115" s="5" t="s">
        <v>438</v>
      </c>
      <c r="E115" s="6" t="s">
        <v>2144</v>
      </c>
      <c r="F115" s="6">
        <v>21982</v>
      </c>
      <c r="G115" s="7" t="s">
        <v>2150</v>
      </c>
      <c r="H115" s="7" t="s">
        <v>2151</v>
      </c>
      <c r="I115" s="8">
        <f t="shared" si="18"/>
        <v>44546</v>
      </c>
      <c r="J115" s="6">
        <v>1</v>
      </c>
      <c r="K115" s="6" t="s">
        <v>22</v>
      </c>
      <c r="L115" s="9">
        <v>44911</v>
      </c>
      <c r="M115" s="7" t="s">
        <v>2091</v>
      </c>
      <c r="N115" s="7" t="s">
        <v>2152</v>
      </c>
      <c r="O115" s="6" t="s">
        <v>422</v>
      </c>
      <c r="P115" s="10" t="b">
        <f t="shared" ca="1" si="12"/>
        <v>1</v>
      </c>
      <c r="Q115" s="9"/>
      <c r="R115" s="9"/>
      <c r="S115" s="9"/>
      <c r="T115" s="9"/>
      <c r="U115" s="11">
        <f t="shared" ca="1" si="13"/>
        <v>44831</v>
      </c>
      <c r="V115" s="11">
        <f t="shared" si="11"/>
        <v>44897</v>
      </c>
    </row>
    <row r="116" spans="1:22" ht="46.5" x14ac:dyDescent="0.35">
      <c r="A116" s="2">
        <v>112</v>
      </c>
      <c r="B116" s="12" t="s">
        <v>423</v>
      </c>
      <c r="C116" s="13" t="s">
        <v>2154</v>
      </c>
      <c r="D116" s="5" t="s">
        <v>541</v>
      </c>
      <c r="E116" s="6" t="s">
        <v>2153</v>
      </c>
      <c r="F116" s="6" t="s">
        <v>2155</v>
      </c>
      <c r="G116" s="7" t="s">
        <v>2156</v>
      </c>
      <c r="H116" s="7" t="s">
        <v>545</v>
      </c>
      <c r="I116" s="8">
        <f t="shared" si="18"/>
        <v>44558</v>
      </c>
      <c r="J116" s="6">
        <v>1</v>
      </c>
      <c r="K116" s="6" t="s">
        <v>22</v>
      </c>
      <c r="L116" s="9">
        <v>44923</v>
      </c>
      <c r="M116" s="7" t="s">
        <v>2091</v>
      </c>
      <c r="N116" s="7" t="s">
        <v>2157</v>
      </c>
      <c r="O116" s="6" t="s">
        <v>426</v>
      </c>
      <c r="P116" s="10" t="b">
        <f t="shared" ca="1" si="12"/>
        <v>1</v>
      </c>
      <c r="Q116" s="9"/>
      <c r="R116" s="9"/>
      <c r="S116" s="9"/>
      <c r="T116" s="9"/>
      <c r="U116" s="11">
        <f t="shared" ca="1" si="13"/>
        <v>44831</v>
      </c>
      <c r="V116" s="11">
        <f t="shared" si="11"/>
        <v>44909</v>
      </c>
    </row>
    <row r="117" spans="1:22" ht="31" x14ac:dyDescent="0.35">
      <c r="A117" s="2">
        <v>113</v>
      </c>
      <c r="B117" s="12" t="s">
        <v>427</v>
      </c>
      <c r="C117" s="13" t="s">
        <v>2158</v>
      </c>
      <c r="D117" s="5" t="s">
        <v>541</v>
      </c>
      <c r="E117" s="6">
        <v>1.37487</v>
      </c>
      <c r="F117" s="6" t="s">
        <v>429</v>
      </c>
      <c r="G117" s="7" t="s">
        <v>2159</v>
      </c>
      <c r="H117" s="7" t="s">
        <v>545</v>
      </c>
      <c r="I117" s="8">
        <f t="shared" si="18"/>
        <v>44558</v>
      </c>
      <c r="J117" s="6">
        <v>1</v>
      </c>
      <c r="K117" s="6" t="s">
        <v>22</v>
      </c>
      <c r="L117" s="9">
        <v>44923</v>
      </c>
      <c r="M117" s="7" t="s">
        <v>2091</v>
      </c>
      <c r="N117" s="7" t="s">
        <v>2160</v>
      </c>
      <c r="O117" s="6" t="s">
        <v>426</v>
      </c>
      <c r="P117" s="10" t="b">
        <f t="shared" ca="1" si="12"/>
        <v>1</v>
      </c>
      <c r="Q117" s="9"/>
      <c r="R117" s="9"/>
      <c r="S117" s="9"/>
      <c r="T117" s="9"/>
      <c r="U117" s="11">
        <f t="shared" ca="1" si="13"/>
        <v>44831</v>
      </c>
      <c r="V117" s="11">
        <f t="shared" si="11"/>
        <v>44909</v>
      </c>
    </row>
    <row r="118" spans="1:22" ht="31" x14ac:dyDescent="0.35">
      <c r="A118" s="2">
        <v>114</v>
      </c>
      <c r="B118" s="12" t="s">
        <v>430</v>
      </c>
      <c r="C118" s="13" t="s">
        <v>2158</v>
      </c>
      <c r="D118" s="5" t="s">
        <v>541</v>
      </c>
      <c r="E118" s="6">
        <f>INDEX([1]REFERENCED!$E:$E, MATCH(B118,[1]REFERENCED!$B:$B,0))</f>
        <v>0.75041000000000002</v>
      </c>
      <c r="F118" s="6" t="s">
        <v>432</v>
      </c>
      <c r="G118" s="7" t="s">
        <v>2159</v>
      </c>
      <c r="H118" s="7" t="s">
        <v>545</v>
      </c>
      <c r="I118" s="8">
        <f t="shared" si="18"/>
        <v>44558</v>
      </c>
      <c r="J118" s="6">
        <v>1</v>
      </c>
      <c r="K118" s="6" t="s">
        <v>22</v>
      </c>
      <c r="L118" s="9">
        <v>44923</v>
      </c>
      <c r="M118" s="7" t="s">
        <v>2091</v>
      </c>
      <c r="N118" s="7" t="s">
        <v>2161</v>
      </c>
      <c r="O118" s="6" t="s">
        <v>426</v>
      </c>
      <c r="P118" s="10" t="b">
        <f t="shared" ca="1" si="12"/>
        <v>1</v>
      </c>
      <c r="Q118" s="9"/>
      <c r="R118" s="9"/>
      <c r="S118" s="9"/>
      <c r="T118" s="9"/>
      <c r="U118" s="11">
        <f t="shared" ca="1" si="13"/>
        <v>44831</v>
      </c>
      <c r="V118" s="11">
        <f t="shared" si="11"/>
        <v>44909</v>
      </c>
    </row>
    <row r="119" spans="1:22" ht="31" x14ac:dyDescent="0.35">
      <c r="A119" s="2">
        <v>115</v>
      </c>
      <c r="B119" s="16" t="s">
        <v>433</v>
      </c>
      <c r="C119" s="13" t="s">
        <v>434</v>
      </c>
      <c r="D119" s="5"/>
      <c r="E119" s="6" t="e">
        <f>INDEX([1]REFERENCED!$E:$E, MATCH(B119,[1]REFERENCED!$B:$B,0))</f>
        <v>#N/A</v>
      </c>
      <c r="F119" s="15" t="s">
        <v>40</v>
      </c>
      <c r="G119" s="7"/>
      <c r="H119" s="7" t="s">
        <v>340</v>
      </c>
      <c r="I119" s="8">
        <f t="shared" si="18"/>
        <v>44194</v>
      </c>
      <c r="J119" s="6">
        <v>1</v>
      </c>
      <c r="K119" s="6" t="s">
        <v>22</v>
      </c>
      <c r="L119" s="9">
        <v>44559</v>
      </c>
      <c r="M119" s="7"/>
      <c r="N119" s="7"/>
      <c r="O119" s="6" t="s">
        <v>435</v>
      </c>
      <c r="P119" s="10" t="s">
        <v>60</v>
      </c>
      <c r="Q119" s="9"/>
      <c r="R119" s="9"/>
      <c r="S119" s="9"/>
      <c r="T119" s="9"/>
      <c r="U119" s="11">
        <f t="shared" ca="1" si="13"/>
        <v>44831</v>
      </c>
      <c r="V119" s="11">
        <f t="shared" si="11"/>
        <v>44545</v>
      </c>
    </row>
    <row r="120" spans="1:22" ht="62" x14ac:dyDescent="0.35">
      <c r="A120" s="2">
        <v>116</v>
      </c>
      <c r="B120" s="12" t="s">
        <v>436</v>
      </c>
      <c r="C120" s="13" t="s">
        <v>437</v>
      </c>
      <c r="D120" s="5" t="s">
        <v>438</v>
      </c>
      <c r="E120" s="6" t="s">
        <v>1731</v>
      </c>
      <c r="F120" s="6" t="s">
        <v>439</v>
      </c>
      <c r="G120" s="7" t="s">
        <v>440</v>
      </c>
      <c r="H120" s="7" t="s">
        <v>441</v>
      </c>
      <c r="I120" s="8">
        <f t="shared" si="18"/>
        <v>44681</v>
      </c>
      <c r="J120" s="6">
        <v>1</v>
      </c>
      <c r="K120" s="6" t="s">
        <v>22</v>
      </c>
      <c r="L120" s="20">
        <v>45046</v>
      </c>
      <c r="M120" s="7" t="s">
        <v>32</v>
      </c>
      <c r="N120" s="7" t="s">
        <v>442</v>
      </c>
      <c r="O120" s="6" t="s">
        <v>443</v>
      </c>
      <c r="P120" s="10" t="b">
        <f t="shared" ca="1" si="12"/>
        <v>1</v>
      </c>
      <c r="Q120" s="9"/>
      <c r="R120" s="9" t="s">
        <v>444</v>
      </c>
      <c r="S120" s="9" t="s">
        <v>445</v>
      </c>
      <c r="T120" s="9" t="s">
        <v>446</v>
      </c>
      <c r="U120" s="11">
        <f t="shared" ca="1" si="13"/>
        <v>44831</v>
      </c>
      <c r="V120" s="11">
        <f t="shared" si="11"/>
        <v>45032</v>
      </c>
    </row>
    <row r="121" spans="1:22" ht="31" x14ac:dyDescent="0.35">
      <c r="A121" s="2">
        <v>117</v>
      </c>
      <c r="B121" s="16" t="s">
        <v>447</v>
      </c>
      <c r="C121" s="13" t="s">
        <v>448</v>
      </c>
      <c r="D121" s="5"/>
      <c r="E121" s="6" t="e">
        <f>INDEX([1]REFERENCED!$E:$E, MATCH(B121,[1]REFERENCED!$B:$B,0))</f>
        <v>#N/A</v>
      </c>
      <c r="F121" s="6" t="s">
        <v>449</v>
      </c>
      <c r="G121" s="7"/>
      <c r="H121" s="7"/>
      <c r="I121" s="8">
        <f t="shared" si="18"/>
        <v>44223</v>
      </c>
      <c r="J121" s="6">
        <v>1</v>
      </c>
      <c r="K121" s="6" t="s">
        <v>22</v>
      </c>
      <c r="L121" s="9">
        <v>44588</v>
      </c>
      <c r="M121" s="7"/>
      <c r="N121" s="7"/>
      <c r="O121" s="6" t="s">
        <v>412</v>
      </c>
      <c r="P121" s="10" t="s">
        <v>60</v>
      </c>
      <c r="Q121" s="9"/>
      <c r="R121" s="9"/>
      <c r="S121" s="9"/>
      <c r="T121" s="9"/>
      <c r="U121" s="11">
        <f t="shared" ca="1" si="13"/>
        <v>44831</v>
      </c>
      <c r="V121" s="11">
        <f t="shared" si="11"/>
        <v>44574</v>
      </c>
    </row>
    <row r="122" spans="1:22" ht="77.5" x14ac:dyDescent="0.35">
      <c r="A122" s="2">
        <v>118</v>
      </c>
      <c r="B122" s="12" t="s">
        <v>450</v>
      </c>
      <c r="C122" s="13" t="s">
        <v>451</v>
      </c>
      <c r="D122" s="5" t="s">
        <v>438</v>
      </c>
      <c r="E122" s="6" t="s">
        <v>354</v>
      </c>
      <c r="F122" s="6" t="s">
        <v>452</v>
      </c>
      <c r="G122" s="7" t="s">
        <v>453</v>
      </c>
      <c r="H122" s="7" t="s">
        <v>1732</v>
      </c>
      <c r="I122" s="8">
        <f t="shared" si="18"/>
        <v>44681</v>
      </c>
      <c r="J122" s="6">
        <v>1</v>
      </c>
      <c r="K122" s="6" t="s">
        <v>22</v>
      </c>
      <c r="L122" s="20">
        <v>45046</v>
      </c>
      <c r="M122" s="7" t="s">
        <v>32</v>
      </c>
      <c r="N122" s="7" t="s">
        <v>454</v>
      </c>
      <c r="O122" s="21" t="s">
        <v>412</v>
      </c>
      <c r="P122" s="10" t="b">
        <f t="shared" ref="P122" ca="1" si="19">(V122&lt;=U122)=FALSE()</f>
        <v>1</v>
      </c>
      <c r="Q122" s="9"/>
      <c r="R122" s="9" t="s">
        <v>455</v>
      </c>
      <c r="S122" s="9" t="s">
        <v>456</v>
      </c>
      <c r="T122" s="9" t="s">
        <v>457</v>
      </c>
      <c r="U122" s="11">
        <f t="shared" ca="1" si="13"/>
        <v>44831</v>
      </c>
      <c r="V122" s="11">
        <f t="shared" si="11"/>
        <v>45032</v>
      </c>
    </row>
    <row r="123" spans="1:22" ht="31" x14ac:dyDescent="0.35">
      <c r="A123" s="2">
        <v>119</v>
      </c>
      <c r="B123" s="12" t="s">
        <v>458</v>
      </c>
      <c r="C123" s="13" t="s">
        <v>2162</v>
      </c>
      <c r="D123" s="5" t="s">
        <v>438</v>
      </c>
      <c r="E123" s="6" t="s">
        <v>354</v>
      </c>
      <c r="F123" s="6" t="s">
        <v>460</v>
      </c>
      <c r="G123" s="7" t="s">
        <v>2163</v>
      </c>
      <c r="H123" s="7" t="s">
        <v>730</v>
      </c>
      <c r="I123" s="8">
        <f t="shared" si="18"/>
        <v>44559</v>
      </c>
      <c r="J123" s="6">
        <v>1</v>
      </c>
      <c r="K123" s="6" t="s">
        <v>22</v>
      </c>
      <c r="L123" s="9">
        <v>44924</v>
      </c>
      <c r="M123" s="7" t="s">
        <v>2091</v>
      </c>
      <c r="N123" s="7" t="s">
        <v>2164</v>
      </c>
      <c r="O123" s="6" t="s">
        <v>401</v>
      </c>
      <c r="P123" s="10" t="b">
        <f t="shared" ca="1" si="12"/>
        <v>1</v>
      </c>
      <c r="Q123" s="9"/>
      <c r="R123" s="9"/>
      <c r="S123" s="9"/>
      <c r="T123" s="9"/>
      <c r="U123" s="11">
        <f t="shared" ca="1" si="13"/>
        <v>44831</v>
      </c>
      <c r="V123" s="11">
        <f t="shared" si="11"/>
        <v>44910</v>
      </c>
    </row>
    <row r="124" spans="1:22" ht="46.5" x14ac:dyDescent="0.35">
      <c r="A124" s="2">
        <v>120</v>
      </c>
      <c r="B124" s="12" t="s">
        <v>461</v>
      </c>
      <c r="C124" s="13" t="s">
        <v>2162</v>
      </c>
      <c r="D124" s="5" t="s">
        <v>438</v>
      </c>
      <c r="E124" s="6" t="s">
        <v>354</v>
      </c>
      <c r="F124" s="6" t="s">
        <v>462</v>
      </c>
      <c r="G124" s="7" t="s">
        <v>2131</v>
      </c>
      <c r="H124" s="7" t="s">
        <v>730</v>
      </c>
      <c r="I124" s="8">
        <f t="shared" si="18"/>
        <v>44557</v>
      </c>
      <c r="J124" s="6">
        <v>1</v>
      </c>
      <c r="K124" s="6" t="s">
        <v>22</v>
      </c>
      <c r="L124" s="9">
        <v>44922</v>
      </c>
      <c r="M124" s="7" t="s">
        <v>32</v>
      </c>
      <c r="N124" s="7" t="s">
        <v>2165</v>
      </c>
      <c r="O124" s="6" t="s">
        <v>361</v>
      </c>
      <c r="P124" s="10" t="b">
        <f t="shared" ca="1" si="12"/>
        <v>1</v>
      </c>
      <c r="Q124" s="9"/>
      <c r="R124" s="9"/>
      <c r="S124" s="9"/>
      <c r="T124" s="9"/>
      <c r="U124" s="11">
        <f t="shared" ca="1" si="13"/>
        <v>44831</v>
      </c>
      <c r="V124" s="11">
        <f t="shared" si="11"/>
        <v>44908</v>
      </c>
    </row>
    <row r="125" spans="1:22" ht="46.5" x14ac:dyDescent="0.35">
      <c r="A125" s="2">
        <v>121</v>
      </c>
      <c r="B125" s="12" t="s">
        <v>463</v>
      </c>
      <c r="C125" s="127" t="s">
        <v>2223</v>
      </c>
      <c r="D125" s="5" t="s">
        <v>438</v>
      </c>
      <c r="E125" s="128" t="s">
        <v>2369</v>
      </c>
      <c r="F125" s="6" t="s">
        <v>465</v>
      </c>
      <c r="G125" s="7" t="s">
        <v>2166</v>
      </c>
      <c r="H125" s="7" t="s">
        <v>2167</v>
      </c>
      <c r="I125" s="8">
        <f t="shared" si="18"/>
        <v>44483</v>
      </c>
      <c r="J125" s="6">
        <v>1</v>
      </c>
      <c r="K125" s="6" t="s">
        <v>22</v>
      </c>
      <c r="L125" s="9">
        <v>44848</v>
      </c>
      <c r="M125" s="7" t="s">
        <v>2091</v>
      </c>
      <c r="N125" s="7" t="s">
        <v>2168</v>
      </c>
      <c r="O125" s="6" t="s">
        <v>466</v>
      </c>
      <c r="P125" s="10" t="b">
        <f t="shared" ca="1" si="12"/>
        <v>1</v>
      </c>
      <c r="Q125" s="9"/>
      <c r="R125" s="9"/>
      <c r="S125" s="9"/>
      <c r="T125" s="9"/>
      <c r="U125" s="11">
        <f t="shared" ca="1" si="13"/>
        <v>44831</v>
      </c>
      <c r="V125" s="11">
        <f t="shared" si="11"/>
        <v>44834</v>
      </c>
    </row>
    <row r="126" spans="1:22" ht="77.5" x14ac:dyDescent="0.35">
      <c r="A126" s="2">
        <v>122</v>
      </c>
      <c r="B126" s="12" t="s">
        <v>467</v>
      </c>
      <c r="C126" s="13" t="s">
        <v>468</v>
      </c>
      <c r="D126" s="5" t="s">
        <v>438</v>
      </c>
      <c r="E126" s="6" t="s">
        <v>469</v>
      </c>
      <c r="F126" s="6" t="s">
        <v>470</v>
      </c>
      <c r="G126" s="7" t="s">
        <v>471</v>
      </c>
      <c r="H126" s="7" t="s">
        <v>1733</v>
      </c>
      <c r="I126" s="8">
        <f t="shared" si="18"/>
        <v>44681</v>
      </c>
      <c r="J126" s="6">
        <v>1</v>
      </c>
      <c r="K126" s="6" t="s">
        <v>22</v>
      </c>
      <c r="L126" s="20">
        <v>45046</v>
      </c>
      <c r="M126" s="7" t="s">
        <v>32</v>
      </c>
      <c r="N126" s="7" t="s">
        <v>472</v>
      </c>
      <c r="O126" s="21" t="s">
        <v>473</v>
      </c>
      <c r="P126" s="10" t="b">
        <f t="shared" ca="1" si="12"/>
        <v>1</v>
      </c>
      <c r="Q126" s="9"/>
      <c r="R126" s="9" t="s">
        <v>396</v>
      </c>
      <c r="S126" s="9" t="s">
        <v>397</v>
      </c>
      <c r="T126" s="9" t="s">
        <v>398</v>
      </c>
      <c r="U126" s="11">
        <f t="shared" ca="1" si="13"/>
        <v>44831</v>
      </c>
      <c r="V126" s="11">
        <f t="shared" si="11"/>
        <v>45032</v>
      </c>
    </row>
    <row r="127" spans="1:22" ht="46.5" x14ac:dyDescent="0.35">
      <c r="A127" s="2">
        <v>123</v>
      </c>
      <c r="B127" s="12" t="s">
        <v>474</v>
      </c>
      <c r="C127" s="13" t="s">
        <v>468</v>
      </c>
      <c r="D127" s="5" t="s">
        <v>438</v>
      </c>
      <c r="E127" s="6" t="s">
        <v>2169</v>
      </c>
      <c r="F127" s="6" t="s">
        <v>476</v>
      </c>
      <c r="G127" s="7" t="s">
        <v>2170</v>
      </c>
      <c r="H127" s="7" t="s">
        <v>2171</v>
      </c>
      <c r="I127" s="8">
        <f t="shared" si="18"/>
        <v>44559</v>
      </c>
      <c r="J127" s="6">
        <v>1</v>
      </c>
      <c r="K127" s="6" t="s">
        <v>22</v>
      </c>
      <c r="L127" s="9">
        <v>44924</v>
      </c>
      <c r="M127" s="7" t="s">
        <v>2091</v>
      </c>
      <c r="N127" s="7" t="s">
        <v>2172</v>
      </c>
      <c r="O127" s="6" t="s">
        <v>477</v>
      </c>
      <c r="P127" s="10" t="b">
        <f t="shared" ca="1" si="12"/>
        <v>1</v>
      </c>
      <c r="Q127" s="9"/>
      <c r="R127" s="9"/>
      <c r="S127" s="9"/>
      <c r="T127" s="9"/>
      <c r="U127" s="11">
        <f t="shared" ca="1" si="13"/>
        <v>44831</v>
      </c>
      <c r="V127" s="11">
        <f t="shared" si="11"/>
        <v>44910</v>
      </c>
    </row>
    <row r="128" spans="1:22" ht="62" x14ac:dyDescent="0.35">
      <c r="A128" s="2">
        <v>124</v>
      </c>
      <c r="B128" s="12" t="s">
        <v>478</v>
      </c>
      <c r="C128" s="13" t="s">
        <v>479</v>
      </c>
      <c r="D128" s="5" t="s">
        <v>438</v>
      </c>
      <c r="E128" s="6" t="s">
        <v>2476</v>
      </c>
      <c r="F128" s="6" t="s">
        <v>480</v>
      </c>
      <c r="G128" s="7" t="s">
        <v>481</v>
      </c>
      <c r="H128" s="7" t="s">
        <v>482</v>
      </c>
      <c r="I128" s="8">
        <f t="shared" si="18"/>
        <v>44681</v>
      </c>
      <c r="J128" s="6">
        <v>1</v>
      </c>
      <c r="K128" s="6" t="s">
        <v>22</v>
      </c>
      <c r="L128" s="20">
        <v>45046</v>
      </c>
      <c r="M128" s="7" t="s">
        <v>32</v>
      </c>
      <c r="N128" s="7" t="s">
        <v>483</v>
      </c>
      <c r="O128" s="6" t="s">
        <v>484</v>
      </c>
      <c r="P128" s="10" t="b">
        <f t="shared" ca="1" si="12"/>
        <v>1</v>
      </c>
      <c r="Q128" s="9"/>
      <c r="R128" s="9" t="s">
        <v>485</v>
      </c>
      <c r="S128" s="9" t="s">
        <v>486</v>
      </c>
      <c r="T128" s="9" t="s">
        <v>487</v>
      </c>
      <c r="U128" s="11">
        <f t="shared" ca="1" si="13"/>
        <v>44831</v>
      </c>
      <c r="V128" s="11">
        <f t="shared" si="11"/>
        <v>45032</v>
      </c>
    </row>
    <row r="129" spans="1:22" ht="62" x14ac:dyDescent="0.35">
      <c r="A129" s="2">
        <v>125</v>
      </c>
      <c r="B129" s="12" t="s">
        <v>488</v>
      </c>
      <c r="C129" s="4" t="s">
        <v>479</v>
      </c>
      <c r="D129" s="5" t="s">
        <v>438</v>
      </c>
      <c r="E129" s="6" t="s">
        <v>842</v>
      </c>
      <c r="F129" s="6" t="s">
        <v>490</v>
      </c>
      <c r="G129" s="7" t="s">
        <v>481</v>
      </c>
      <c r="H129" s="7" t="s">
        <v>482</v>
      </c>
      <c r="I129" s="8">
        <f t="shared" si="18"/>
        <v>44710</v>
      </c>
      <c r="J129" s="6">
        <v>1</v>
      </c>
      <c r="K129" s="6" t="s">
        <v>22</v>
      </c>
      <c r="L129" s="9">
        <v>45075</v>
      </c>
      <c r="M129" s="7" t="s">
        <v>32</v>
      </c>
      <c r="N129" s="7" t="s">
        <v>2050</v>
      </c>
      <c r="O129" s="6" t="s">
        <v>491</v>
      </c>
      <c r="P129" s="10" t="b">
        <f t="shared" ca="1" si="12"/>
        <v>1</v>
      </c>
      <c r="Q129" s="9"/>
      <c r="R129" s="9" t="s">
        <v>485</v>
      </c>
      <c r="S129" s="9" t="s">
        <v>486</v>
      </c>
      <c r="T129" s="9" t="s">
        <v>487</v>
      </c>
      <c r="U129" s="11">
        <f t="shared" ca="1" si="13"/>
        <v>44831</v>
      </c>
      <c r="V129" s="11">
        <f t="shared" si="11"/>
        <v>45061</v>
      </c>
    </row>
    <row r="130" spans="1:22" ht="62" x14ac:dyDescent="0.35">
      <c r="A130" s="2">
        <v>126</v>
      </c>
      <c r="B130" s="12" t="s">
        <v>492</v>
      </c>
      <c r="C130" s="13" t="s">
        <v>493</v>
      </c>
      <c r="D130" s="5" t="s">
        <v>438</v>
      </c>
      <c r="E130" s="6" t="s">
        <v>494</v>
      </c>
      <c r="F130" s="6" t="s">
        <v>495</v>
      </c>
      <c r="G130" s="7" t="s">
        <v>496</v>
      </c>
      <c r="H130" s="7" t="s">
        <v>497</v>
      </c>
      <c r="I130" s="8">
        <f t="shared" si="18"/>
        <v>44681</v>
      </c>
      <c r="J130" s="6">
        <v>1</v>
      </c>
      <c r="K130" s="6" t="s">
        <v>22</v>
      </c>
      <c r="L130" s="20">
        <v>45046</v>
      </c>
      <c r="M130" s="7" t="s">
        <v>32</v>
      </c>
      <c r="N130" s="7" t="s">
        <v>498</v>
      </c>
      <c r="O130" s="21" t="s">
        <v>412</v>
      </c>
      <c r="P130" s="10" t="b">
        <f t="shared" ca="1" si="12"/>
        <v>1</v>
      </c>
      <c r="Q130" s="9"/>
      <c r="R130" s="9" t="s">
        <v>485</v>
      </c>
      <c r="S130" s="9" t="s">
        <v>486</v>
      </c>
      <c r="T130" s="9" t="s">
        <v>487</v>
      </c>
      <c r="U130" s="11">
        <f t="shared" ca="1" si="13"/>
        <v>44831</v>
      </c>
      <c r="V130" s="11">
        <f t="shared" si="11"/>
        <v>45032</v>
      </c>
    </row>
    <row r="131" spans="1:22" ht="62" x14ac:dyDescent="0.35">
      <c r="A131" s="2">
        <v>127</v>
      </c>
      <c r="B131" s="12" t="s">
        <v>499</v>
      </c>
      <c r="C131" s="13" t="s">
        <v>493</v>
      </c>
      <c r="D131" s="5" t="s">
        <v>438</v>
      </c>
      <c r="E131" s="6" t="s">
        <v>494</v>
      </c>
      <c r="F131" s="6" t="s">
        <v>500</v>
      </c>
      <c r="G131" s="7" t="s">
        <v>496</v>
      </c>
      <c r="H131" s="7" t="s">
        <v>497</v>
      </c>
      <c r="I131" s="8">
        <f t="shared" si="18"/>
        <v>44685</v>
      </c>
      <c r="J131" s="6">
        <v>1</v>
      </c>
      <c r="K131" s="6" t="s">
        <v>22</v>
      </c>
      <c r="L131" s="9">
        <v>45050</v>
      </c>
      <c r="M131" s="7" t="s">
        <v>32</v>
      </c>
      <c r="N131" s="7" t="s">
        <v>501</v>
      </c>
      <c r="O131" s="6" t="s">
        <v>502</v>
      </c>
      <c r="P131" s="10" t="b">
        <f t="shared" ca="1" si="12"/>
        <v>1</v>
      </c>
      <c r="Q131" s="9"/>
      <c r="R131" s="9" t="s">
        <v>485</v>
      </c>
      <c r="S131" s="9" t="s">
        <v>486</v>
      </c>
      <c r="T131" s="9" t="s">
        <v>487</v>
      </c>
      <c r="U131" s="11">
        <f t="shared" ca="1" si="13"/>
        <v>44831</v>
      </c>
      <c r="V131" s="11">
        <f t="shared" si="11"/>
        <v>45036</v>
      </c>
    </row>
    <row r="132" spans="1:22" ht="62" x14ac:dyDescent="0.35">
      <c r="A132" s="2">
        <v>128</v>
      </c>
      <c r="B132" s="112" t="s">
        <v>503</v>
      </c>
      <c r="C132" s="4" t="s">
        <v>493</v>
      </c>
      <c r="D132" s="5" t="s">
        <v>438</v>
      </c>
      <c r="E132" s="6" t="s">
        <v>494</v>
      </c>
      <c r="F132" s="6" t="s">
        <v>504</v>
      </c>
      <c r="G132" s="7" t="s">
        <v>496</v>
      </c>
      <c r="H132" s="7" t="s">
        <v>497</v>
      </c>
      <c r="I132" s="8">
        <f t="shared" si="18"/>
        <v>44681</v>
      </c>
      <c r="J132" s="6">
        <v>1</v>
      </c>
      <c r="K132" s="6" t="s">
        <v>22</v>
      </c>
      <c r="L132" s="9">
        <v>45046</v>
      </c>
      <c r="M132" s="7" t="s">
        <v>32</v>
      </c>
      <c r="N132" s="7" t="s">
        <v>505</v>
      </c>
      <c r="O132" s="135" t="s">
        <v>412</v>
      </c>
      <c r="P132" s="10" t="s">
        <v>1971</v>
      </c>
      <c r="Q132" s="9"/>
      <c r="R132" s="9" t="s">
        <v>485</v>
      </c>
      <c r="S132" s="9" t="s">
        <v>486</v>
      </c>
      <c r="T132" s="9" t="s">
        <v>487</v>
      </c>
      <c r="U132" s="11">
        <f t="shared" ca="1" si="13"/>
        <v>44831</v>
      </c>
      <c r="V132" s="11">
        <f t="shared" si="11"/>
        <v>45032</v>
      </c>
    </row>
    <row r="133" spans="1:22" ht="62" x14ac:dyDescent="0.35">
      <c r="A133" s="2">
        <v>129</v>
      </c>
      <c r="B133" s="12" t="s">
        <v>506</v>
      </c>
      <c r="C133" s="13" t="s">
        <v>493</v>
      </c>
      <c r="D133" s="5" t="s">
        <v>438</v>
      </c>
      <c r="E133" s="6" t="s">
        <v>507</v>
      </c>
      <c r="F133" s="6" t="s">
        <v>508</v>
      </c>
      <c r="G133" s="7" t="s">
        <v>496</v>
      </c>
      <c r="H133" s="7" t="s">
        <v>497</v>
      </c>
      <c r="I133" s="8">
        <f t="shared" si="18"/>
        <v>44681</v>
      </c>
      <c r="J133" s="6">
        <v>1</v>
      </c>
      <c r="K133" s="6" t="s">
        <v>22</v>
      </c>
      <c r="L133" s="9">
        <v>45046</v>
      </c>
      <c r="M133" s="7" t="s">
        <v>32</v>
      </c>
      <c r="N133" s="7" t="s">
        <v>509</v>
      </c>
      <c r="O133" s="6" t="s">
        <v>382</v>
      </c>
      <c r="P133" s="10" t="b">
        <f t="shared" ca="1" si="12"/>
        <v>1</v>
      </c>
      <c r="Q133" s="9"/>
      <c r="R133" s="9" t="s">
        <v>510</v>
      </c>
      <c r="S133" s="9" t="s">
        <v>511</v>
      </c>
      <c r="T133" s="9" t="s">
        <v>512</v>
      </c>
      <c r="U133" s="11">
        <f t="shared" ca="1" si="13"/>
        <v>44831</v>
      </c>
      <c r="V133" s="11">
        <f t="shared" si="11"/>
        <v>45032</v>
      </c>
    </row>
    <row r="134" spans="1:22" ht="62" x14ac:dyDescent="0.35">
      <c r="A134" s="2">
        <v>130</v>
      </c>
      <c r="B134" s="12" t="s">
        <v>513</v>
      </c>
      <c r="C134" s="13" t="s">
        <v>493</v>
      </c>
      <c r="D134" s="5" t="s">
        <v>438</v>
      </c>
      <c r="E134" s="6" t="s">
        <v>507</v>
      </c>
      <c r="F134" s="6" t="s">
        <v>514</v>
      </c>
      <c r="G134" s="7" t="s">
        <v>496</v>
      </c>
      <c r="H134" s="7" t="s">
        <v>497</v>
      </c>
      <c r="I134" s="8">
        <f t="shared" si="18"/>
        <v>44681</v>
      </c>
      <c r="J134" s="6">
        <v>1</v>
      </c>
      <c r="K134" s="6" t="s">
        <v>22</v>
      </c>
      <c r="L134" s="9">
        <v>45046</v>
      </c>
      <c r="M134" s="7" t="s">
        <v>32</v>
      </c>
      <c r="N134" s="7" t="s">
        <v>515</v>
      </c>
      <c r="O134" s="128" t="s">
        <v>412</v>
      </c>
      <c r="P134" s="10" t="b">
        <f t="shared" ca="1" si="12"/>
        <v>1</v>
      </c>
      <c r="Q134" s="9"/>
      <c r="R134" s="9" t="s">
        <v>510</v>
      </c>
      <c r="S134" s="9" t="s">
        <v>511</v>
      </c>
      <c r="T134" s="9" t="s">
        <v>512</v>
      </c>
      <c r="U134" s="11">
        <f t="shared" ca="1" si="13"/>
        <v>44831</v>
      </c>
      <c r="V134" s="11">
        <f t="shared" si="11"/>
        <v>45032</v>
      </c>
    </row>
    <row r="135" spans="1:22" ht="46.5" x14ac:dyDescent="0.35">
      <c r="A135" s="2">
        <v>131</v>
      </c>
      <c r="B135" s="16" t="s">
        <v>516</v>
      </c>
      <c r="C135" s="13" t="s">
        <v>2047</v>
      </c>
      <c r="D135" s="5" t="s">
        <v>541</v>
      </c>
      <c r="E135" s="6" t="s">
        <v>517</v>
      </c>
      <c r="F135" s="6" t="s">
        <v>2048</v>
      </c>
      <c r="G135" s="7" t="s">
        <v>544</v>
      </c>
      <c r="H135" s="7" t="s">
        <v>2029</v>
      </c>
      <c r="I135" s="8">
        <f t="shared" si="18"/>
        <v>44702</v>
      </c>
      <c r="J135" s="6">
        <v>1</v>
      </c>
      <c r="K135" s="6" t="s">
        <v>22</v>
      </c>
      <c r="L135" s="9">
        <v>45067</v>
      </c>
      <c r="M135" s="7" t="s">
        <v>32</v>
      </c>
      <c r="N135" s="7" t="s">
        <v>2049</v>
      </c>
      <c r="O135" s="6" t="s">
        <v>412</v>
      </c>
      <c r="P135" s="10" t="b">
        <f t="shared" ca="1" si="12"/>
        <v>1</v>
      </c>
      <c r="Q135" s="9"/>
      <c r="R135" s="9" t="s">
        <v>2030</v>
      </c>
      <c r="S135" s="9" t="s">
        <v>2031</v>
      </c>
      <c r="T135" s="9" t="s">
        <v>550</v>
      </c>
      <c r="U135" s="11">
        <f t="shared" ca="1" si="13"/>
        <v>44831</v>
      </c>
      <c r="V135" s="11">
        <f t="shared" ref="V135:V200" si="20">L135-14</f>
        <v>45053</v>
      </c>
    </row>
    <row r="136" spans="1:22" ht="46.5" x14ac:dyDescent="0.35">
      <c r="A136" s="2">
        <v>132</v>
      </c>
      <c r="B136" s="16" t="s">
        <v>518</v>
      </c>
      <c r="C136" s="127" t="s">
        <v>1195</v>
      </c>
      <c r="D136" s="5" t="s">
        <v>541</v>
      </c>
      <c r="E136" s="6">
        <v>0.31274999999999997</v>
      </c>
      <c r="F136" s="6" t="s">
        <v>520</v>
      </c>
      <c r="G136" s="7" t="s">
        <v>553</v>
      </c>
      <c r="H136" s="7" t="s">
        <v>2029</v>
      </c>
      <c r="I136" s="8">
        <f t="shared" si="18"/>
        <v>44702</v>
      </c>
      <c r="J136" s="6">
        <v>1</v>
      </c>
      <c r="K136" s="6" t="s">
        <v>22</v>
      </c>
      <c r="L136" s="9">
        <v>45067</v>
      </c>
      <c r="M136" s="7" t="s">
        <v>32</v>
      </c>
      <c r="N136" s="7" t="s">
        <v>2046</v>
      </c>
      <c r="O136" s="6" t="s">
        <v>521</v>
      </c>
      <c r="P136" s="10" t="b">
        <f t="shared" ref="P136:P201" ca="1" si="21">(V136&lt;=U136)=FALSE()</f>
        <v>1</v>
      </c>
      <c r="Q136" s="9"/>
      <c r="R136" s="9" t="s">
        <v>2039</v>
      </c>
      <c r="S136" s="9" t="s">
        <v>2040</v>
      </c>
      <c r="T136" s="9" t="s">
        <v>2041</v>
      </c>
      <c r="U136" s="11">
        <f t="shared" ref="U136:U201" ca="1" si="22">TODAY()</f>
        <v>44831</v>
      </c>
      <c r="V136" s="11">
        <f t="shared" si="20"/>
        <v>45053</v>
      </c>
    </row>
    <row r="137" spans="1:22" ht="46.5" x14ac:dyDescent="0.35">
      <c r="A137" s="2">
        <v>133</v>
      </c>
      <c r="B137" s="12" t="s">
        <v>522</v>
      </c>
      <c r="C137" s="13" t="s">
        <v>2010</v>
      </c>
      <c r="D137" s="5" t="s">
        <v>541</v>
      </c>
      <c r="E137" s="6" t="s">
        <v>2009</v>
      </c>
      <c r="F137" s="6" t="s">
        <v>2011</v>
      </c>
      <c r="G137" s="7" t="s">
        <v>544</v>
      </c>
      <c r="H137" s="7" t="s">
        <v>2029</v>
      </c>
      <c r="I137" s="8">
        <f t="shared" si="18"/>
        <v>44757</v>
      </c>
      <c r="J137" s="6">
        <v>1</v>
      </c>
      <c r="K137" s="6" t="s">
        <v>22</v>
      </c>
      <c r="L137" s="9">
        <v>45122</v>
      </c>
      <c r="M137" s="7" t="s">
        <v>32</v>
      </c>
      <c r="N137" s="7" t="s">
        <v>2296</v>
      </c>
      <c r="O137" s="6" t="s">
        <v>401</v>
      </c>
      <c r="P137" s="10" t="b">
        <f t="shared" ca="1" si="21"/>
        <v>1</v>
      </c>
      <c r="Q137" s="9"/>
      <c r="R137" s="9" t="s">
        <v>2030</v>
      </c>
      <c r="S137" s="9" t="s">
        <v>2031</v>
      </c>
      <c r="T137" s="9" t="s">
        <v>550</v>
      </c>
      <c r="U137" s="11">
        <f t="shared" ca="1" si="22"/>
        <v>44831</v>
      </c>
      <c r="V137" s="11">
        <f t="shared" si="20"/>
        <v>45108</v>
      </c>
    </row>
    <row r="138" spans="1:22" ht="46.5" x14ac:dyDescent="0.35">
      <c r="A138" s="2">
        <v>134</v>
      </c>
      <c r="B138" s="12" t="s">
        <v>525</v>
      </c>
      <c r="C138" s="13" t="s">
        <v>2037</v>
      </c>
      <c r="D138" s="5" t="s">
        <v>541</v>
      </c>
      <c r="E138" s="6">
        <v>0.49997999999999998</v>
      </c>
      <c r="F138" s="6" t="s">
        <v>527</v>
      </c>
      <c r="G138" s="7" t="s">
        <v>553</v>
      </c>
      <c r="H138" s="7" t="s">
        <v>2029</v>
      </c>
      <c r="I138" s="8">
        <f t="shared" si="18"/>
        <v>44757</v>
      </c>
      <c r="J138" s="6">
        <v>1</v>
      </c>
      <c r="K138" s="6" t="s">
        <v>22</v>
      </c>
      <c r="L138" s="9">
        <v>45122</v>
      </c>
      <c r="M138" s="7" t="s">
        <v>32</v>
      </c>
      <c r="N138" s="7" t="s">
        <v>2297</v>
      </c>
      <c r="O138" s="6" t="s">
        <v>401</v>
      </c>
      <c r="P138" s="10" t="b">
        <f t="shared" ca="1" si="21"/>
        <v>1</v>
      </c>
      <c r="Q138" s="9"/>
      <c r="R138" s="9" t="s">
        <v>2039</v>
      </c>
      <c r="S138" s="9" t="s">
        <v>2040</v>
      </c>
      <c r="T138" s="9" t="s">
        <v>2041</v>
      </c>
      <c r="U138" s="11">
        <f t="shared" ca="1" si="22"/>
        <v>44831</v>
      </c>
      <c r="V138" s="11">
        <f t="shared" si="20"/>
        <v>45108</v>
      </c>
    </row>
    <row r="139" spans="1:22" ht="46.5" x14ac:dyDescent="0.35">
      <c r="A139" s="2">
        <v>135</v>
      </c>
      <c r="B139" s="12" t="s">
        <v>528</v>
      </c>
      <c r="C139" s="13" t="s">
        <v>2037</v>
      </c>
      <c r="D139" s="5" t="s">
        <v>541</v>
      </c>
      <c r="E139" s="6" t="s">
        <v>2038</v>
      </c>
      <c r="F139" s="6" t="s">
        <v>530</v>
      </c>
      <c r="G139" s="7" t="s">
        <v>553</v>
      </c>
      <c r="H139" s="7" t="s">
        <v>2029</v>
      </c>
      <c r="I139" s="8">
        <f t="shared" si="18"/>
        <v>44757</v>
      </c>
      <c r="J139" s="6">
        <v>1</v>
      </c>
      <c r="K139" s="6" t="s">
        <v>22</v>
      </c>
      <c r="L139" s="9">
        <v>45122</v>
      </c>
      <c r="M139" s="7" t="s">
        <v>32</v>
      </c>
      <c r="N139" s="7" t="s">
        <v>2298</v>
      </c>
      <c r="O139" s="6" t="s">
        <v>401</v>
      </c>
      <c r="P139" s="10" t="b">
        <f t="shared" ca="1" si="21"/>
        <v>1</v>
      </c>
      <c r="Q139" s="9"/>
      <c r="R139" s="9" t="s">
        <v>2039</v>
      </c>
      <c r="S139" s="9" t="s">
        <v>2040</v>
      </c>
      <c r="T139" s="9" t="s">
        <v>2041</v>
      </c>
      <c r="U139" s="11">
        <f t="shared" ca="1" si="22"/>
        <v>44831</v>
      </c>
      <c r="V139" s="11">
        <f t="shared" si="20"/>
        <v>45108</v>
      </c>
    </row>
    <row r="140" spans="1:22" ht="46.5" x14ac:dyDescent="0.35">
      <c r="A140" s="2">
        <v>136</v>
      </c>
      <c r="B140" s="16" t="s">
        <v>531</v>
      </c>
      <c r="C140" s="13" t="s">
        <v>2010</v>
      </c>
      <c r="D140" s="5" t="s">
        <v>541</v>
      </c>
      <c r="E140" s="6" t="s">
        <v>2009</v>
      </c>
      <c r="F140" s="6" t="s">
        <v>2042</v>
      </c>
      <c r="G140" s="7" t="s">
        <v>544</v>
      </c>
      <c r="H140" s="7" t="s">
        <v>2029</v>
      </c>
      <c r="I140" s="8">
        <f t="shared" si="18"/>
        <v>44702</v>
      </c>
      <c r="J140" s="6">
        <v>1</v>
      </c>
      <c r="K140" s="6" t="s">
        <v>22</v>
      </c>
      <c r="L140" s="9">
        <v>45067</v>
      </c>
      <c r="M140" s="7" t="s">
        <v>32</v>
      </c>
      <c r="N140" s="7" t="s">
        <v>2043</v>
      </c>
      <c r="O140" s="6" t="s">
        <v>426</v>
      </c>
      <c r="P140" s="10" t="b">
        <f t="shared" ca="1" si="21"/>
        <v>1</v>
      </c>
      <c r="Q140" s="9"/>
      <c r="R140" s="9" t="s">
        <v>2030</v>
      </c>
      <c r="S140" s="9" t="s">
        <v>2031</v>
      </c>
      <c r="T140" s="9" t="s">
        <v>550</v>
      </c>
      <c r="U140" s="11">
        <f t="shared" ca="1" si="22"/>
        <v>44831</v>
      </c>
      <c r="V140" s="11">
        <f t="shared" si="20"/>
        <v>45053</v>
      </c>
    </row>
    <row r="141" spans="1:22" ht="46.5" x14ac:dyDescent="0.35">
      <c r="A141" s="2">
        <v>137</v>
      </c>
      <c r="B141" s="16" t="s">
        <v>533</v>
      </c>
      <c r="C141" s="13" t="s">
        <v>2037</v>
      </c>
      <c r="D141" s="5" t="s">
        <v>541</v>
      </c>
      <c r="E141" s="6">
        <v>0.49985000000000002</v>
      </c>
      <c r="F141" s="6" t="s">
        <v>535</v>
      </c>
      <c r="G141" s="7" t="s">
        <v>553</v>
      </c>
      <c r="H141" s="7" t="s">
        <v>2029</v>
      </c>
      <c r="I141" s="8">
        <f t="shared" si="18"/>
        <v>44702</v>
      </c>
      <c r="J141" s="6">
        <v>1</v>
      </c>
      <c r="K141" s="6" t="s">
        <v>22</v>
      </c>
      <c r="L141" s="9">
        <v>45067</v>
      </c>
      <c r="M141" s="7" t="s">
        <v>32</v>
      </c>
      <c r="N141" s="7" t="s">
        <v>2045</v>
      </c>
      <c r="O141" s="6" t="s">
        <v>426</v>
      </c>
      <c r="P141" s="10" t="b">
        <f t="shared" ca="1" si="21"/>
        <v>1</v>
      </c>
      <c r="Q141" s="9"/>
      <c r="R141" s="9" t="s">
        <v>2039</v>
      </c>
      <c r="S141" s="9" t="s">
        <v>2040</v>
      </c>
      <c r="T141" s="9" t="s">
        <v>2041</v>
      </c>
      <c r="U141" s="11">
        <f t="shared" ca="1" si="22"/>
        <v>44831</v>
      </c>
      <c r="V141" s="11">
        <f t="shared" si="20"/>
        <v>45053</v>
      </c>
    </row>
    <row r="142" spans="1:22" ht="46.5" x14ac:dyDescent="0.35">
      <c r="A142" s="2">
        <v>138</v>
      </c>
      <c r="B142" s="16" t="s">
        <v>536</v>
      </c>
      <c r="C142" s="13" t="s">
        <v>2037</v>
      </c>
      <c r="D142" s="5" t="s">
        <v>541</v>
      </c>
      <c r="E142" s="6">
        <v>0.75014999999999998</v>
      </c>
      <c r="F142" s="6" t="s">
        <v>538</v>
      </c>
      <c r="G142" s="7" t="s">
        <v>553</v>
      </c>
      <c r="H142" s="7" t="s">
        <v>2029</v>
      </c>
      <c r="I142" s="8">
        <f t="shared" si="18"/>
        <v>44702</v>
      </c>
      <c r="J142" s="6">
        <v>1</v>
      </c>
      <c r="K142" s="6" t="s">
        <v>22</v>
      </c>
      <c r="L142" s="9">
        <v>45067</v>
      </c>
      <c r="M142" s="7" t="s">
        <v>32</v>
      </c>
      <c r="N142" s="7" t="s">
        <v>2044</v>
      </c>
      <c r="O142" s="6" t="s">
        <v>426</v>
      </c>
      <c r="P142" s="10" t="b">
        <f t="shared" ca="1" si="21"/>
        <v>1</v>
      </c>
      <c r="Q142" s="9"/>
      <c r="R142" s="9" t="s">
        <v>2039</v>
      </c>
      <c r="S142" s="9" t="s">
        <v>2040</v>
      </c>
      <c r="T142" s="9" t="s">
        <v>2041</v>
      </c>
      <c r="U142" s="11">
        <f t="shared" ca="1" si="22"/>
        <v>44831</v>
      </c>
      <c r="V142" s="11">
        <f t="shared" si="20"/>
        <v>45053</v>
      </c>
    </row>
    <row r="143" spans="1:22" ht="46.5" x14ac:dyDescent="0.35">
      <c r="A143" s="2">
        <v>139</v>
      </c>
      <c r="B143" s="16" t="s">
        <v>539</v>
      </c>
      <c r="C143" s="13" t="s">
        <v>540</v>
      </c>
      <c r="D143" s="5" t="s">
        <v>541</v>
      </c>
      <c r="E143" s="6" t="s">
        <v>542</v>
      </c>
      <c r="F143" s="6" t="s">
        <v>543</v>
      </c>
      <c r="G143" s="7" t="s">
        <v>544</v>
      </c>
      <c r="H143" s="7" t="s">
        <v>545</v>
      </c>
      <c r="I143" s="8">
        <f t="shared" si="18"/>
        <v>44681</v>
      </c>
      <c r="J143" s="6">
        <v>1</v>
      </c>
      <c r="K143" s="6" t="s">
        <v>22</v>
      </c>
      <c r="L143" s="9">
        <v>45046</v>
      </c>
      <c r="M143" s="7" t="s">
        <v>32</v>
      </c>
      <c r="N143" s="7" t="s">
        <v>546</v>
      </c>
      <c r="O143" s="6" t="s">
        <v>547</v>
      </c>
      <c r="P143" s="10" t="b">
        <f t="shared" ca="1" si="21"/>
        <v>1</v>
      </c>
      <c r="Q143" s="9"/>
      <c r="R143" s="9" t="s">
        <v>548</v>
      </c>
      <c r="S143" s="9" t="s">
        <v>549</v>
      </c>
      <c r="T143" s="9" t="s">
        <v>550</v>
      </c>
      <c r="U143" s="11">
        <f t="shared" ca="1" si="22"/>
        <v>44831</v>
      </c>
      <c r="V143" s="11">
        <f t="shared" si="20"/>
        <v>45032</v>
      </c>
    </row>
    <row r="144" spans="1:22" ht="46.5" x14ac:dyDescent="0.35">
      <c r="A144" s="2">
        <v>140</v>
      </c>
      <c r="B144" s="16" t="s">
        <v>551</v>
      </c>
      <c r="C144" s="127" t="s">
        <v>1195</v>
      </c>
      <c r="D144" s="5" t="s">
        <v>541</v>
      </c>
      <c r="E144" s="6">
        <f>INDEX([1]REFERENCED!$E:$E, MATCH(B144,[1]REFERENCED!$B:$B,0))</f>
        <v>2.6251099999999998</v>
      </c>
      <c r="F144" s="6" t="s">
        <v>552</v>
      </c>
      <c r="G144" s="7" t="s">
        <v>553</v>
      </c>
      <c r="H144" s="7" t="s">
        <v>545</v>
      </c>
      <c r="I144" s="8">
        <f t="shared" si="18"/>
        <v>44681</v>
      </c>
      <c r="J144" s="6">
        <v>1</v>
      </c>
      <c r="K144" s="6" t="s">
        <v>22</v>
      </c>
      <c r="L144" s="9">
        <v>45046</v>
      </c>
      <c r="M144" s="7" t="s">
        <v>32</v>
      </c>
      <c r="N144" s="7" t="s">
        <v>554</v>
      </c>
      <c r="O144" s="6" t="s">
        <v>547</v>
      </c>
      <c r="P144" s="10" t="b">
        <f t="shared" ca="1" si="21"/>
        <v>1</v>
      </c>
      <c r="Q144" s="9"/>
      <c r="R144" s="9" t="s">
        <v>555</v>
      </c>
      <c r="S144" s="9" t="s">
        <v>556</v>
      </c>
      <c r="T144" s="9" t="s">
        <v>557</v>
      </c>
      <c r="U144" s="11">
        <f t="shared" ca="1" si="22"/>
        <v>44831</v>
      </c>
      <c r="V144" s="11">
        <f t="shared" si="20"/>
        <v>45032</v>
      </c>
    </row>
    <row r="145" spans="1:22" ht="46.5" x14ac:dyDescent="0.35">
      <c r="A145" s="2">
        <v>141</v>
      </c>
      <c r="B145" s="16" t="s">
        <v>558</v>
      </c>
      <c r="C145" s="127" t="s">
        <v>1195</v>
      </c>
      <c r="D145" s="5" t="s">
        <v>541</v>
      </c>
      <c r="E145" s="6">
        <f>INDEX([1]REFERENCED!$E:$E, MATCH(B145,[1]REFERENCED!$B:$B,0))</f>
        <v>3.25021</v>
      </c>
      <c r="F145" s="6" t="s">
        <v>559</v>
      </c>
      <c r="G145" s="7" t="s">
        <v>553</v>
      </c>
      <c r="H145" s="7" t="s">
        <v>545</v>
      </c>
      <c r="I145" s="8">
        <f t="shared" si="18"/>
        <v>44681</v>
      </c>
      <c r="J145" s="6">
        <v>1</v>
      </c>
      <c r="K145" s="6" t="s">
        <v>22</v>
      </c>
      <c r="L145" s="9">
        <v>45046</v>
      </c>
      <c r="M145" s="7" t="s">
        <v>32</v>
      </c>
      <c r="N145" s="7" t="s">
        <v>560</v>
      </c>
      <c r="O145" s="6" t="s">
        <v>547</v>
      </c>
      <c r="P145" s="10" t="b">
        <f t="shared" ca="1" si="21"/>
        <v>1</v>
      </c>
      <c r="Q145" s="9"/>
      <c r="R145" s="9" t="s">
        <v>555</v>
      </c>
      <c r="S145" s="9" t="s">
        <v>556</v>
      </c>
      <c r="T145" s="9" t="s">
        <v>557</v>
      </c>
      <c r="U145" s="11">
        <f t="shared" ca="1" si="22"/>
        <v>44831</v>
      </c>
      <c r="V145" s="11">
        <f t="shared" si="20"/>
        <v>45032</v>
      </c>
    </row>
    <row r="146" spans="1:22" ht="77.5" x14ac:dyDescent="0.35">
      <c r="A146" s="2">
        <v>142</v>
      </c>
      <c r="B146" s="12" t="s">
        <v>561</v>
      </c>
      <c r="C146" s="4" t="s">
        <v>2489</v>
      </c>
      <c r="D146" s="5" t="s">
        <v>563</v>
      </c>
      <c r="E146" s="6" t="s">
        <v>564</v>
      </c>
      <c r="F146" s="6" t="s">
        <v>565</v>
      </c>
      <c r="G146" s="7" t="s">
        <v>566</v>
      </c>
      <c r="H146" s="129" t="s">
        <v>2173</v>
      </c>
      <c r="I146" s="8">
        <f t="shared" si="18"/>
        <v>44686</v>
      </c>
      <c r="J146" s="6">
        <v>1</v>
      </c>
      <c r="K146" s="6" t="s">
        <v>22</v>
      </c>
      <c r="L146" s="9">
        <v>45051</v>
      </c>
      <c r="M146" s="7" t="s">
        <v>32</v>
      </c>
      <c r="N146" s="7" t="s">
        <v>567</v>
      </c>
      <c r="O146" s="6" t="s">
        <v>568</v>
      </c>
      <c r="P146" s="10" t="b">
        <f t="shared" ca="1" si="21"/>
        <v>1</v>
      </c>
      <c r="Q146" s="9"/>
      <c r="R146" s="9" t="s">
        <v>569</v>
      </c>
      <c r="S146" s="9" t="s">
        <v>570</v>
      </c>
      <c r="T146" s="9" t="s">
        <v>571</v>
      </c>
      <c r="U146" s="11">
        <f t="shared" ca="1" si="22"/>
        <v>44831</v>
      </c>
      <c r="V146" s="11">
        <f t="shared" si="20"/>
        <v>45037</v>
      </c>
    </row>
    <row r="147" spans="1:22" ht="77.5" x14ac:dyDescent="0.35">
      <c r="A147" s="2">
        <v>143</v>
      </c>
      <c r="B147" s="12" t="s">
        <v>572</v>
      </c>
      <c r="C147" s="4" t="s">
        <v>2489</v>
      </c>
      <c r="D147" s="5" t="s">
        <v>563</v>
      </c>
      <c r="E147" s="6" t="s">
        <v>573</v>
      </c>
      <c r="F147" s="6" t="s">
        <v>574</v>
      </c>
      <c r="G147" s="7" t="s">
        <v>566</v>
      </c>
      <c r="H147" s="129" t="s">
        <v>2173</v>
      </c>
      <c r="I147" s="8">
        <f t="shared" si="18"/>
        <v>44686</v>
      </c>
      <c r="J147" s="6">
        <v>1</v>
      </c>
      <c r="K147" s="6" t="s">
        <v>22</v>
      </c>
      <c r="L147" s="9">
        <v>45051</v>
      </c>
      <c r="M147" s="7" t="s">
        <v>32</v>
      </c>
      <c r="N147" s="7" t="s">
        <v>575</v>
      </c>
      <c r="O147" s="6" t="s">
        <v>422</v>
      </c>
      <c r="P147" s="10" t="b">
        <f t="shared" ca="1" si="21"/>
        <v>1</v>
      </c>
      <c r="Q147" s="9"/>
      <c r="R147" s="9" t="s">
        <v>569</v>
      </c>
      <c r="S147" s="9" t="s">
        <v>570</v>
      </c>
      <c r="T147" s="9" t="s">
        <v>571</v>
      </c>
      <c r="U147" s="11">
        <f t="shared" ca="1" si="22"/>
        <v>44831</v>
      </c>
      <c r="V147" s="11">
        <f t="shared" si="20"/>
        <v>45037</v>
      </c>
    </row>
    <row r="148" spans="1:22" ht="77.5" x14ac:dyDescent="0.35">
      <c r="A148" s="2">
        <v>144</v>
      </c>
      <c r="B148" s="12" t="s">
        <v>576</v>
      </c>
      <c r="C148" s="4" t="s">
        <v>2489</v>
      </c>
      <c r="D148" s="5" t="s">
        <v>563</v>
      </c>
      <c r="E148" s="6" t="s">
        <v>577</v>
      </c>
      <c r="F148" s="6" t="s">
        <v>578</v>
      </c>
      <c r="G148" s="7" t="s">
        <v>566</v>
      </c>
      <c r="H148" s="129" t="s">
        <v>2173</v>
      </c>
      <c r="I148" s="8">
        <f t="shared" si="18"/>
        <v>44685</v>
      </c>
      <c r="J148" s="6">
        <v>1</v>
      </c>
      <c r="K148" s="6" t="s">
        <v>22</v>
      </c>
      <c r="L148" s="9">
        <v>45050</v>
      </c>
      <c r="M148" s="7" t="s">
        <v>32</v>
      </c>
      <c r="N148" s="7" t="s">
        <v>579</v>
      </c>
      <c r="O148" s="6" t="s">
        <v>580</v>
      </c>
      <c r="P148" s="10" t="b">
        <f t="shared" ca="1" si="21"/>
        <v>1</v>
      </c>
      <c r="Q148" s="9"/>
      <c r="R148" s="9" t="s">
        <v>569</v>
      </c>
      <c r="S148" s="9" t="s">
        <v>570</v>
      </c>
      <c r="T148" s="9" t="s">
        <v>571</v>
      </c>
      <c r="U148" s="11">
        <f t="shared" ca="1" si="22"/>
        <v>44831</v>
      </c>
      <c r="V148" s="11">
        <f t="shared" si="20"/>
        <v>45036</v>
      </c>
    </row>
    <row r="149" spans="1:22" ht="77.5" x14ac:dyDescent="0.35">
      <c r="A149" s="2">
        <v>145</v>
      </c>
      <c r="B149" s="12" t="s">
        <v>581</v>
      </c>
      <c r="C149" s="4" t="s">
        <v>2489</v>
      </c>
      <c r="D149" s="5" t="s">
        <v>563</v>
      </c>
      <c r="E149" s="6" t="s">
        <v>582</v>
      </c>
      <c r="F149" s="6" t="s">
        <v>578</v>
      </c>
      <c r="G149" s="7" t="s">
        <v>566</v>
      </c>
      <c r="H149" s="129" t="s">
        <v>2173</v>
      </c>
      <c r="I149" s="8">
        <f t="shared" si="18"/>
        <v>44686</v>
      </c>
      <c r="J149" s="6">
        <v>1</v>
      </c>
      <c r="K149" s="6" t="s">
        <v>22</v>
      </c>
      <c r="L149" s="9">
        <v>45051</v>
      </c>
      <c r="M149" s="7" t="s">
        <v>32</v>
      </c>
      <c r="N149" s="7" t="s">
        <v>583</v>
      </c>
      <c r="O149" s="6" t="s">
        <v>584</v>
      </c>
      <c r="P149" s="10" t="b">
        <f t="shared" ca="1" si="21"/>
        <v>1</v>
      </c>
      <c r="Q149" s="9"/>
      <c r="R149" s="9" t="s">
        <v>569</v>
      </c>
      <c r="S149" s="9" t="s">
        <v>570</v>
      </c>
      <c r="T149" s="9" t="s">
        <v>571</v>
      </c>
      <c r="U149" s="11">
        <f t="shared" ca="1" si="22"/>
        <v>44831</v>
      </c>
      <c r="V149" s="11">
        <f t="shared" si="20"/>
        <v>45037</v>
      </c>
    </row>
    <row r="150" spans="1:22" ht="77.5" x14ac:dyDescent="0.35">
      <c r="A150" s="2">
        <v>146</v>
      </c>
      <c r="B150" s="12" t="s">
        <v>585</v>
      </c>
      <c r="C150" s="4" t="s">
        <v>2489</v>
      </c>
      <c r="D150" s="5" t="s">
        <v>563</v>
      </c>
      <c r="E150" s="6" t="s">
        <v>586</v>
      </c>
      <c r="F150" s="6" t="s">
        <v>578</v>
      </c>
      <c r="G150" s="7" t="s">
        <v>566</v>
      </c>
      <c r="H150" s="129" t="s">
        <v>2173</v>
      </c>
      <c r="I150" s="8">
        <f t="shared" si="18"/>
        <v>44681</v>
      </c>
      <c r="J150" s="6">
        <v>1</v>
      </c>
      <c r="K150" s="6" t="s">
        <v>22</v>
      </c>
      <c r="L150" s="9">
        <v>45046</v>
      </c>
      <c r="M150" s="7" t="s">
        <v>32</v>
      </c>
      <c r="N150" s="7" t="s">
        <v>587</v>
      </c>
      <c r="O150" s="6" t="s">
        <v>588</v>
      </c>
      <c r="P150" s="10" t="b">
        <f t="shared" ca="1" si="21"/>
        <v>1</v>
      </c>
      <c r="Q150" s="9"/>
      <c r="R150" s="9" t="s">
        <v>569</v>
      </c>
      <c r="S150" s="9" t="s">
        <v>570</v>
      </c>
      <c r="T150" s="9" t="s">
        <v>571</v>
      </c>
      <c r="U150" s="11">
        <f t="shared" ca="1" si="22"/>
        <v>44831</v>
      </c>
      <c r="V150" s="11">
        <f t="shared" si="20"/>
        <v>45032</v>
      </c>
    </row>
    <row r="151" spans="1:22" ht="77.5" x14ac:dyDescent="0.35">
      <c r="A151" s="2">
        <v>147</v>
      </c>
      <c r="B151" s="12" t="s">
        <v>589</v>
      </c>
      <c r="C151" s="4" t="s">
        <v>2489</v>
      </c>
      <c r="D151" s="5" t="s">
        <v>563</v>
      </c>
      <c r="E151" s="6" t="s">
        <v>590</v>
      </c>
      <c r="F151" s="6" t="s">
        <v>565</v>
      </c>
      <c r="G151" s="7" t="s">
        <v>566</v>
      </c>
      <c r="H151" s="129" t="s">
        <v>2173</v>
      </c>
      <c r="I151" s="8">
        <f t="shared" si="18"/>
        <v>44685</v>
      </c>
      <c r="J151" s="6">
        <v>1</v>
      </c>
      <c r="K151" s="6" t="s">
        <v>22</v>
      </c>
      <c r="L151" s="9">
        <v>45050</v>
      </c>
      <c r="M151" s="7" t="s">
        <v>32</v>
      </c>
      <c r="N151" s="7" t="s">
        <v>591</v>
      </c>
      <c r="O151" s="6" t="s">
        <v>592</v>
      </c>
      <c r="P151" s="10" t="b">
        <f t="shared" ca="1" si="21"/>
        <v>1</v>
      </c>
      <c r="Q151" s="9"/>
      <c r="R151" s="9" t="s">
        <v>569</v>
      </c>
      <c r="S151" s="9" t="s">
        <v>570</v>
      </c>
      <c r="T151" s="9" t="s">
        <v>571</v>
      </c>
      <c r="U151" s="11">
        <f t="shared" ca="1" si="22"/>
        <v>44831</v>
      </c>
      <c r="V151" s="11">
        <f t="shared" si="20"/>
        <v>45036</v>
      </c>
    </row>
    <row r="152" spans="1:22" ht="77.5" x14ac:dyDescent="0.35">
      <c r="A152" s="2">
        <v>148</v>
      </c>
      <c r="B152" s="12" t="s">
        <v>593</v>
      </c>
      <c r="C152" s="4" t="s">
        <v>2489</v>
      </c>
      <c r="D152" s="5" t="s">
        <v>563</v>
      </c>
      <c r="E152" s="6" t="s">
        <v>594</v>
      </c>
      <c r="F152" s="6" t="s">
        <v>574</v>
      </c>
      <c r="G152" s="7" t="s">
        <v>566</v>
      </c>
      <c r="H152" s="129" t="s">
        <v>2173</v>
      </c>
      <c r="I152" s="8">
        <f t="shared" si="18"/>
        <v>44686</v>
      </c>
      <c r="J152" s="6">
        <v>1</v>
      </c>
      <c r="K152" s="6" t="s">
        <v>22</v>
      </c>
      <c r="L152" s="9">
        <v>45051</v>
      </c>
      <c r="M152" s="7" t="s">
        <v>32</v>
      </c>
      <c r="N152" s="7" t="s">
        <v>595</v>
      </c>
      <c r="O152" s="6" t="s">
        <v>422</v>
      </c>
      <c r="P152" s="10" t="b">
        <f t="shared" ca="1" si="21"/>
        <v>1</v>
      </c>
      <c r="Q152" s="9"/>
      <c r="R152" s="9" t="s">
        <v>569</v>
      </c>
      <c r="S152" s="9" t="s">
        <v>570</v>
      </c>
      <c r="T152" s="9" t="s">
        <v>571</v>
      </c>
      <c r="U152" s="11">
        <f t="shared" ca="1" si="22"/>
        <v>44831</v>
      </c>
      <c r="V152" s="11">
        <f t="shared" si="20"/>
        <v>45037</v>
      </c>
    </row>
    <row r="153" spans="1:22" ht="77.5" x14ac:dyDescent="0.35">
      <c r="A153" s="2">
        <v>149</v>
      </c>
      <c r="B153" s="12" t="s">
        <v>596</v>
      </c>
      <c r="C153" s="4" t="s">
        <v>2489</v>
      </c>
      <c r="D153" s="5" t="s">
        <v>563</v>
      </c>
      <c r="E153" s="6" t="s">
        <v>597</v>
      </c>
      <c r="F153" s="6" t="s">
        <v>565</v>
      </c>
      <c r="G153" s="7" t="s">
        <v>566</v>
      </c>
      <c r="H153" s="129" t="s">
        <v>2173</v>
      </c>
      <c r="I153" s="8">
        <f t="shared" si="18"/>
        <v>44688</v>
      </c>
      <c r="J153" s="6">
        <v>1</v>
      </c>
      <c r="K153" s="6" t="s">
        <v>22</v>
      </c>
      <c r="L153" s="9">
        <v>45053</v>
      </c>
      <c r="M153" s="7" t="s">
        <v>32</v>
      </c>
      <c r="N153" s="7" t="s">
        <v>598</v>
      </c>
      <c r="O153" s="6" t="s">
        <v>599</v>
      </c>
      <c r="P153" s="10" t="b">
        <f t="shared" ca="1" si="21"/>
        <v>1</v>
      </c>
      <c r="Q153" s="9"/>
      <c r="R153" s="9" t="s">
        <v>569</v>
      </c>
      <c r="S153" s="9" t="s">
        <v>570</v>
      </c>
      <c r="T153" s="9" t="s">
        <v>571</v>
      </c>
      <c r="U153" s="11">
        <f t="shared" ca="1" si="22"/>
        <v>44831</v>
      </c>
      <c r="V153" s="11">
        <f t="shared" si="20"/>
        <v>45039</v>
      </c>
    </row>
    <row r="154" spans="1:22" ht="77.5" x14ac:dyDescent="0.35">
      <c r="A154" s="2">
        <v>150</v>
      </c>
      <c r="B154" s="12" t="s">
        <v>600</v>
      </c>
      <c r="C154" s="4" t="s">
        <v>2489</v>
      </c>
      <c r="D154" s="5" t="s">
        <v>563</v>
      </c>
      <c r="E154" s="6" t="s">
        <v>601</v>
      </c>
      <c r="F154" s="6" t="s">
        <v>574</v>
      </c>
      <c r="G154" s="7" t="s">
        <v>566</v>
      </c>
      <c r="H154" s="129" t="s">
        <v>2173</v>
      </c>
      <c r="I154" s="8">
        <f t="shared" si="18"/>
        <v>44686</v>
      </c>
      <c r="J154" s="6">
        <v>1</v>
      </c>
      <c r="K154" s="6" t="s">
        <v>22</v>
      </c>
      <c r="L154" s="9">
        <v>45051</v>
      </c>
      <c r="M154" s="7" t="s">
        <v>32</v>
      </c>
      <c r="N154" s="7" t="s">
        <v>602</v>
      </c>
      <c r="O154" s="6" t="s">
        <v>603</v>
      </c>
      <c r="P154" s="10" t="b">
        <f t="shared" ca="1" si="21"/>
        <v>1</v>
      </c>
      <c r="Q154" s="9"/>
      <c r="R154" s="9" t="s">
        <v>569</v>
      </c>
      <c r="S154" s="9" t="s">
        <v>570</v>
      </c>
      <c r="T154" s="9" t="s">
        <v>571</v>
      </c>
      <c r="U154" s="11">
        <f t="shared" ca="1" si="22"/>
        <v>44831</v>
      </c>
      <c r="V154" s="11">
        <f t="shared" si="20"/>
        <v>45037</v>
      </c>
    </row>
    <row r="155" spans="1:22" ht="62" x14ac:dyDescent="0.35">
      <c r="A155" s="2">
        <v>151</v>
      </c>
      <c r="B155" s="12" t="s">
        <v>604</v>
      </c>
      <c r="C155" s="13" t="s">
        <v>610</v>
      </c>
      <c r="D155" s="5" t="s">
        <v>563</v>
      </c>
      <c r="E155" s="6" t="s">
        <v>1260</v>
      </c>
      <c r="F155" s="6" t="s">
        <v>578</v>
      </c>
      <c r="G155" s="7" t="s">
        <v>2177</v>
      </c>
      <c r="H155" s="126" t="s">
        <v>2173</v>
      </c>
      <c r="I155" s="8">
        <f t="shared" si="18"/>
        <v>44529</v>
      </c>
      <c r="J155" s="6">
        <v>1</v>
      </c>
      <c r="K155" s="6" t="s">
        <v>22</v>
      </c>
      <c r="L155" s="9">
        <v>44894</v>
      </c>
      <c r="M155" s="7" t="s">
        <v>32</v>
      </c>
      <c r="N155" s="7" t="s">
        <v>2178</v>
      </c>
      <c r="O155" s="6" t="s">
        <v>422</v>
      </c>
      <c r="P155" s="10" t="b">
        <f t="shared" ca="1" si="21"/>
        <v>1</v>
      </c>
      <c r="Q155" s="9"/>
      <c r="R155" s="9"/>
      <c r="S155" s="9"/>
      <c r="T155" s="9"/>
      <c r="U155" s="11">
        <f t="shared" ca="1" si="22"/>
        <v>44831</v>
      </c>
      <c r="V155" s="11">
        <f t="shared" si="20"/>
        <v>44880</v>
      </c>
    </row>
    <row r="156" spans="1:22" ht="31" x14ac:dyDescent="0.35">
      <c r="A156" s="2">
        <v>152</v>
      </c>
      <c r="B156" s="16" t="s">
        <v>606</v>
      </c>
      <c r="C156" s="13" t="s">
        <v>607</v>
      </c>
      <c r="D156" s="5"/>
      <c r="E156" s="6" t="str">
        <f>INDEX([1]REFERENCED!$E:$E, MATCH(B156,[1]REFERENCED!$B:$B,0))</f>
        <v>1/4" - 18 NPT L1</v>
      </c>
      <c r="F156" s="6" t="s">
        <v>574</v>
      </c>
      <c r="G156" s="7"/>
      <c r="H156" s="7" t="s">
        <v>340</v>
      </c>
      <c r="I156" s="8">
        <f t="shared" si="18"/>
        <v>44137</v>
      </c>
      <c r="J156" s="6">
        <v>1</v>
      </c>
      <c r="K156" s="6" t="s">
        <v>22</v>
      </c>
      <c r="L156" s="9">
        <v>44502</v>
      </c>
      <c r="M156" s="7"/>
      <c r="N156" s="7"/>
      <c r="O156" s="6" t="s">
        <v>608</v>
      </c>
      <c r="P156" s="10" t="s">
        <v>60</v>
      </c>
      <c r="Q156" s="9"/>
      <c r="R156" s="9"/>
      <c r="S156" s="9"/>
      <c r="T156" s="9"/>
      <c r="U156" s="11">
        <f t="shared" ca="1" si="22"/>
        <v>44831</v>
      </c>
      <c r="V156" s="11">
        <f t="shared" si="20"/>
        <v>44488</v>
      </c>
    </row>
    <row r="157" spans="1:22" ht="77.5" x14ac:dyDescent="0.35">
      <c r="A157" s="2">
        <v>153</v>
      </c>
      <c r="B157" s="12" t="s">
        <v>609</v>
      </c>
      <c r="C157" s="13" t="s">
        <v>610</v>
      </c>
      <c r="D157" s="5" t="s">
        <v>563</v>
      </c>
      <c r="E157" s="6" t="s">
        <v>611</v>
      </c>
      <c r="F157" s="6" t="s">
        <v>565</v>
      </c>
      <c r="G157" s="7" t="s">
        <v>612</v>
      </c>
      <c r="H157" s="129" t="s">
        <v>2173</v>
      </c>
      <c r="I157" s="8">
        <f t="shared" si="18"/>
        <v>44690</v>
      </c>
      <c r="J157" s="6">
        <v>1</v>
      </c>
      <c r="K157" s="6" t="s">
        <v>22</v>
      </c>
      <c r="L157" s="9">
        <v>45055</v>
      </c>
      <c r="M157" s="7" t="s">
        <v>32</v>
      </c>
      <c r="N157" s="7" t="s">
        <v>613</v>
      </c>
      <c r="O157" s="6" t="s">
        <v>422</v>
      </c>
      <c r="P157" s="10" t="b">
        <f t="shared" ca="1" si="21"/>
        <v>1</v>
      </c>
      <c r="Q157" s="9"/>
      <c r="R157" s="9" t="s">
        <v>569</v>
      </c>
      <c r="S157" s="9" t="s">
        <v>570</v>
      </c>
      <c r="T157" s="9" t="s">
        <v>571</v>
      </c>
      <c r="U157" s="11">
        <f t="shared" ca="1" si="22"/>
        <v>44831</v>
      </c>
      <c r="V157" s="11">
        <f t="shared" si="20"/>
        <v>45041</v>
      </c>
    </row>
    <row r="158" spans="1:22" ht="62" x14ac:dyDescent="0.35">
      <c r="A158" s="2">
        <v>154</v>
      </c>
      <c r="B158" s="12" t="s">
        <v>614</v>
      </c>
      <c r="C158" s="13" t="s">
        <v>610</v>
      </c>
      <c r="D158" s="5" t="s">
        <v>563</v>
      </c>
      <c r="E158" s="128" t="s">
        <v>2175</v>
      </c>
      <c r="F158" s="6" t="s">
        <v>574</v>
      </c>
      <c r="G158" s="7" t="s">
        <v>2199</v>
      </c>
      <c r="H158" s="129" t="s">
        <v>2173</v>
      </c>
      <c r="I158" s="8">
        <f t="shared" si="18"/>
        <v>44529</v>
      </c>
      <c r="J158" s="6">
        <v>1</v>
      </c>
      <c r="K158" s="6" t="s">
        <v>22</v>
      </c>
      <c r="L158" s="9">
        <v>44894</v>
      </c>
      <c r="M158" s="7" t="s">
        <v>32</v>
      </c>
      <c r="N158" s="7" t="s">
        <v>2200</v>
      </c>
      <c r="O158" s="6" t="s">
        <v>422</v>
      </c>
      <c r="P158" s="10" t="b">
        <f t="shared" ca="1" si="21"/>
        <v>1</v>
      </c>
      <c r="Q158" s="9"/>
      <c r="R158" s="9"/>
      <c r="S158" s="9"/>
      <c r="T158" s="9"/>
      <c r="U158" s="11">
        <f t="shared" ca="1" si="22"/>
        <v>44831</v>
      </c>
      <c r="V158" s="11">
        <f t="shared" si="20"/>
        <v>44880</v>
      </c>
    </row>
    <row r="159" spans="1:22" ht="62" x14ac:dyDescent="0.35">
      <c r="A159" s="2">
        <v>155</v>
      </c>
      <c r="B159" s="12" t="s">
        <v>616</v>
      </c>
      <c r="C159" s="13" t="s">
        <v>610</v>
      </c>
      <c r="D159" s="5" t="s">
        <v>563</v>
      </c>
      <c r="E159" s="128" t="s">
        <v>2176</v>
      </c>
      <c r="F159" s="6" t="s">
        <v>565</v>
      </c>
      <c r="G159" s="7" t="s">
        <v>2199</v>
      </c>
      <c r="H159" s="129" t="s">
        <v>2173</v>
      </c>
      <c r="I159" s="8">
        <f t="shared" si="18"/>
        <v>44529</v>
      </c>
      <c r="J159" s="6">
        <v>1</v>
      </c>
      <c r="K159" s="6" t="s">
        <v>22</v>
      </c>
      <c r="L159" s="9">
        <v>44894</v>
      </c>
      <c r="M159" s="7" t="s">
        <v>32</v>
      </c>
      <c r="N159" s="7" t="s">
        <v>2201</v>
      </c>
      <c r="O159" s="6" t="s">
        <v>618</v>
      </c>
      <c r="P159" s="10" t="b">
        <f t="shared" ca="1" si="21"/>
        <v>1</v>
      </c>
      <c r="Q159" s="9"/>
      <c r="R159" s="9"/>
      <c r="S159" s="9"/>
      <c r="T159" s="9"/>
      <c r="U159" s="11">
        <f t="shared" ca="1" si="22"/>
        <v>44831</v>
      </c>
      <c r="V159" s="11">
        <f t="shared" si="20"/>
        <v>44880</v>
      </c>
    </row>
    <row r="160" spans="1:22" ht="77.5" x14ac:dyDescent="0.35">
      <c r="A160" s="2">
        <v>156</v>
      </c>
      <c r="B160" s="12" t="s">
        <v>619</v>
      </c>
      <c r="C160" s="4" t="s">
        <v>2489</v>
      </c>
      <c r="D160" s="5" t="s">
        <v>563</v>
      </c>
      <c r="E160" s="6" t="s">
        <v>620</v>
      </c>
      <c r="F160" s="6" t="s">
        <v>565</v>
      </c>
      <c r="G160" s="7" t="s">
        <v>566</v>
      </c>
      <c r="H160" s="129" t="s">
        <v>2173</v>
      </c>
      <c r="I160" s="8">
        <f t="shared" si="18"/>
        <v>44685</v>
      </c>
      <c r="J160" s="6">
        <v>1</v>
      </c>
      <c r="K160" s="6" t="s">
        <v>22</v>
      </c>
      <c r="L160" s="9">
        <v>45050</v>
      </c>
      <c r="M160" s="7" t="s">
        <v>32</v>
      </c>
      <c r="N160" s="7" t="s">
        <v>621</v>
      </c>
      <c r="O160" s="6" t="s">
        <v>422</v>
      </c>
      <c r="P160" s="10" t="b">
        <f t="shared" ca="1" si="21"/>
        <v>1</v>
      </c>
      <c r="Q160" s="9"/>
      <c r="R160" s="9" t="s">
        <v>569</v>
      </c>
      <c r="S160" s="9" t="s">
        <v>570</v>
      </c>
      <c r="T160" s="9" t="s">
        <v>571</v>
      </c>
      <c r="U160" s="11">
        <f t="shared" ca="1" si="22"/>
        <v>44831</v>
      </c>
      <c r="V160" s="11">
        <f t="shared" si="20"/>
        <v>45036</v>
      </c>
    </row>
    <row r="161" spans="1:22" ht="77.5" x14ac:dyDescent="0.35">
      <c r="A161" s="2">
        <v>157</v>
      </c>
      <c r="B161" s="12" t="s">
        <v>622</v>
      </c>
      <c r="C161" s="4" t="s">
        <v>2489</v>
      </c>
      <c r="D161" s="5" t="s">
        <v>563</v>
      </c>
      <c r="E161" s="6" t="s">
        <v>623</v>
      </c>
      <c r="F161" s="6" t="s">
        <v>565</v>
      </c>
      <c r="G161" s="7" t="s">
        <v>566</v>
      </c>
      <c r="H161" s="129" t="s">
        <v>2173</v>
      </c>
      <c r="I161" s="8">
        <f t="shared" si="18"/>
        <v>44685</v>
      </c>
      <c r="J161" s="6">
        <v>1</v>
      </c>
      <c r="K161" s="6" t="s">
        <v>22</v>
      </c>
      <c r="L161" s="9">
        <v>45050</v>
      </c>
      <c r="M161" s="7" t="s">
        <v>32</v>
      </c>
      <c r="N161" s="7" t="s">
        <v>624</v>
      </c>
      <c r="O161" s="6" t="s">
        <v>422</v>
      </c>
      <c r="P161" s="10" t="b">
        <f t="shared" ca="1" si="21"/>
        <v>1</v>
      </c>
      <c r="Q161" s="9"/>
      <c r="R161" s="9" t="s">
        <v>569</v>
      </c>
      <c r="S161" s="9" t="s">
        <v>570</v>
      </c>
      <c r="T161" s="9" t="s">
        <v>571</v>
      </c>
      <c r="U161" s="11">
        <f t="shared" ca="1" si="22"/>
        <v>44831</v>
      </c>
      <c r="V161" s="11">
        <f t="shared" si="20"/>
        <v>45036</v>
      </c>
    </row>
    <row r="162" spans="1:22" ht="77.5" x14ac:dyDescent="0.35">
      <c r="A162" s="2">
        <v>158</v>
      </c>
      <c r="B162" s="12" t="s">
        <v>625</v>
      </c>
      <c r="C162" s="4" t="s">
        <v>2489</v>
      </c>
      <c r="D162" s="5" t="s">
        <v>563</v>
      </c>
      <c r="E162" s="6" t="s">
        <v>626</v>
      </c>
      <c r="F162" s="6" t="s">
        <v>574</v>
      </c>
      <c r="G162" s="7" t="s">
        <v>566</v>
      </c>
      <c r="H162" s="129" t="s">
        <v>2173</v>
      </c>
      <c r="I162" s="8">
        <f t="shared" si="18"/>
        <v>44686</v>
      </c>
      <c r="J162" s="6">
        <v>1</v>
      </c>
      <c r="K162" s="6" t="s">
        <v>22</v>
      </c>
      <c r="L162" s="9">
        <v>45051</v>
      </c>
      <c r="M162" s="7" t="s">
        <v>32</v>
      </c>
      <c r="N162" s="7" t="s">
        <v>627</v>
      </c>
      <c r="O162" s="6" t="s">
        <v>628</v>
      </c>
      <c r="P162" s="10" t="b">
        <f t="shared" ca="1" si="21"/>
        <v>1</v>
      </c>
      <c r="Q162" s="9"/>
      <c r="R162" s="9" t="s">
        <v>569</v>
      </c>
      <c r="S162" s="9" t="s">
        <v>570</v>
      </c>
      <c r="T162" s="9" t="s">
        <v>571</v>
      </c>
      <c r="U162" s="11">
        <f t="shared" ca="1" si="22"/>
        <v>44831</v>
      </c>
      <c r="V162" s="11">
        <f t="shared" si="20"/>
        <v>45037</v>
      </c>
    </row>
    <row r="163" spans="1:22" ht="77.5" x14ac:dyDescent="0.35">
      <c r="A163" s="2">
        <v>159</v>
      </c>
      <c r="B163" s="12" t="s">
        <v>629</v>
      </c>
      <c r="C163" s="4" t="s">
        <v>2489</v>
      </c>
      <c r="D163" s="5" t="s">
        <v>563</v>
      </c>
      <c r="E163" s="6" t="s">
        <v>630</v>
      </c>
      <c r="F163" s="6" t="s">
        <v>578</v>
      </c>
      <c r="G163" s="7" t="s">
        <v>566</v>
      </c>
      <c r="H163" s="129" t="s">
        <v>2173</v>
      </c>
      <c r="I163" s="8">
        <f t="shared" ref="I163:I178" si="23">(L163-365)</f>
        <v>44686</v>
      </c>
      <c r="J163" s="6">
        <v>1</v>
      </c>
      <c r="K163" s="6" t="s">
        <v>22</v>
      </c>
      <c r="L163" s="9">
        <v>45051</v>
      </c>
      <c r="M163" s="7" t="s">
        <v>32</v>
      </c>
      <c r="N163" s="7" t="s">
        <v>631</v>
      </c>
      <c r="O163" s="6" t="s">
        <v>632</v>
      </c>
      <c r="P163" s="10" t="b">
        <f t="shared" ca="1" si="21"/>
        <v>1</v>
      </c>
      <c r="Q163" s="9"/>
      <c r="R163" s="9" t="s">
        <v>569</v>
      </c>
      <c r="S163" s="9" t="s">
        <v>570</v>
      </c>
      <c r="T163" s="9" t="s">
        <v>571</v>
      </c>
      <c r="U163" s="11">
        <f t="shared" ca="1" si="22"/>
        <v>44831</v>
      </c>
      <c r="V163" s="11">
        <f t="shared" si="20"/>
        <v>45037</v>
      </c>
    </row>
    <row r="164" spans="1:22" ht="77.5" x14ac:dyDescent="0.35">
      <c r="A164" s="2">
        <v>160</v>
      </c>
      <c r="B164" s="12" t="s">
        <v>633</v>
      </c>
      <c r="C164" s="4" t="s">
        <v>2489</v>
      </c>
      <c r="D164" s="5" t="s">
        <v>563</v>
      </c>
      <c r="E164" s="6" t="s">
        <v>634</v>
      </c>
      <c r="F164" s="6" t="s">
        <v>578</v>
      </c>
      <c r="G164" s="7" t="s">
        <v>566</v>
      </c>
      <c r="H164" s="129" t="s">
        <v>2173</v>
      </c>
      <c r="I164" s="8">
        <f t="shared" si="23"/>
        <v>44681</v>
      </c>
      <c r="J164" s="6">
        <v>1</v>
      </c>
      <c r="K164" s="6" t="s">
        <v>22</v>
      </c>
      <c r="L164" s="9">
        <v>45046</v>
      </c>
      <c r="M164" s="7" t="s">
        <v>32</v>
      </c>
      <c r="N164" s="7" t="s">
        <v>635</v>
      </c>
      <c r="O164" s="6" t="s">
        <v>636</v>
      </c>
      <c r="P164" s="10" t="b">
        <f t="shared" ca="1" si="21"/>
        <v>1</v>
      </c>
      <c r="Q164" s="9"/>
      <c r="R164" s="9" t="s">
        <v>569</v>
      </c>
      <c r="S164" s="9" t="s">
        <v>570</v>
      </c>
      <c r="T164" s="9" t="s">
        <v>571</v>
      </c>
      <c r="U164" s="11">
        <f t="shared" ca="1" si="22"/>
        <v>44831</v>
      </c>
      <c r="V164" s="11">
        <f t="shared" si="20"/>
        <v>45032</v>
      </c>
    </row>
    <row r="165" spans="1:22" ht="93" x14ac:dyDescent="0.35">
      <c r="A165" s="2">
        <v>161</v>
      </c>
      <c r="B165" s="12" t="s">
        <v>637</v>
      </c>
      <c r="C165" s="13" t="s">
        <v>479</v>
      </c>
      <c r="D165" s="7" t="s">
        <v>438</v>
      </c>
      <c r="E165" s="6" t="s">
        <v>639</v>
      </c>
      <c r="F165" s="6" t="s">
        <v>640</v>
      </c>
      <c r="G165" s="7" t="s">
        <v>2563</v>
      </c>
      <c r="H165" s="127" t="s">
        <v>2174</v>
      </c>
      <c r="I165" s="8">
        <f t="shared" si="23"/>
        <v>44778</v>
      </c>
      <c r="J165" s="6">
        <v>1</v>
      </c>
      <c r="K165" s="6" t="s">
        <v>22</v>
      </c>
      <c r="L165" s="9">
        <v>45143</v>
      </c>
      <c r="M165" s="7" t="s">
        <v>2251</v>
      </c>
      <c r="N165" s="7" t="s">
        <v>2620</v>
      </c>
      <c r="O165" s="6" t="s">
        <v>641</v>
      </c>
      <c r="P165" s="10" t="b">
        <f t="shared" ca="1" si="21"/>
        <v>1</v>
      </c>
      <c r="Q165" s="9"/>
      <c r="R165" s="9" t="s">
        <v>2564</v>
      </c>
      <c r="S165" s="9" t="s">
        <v>2565</v>
      </c>
      <c r="T165" s="9" t="s">
        <v>2566</v>
      </c>
      <c r="U165" s="11">
        <f t="shared" ca="1" si="22"/>
        <v>44831</v>
      </c>
      <c r="V165" s="11">
        <f t="shared" si="20"/>
        <v>45129</v>
      </c>
    </row>
    <row r="166" spans="1:22" ht="93" x14ac:dyDescent="0.35">
      <c r="A166" s="2">
        <v>162</v>
      </c>
      <c r="B166" s="12" t="s">
        <v>642</v>
      </c>
      <c r="C166" s="13" t="s">
        <v>479</v>
      </c>
      <c r="D166" s="7" t="s">
        <v>438</v>
      </c>
      <c r="E166" s="6" t="s">
        <v>644</v>
      </c>
      <c r="F166" s="6" t="s">
        <v>645</v>
      </c>
      <c r="G166" s="7" t="s">
        <v>2563</v>
      </c>
      <c r="H166" s="127" t="s">
        <v>2174</v>
      </c>
      <c r="I166" s="8">
        <f t="shared" si="23"/>
        <v>44778</v>
      </c>
      <c r="J166" s="6">
        <v>1</v>
      </c>
      <c r="K166" s="6" t="s">
        <v>22</v>
      </c>
      <c r="L166" s="9">
        <v>45143</v>
      </c>
      <c r="M166" s="7" t="s">
        <v>2251</v>
      </c>
      <c r="N166" s="7" t="s">
        <v>2619</v>
      </c>
      <c r="O166" s="6" t="s">
        <v>641</v>
      </c>
      <c r="P166" s="10" t="b">
        <f t="shared" ca="1" si="21"/>
        <v>1</v>
      </c>
      <c r="Q166" s="9"/>
      <c r="R166" s="9" t="s">
        <v>2564</v>
      </c>
      <c r="S166" s="9" t="s">
        <v>2565</v>
      </c>
      <c r="T166" s="9" t="s">
        <v>2566</v>
      </c>
      <c r="U166" s="11">
        <f t="shared" ca="1" si="22"/>
        <v>44831</v>
      </c>
      <c r="V166" s="11">
        <f t="shared" si="20"/>
        <v>45129</v>
      </c>
    </row>
    <row r="167" spans="1:22" ht="93" x14ac:dyDescent="0.35">
      <c r="A167" s="2">
        <v>163</v>
      </c>
      <c r="B167" s="12" t="s">
        <v>646</v>
      </c>
      <c r="C167" s="13" t="s">
        <v>479</v>
      </c>
      <c r="D167" s="7" t="s">
        <v>438</v>
      </c>
      <c r="E167" s="6" t="s">
        <v>648</v>
      </c>
      <c r="F167" s="6" t="s">
        <v>649</v>
      </c>
      <c r="G167" s="7" t="s">
        <v>2563</v>
      </c>
      <c r="H167" s="127" t="s">
        <v>2174</v>
      </c>
      <c r="I167" s="8">
        <f t="shared" si="23"/>
        <v>44778</v>
      </c>
      <c r="J167" s="6">
        <v>1</v>
      </c>
      <c r="K167" s="6" t="s">
        <v>22</v>
      </c>
      <c r="L167" s="9">
        <v>45143</v>
      </c>
      <c r="M167" s="7" t="s">
        <v>2251</v>
      </c>
      <c r="N167" s="7" t="s">
        <v>2618</v>
      </c>
      <c r="O167" s="6" t="s">
        <v>641</v>
      </c>
      <c r="P167" s="10" t="b">
        <f t="shared" ca="1" si="21"/>
        <v>1</v>
      </c>
      <c r="Q167" s="9"/>
      <c r="R167" s="9" t="s">
        <v>2564</v>
      </c>
      <c r="S167" s="9" t="s">
        <v>2565</v>
      </c>
      <c r="T167" s="9" t="s">
        <v>2566</v>
      </c>
      <c r="U167" s="11">
        <f t="shared" ca="1" si="22"/>
        <v>44831</v>
      </c>
      <c r="V167" s="11">
        <f t="shared" si="20"/>
        <v>45129</v>
      </c>
    </row>
    <row r="168" spans="1:22" ht="46.5" x14ac:dyDescent="0.35">
      <c r="A168" s="2">
        <v>164</v>
      </c>
      <c r="B168" s="12" t="s">
        <v>650</v>
      </c>
      <c r="C168" s="13" t="s">
        <v>479</v>
      </c>
      <c r="D168" s="7" t="s">
        <v>438</v>
      </c>
      <c r="E168" s="6" t="s">
        <v>652</v>
      </c>
      <c r="F168" s="6" t="s">
        <v>653</v>
      </c>
      <c r="G168" s="7" t="s">
        <v>2563</v>
      </c>
      <c r="H168" s="127" t="s">
        <v>2174</v>
      </c>
      <c r="I168" s="8">
        <f t="shared" si="23"/>
        <v>44778</v>
      </c>
      <c r="J168" s="6">
        <v>1</v>
      </c>
      <c r="K168" s="6" t="s">
        <v>22</v>
      </c>
      <c r="L168" s="9">
        <v>45143</v>
      </c>
      <c r="M168" s="7" t="s">
        <v>2251</v>
      </c>
      <c r="N168" s="7" t="s">
        <v>2616</v>
      </c>
      <c r="O168" s="6" t="s">
        <v>641</v>
      </c>
      <c r="P168" s="10" t="b">
        <f t="shared" ca="1" si="21"/>
        <v>1</v>
      </c>
      <c r="Q168" s="9"/>
      <c r="R168" s="9"/>
      <c r="S168" s="9"/>
      <c r="T168" s="9"/>
      <c r="U168" s="11">
        <f t="shared" ca="1" si="22"/>
        <v>44831</v>
      </c>
      <c r="V168" s="11">
        <f t="shared" si="20"/>
        <v>45129</v>
      </c>
    </row>
    <row r="169" spans="1:22" ht="46.5" x14ac:dyDescent="0.35">
      <c r="A169" s="2">
        <v>165</v>
      </c>
      <c r="B169" s="12" t="s">
        <v>654</v>
      </c>
      <c r="C169" s="13" t="s">
        <v>479</v>
      </c>
      <c r="D169" s="7" t="s">
        <v>438</v>
      </c>
      <c r="E169" s="6" t="s">
        <v>656</v>
      </c>
      <c r="F169" s="6" t="s">
        <v>657</v>
      </c>
      <c r="G169" s="7" t="s">
        <v>2563</v>
      </c>
      <c r="H169" s="127" t="s">
        <v>2174</v>
      </c>
      <c r="I169" s="8">
        <f t="shared" si="23"/>
        <v>44778</v>
      </c>
      <c r="J169" s="6">
        <v>1</v>
      </c>
      <c r="K169" s="6" t="s">
        <v>22</v>
      </c>
      <c r="L169" s="9">
        <v>45143</v>
      </c>
      <c r="M169" s="7" t="s">
        <v>2251</v>
      </c>
      <c r="N169" s="7" t="s">
        <v>2617</v>
      </c>
      <c r="O169" s="6" t="s">
        <v>641</v>
      </c>
      <c r="P169" s="10" t="b">
        <f t="shared" ca="1" si="21"/>
        <v>1</v>
      </c>
      <c r="Q169" s="9"/>
      <c r="R169" s="9"/>
      <c r="S169" s="9"/>
      <c r="T169" s="9"/>
      <c r="U169" s="11">
        <f t="shared" ca="1" si="22"/>
        <v>44831</v>
      </c>
      <c r="V169" s="11">
        <f t="shared" si="20"/>
        <v>45129</v>
      </c>
    </row>
    <row r="170" spans="1:22" ht="46.5" x14ac:dyDescent="0.35">
      <c r="A170" s="2">
        <v>166</v>
      </c>
      <c r="B170" s="12" t="s">
        <v>658</v>
      </c>
      <c r="C170" s="13" t="s">
        <v>479</v>
      </c>
      <c r="D170" s="7" t="s">
        <v>438</v>
      </c>
      <c r="E170" s="6" t="s">
        <v>660</v>
      </c>
      <c r="F170" s="6" t="s">
        <v>661</v>
      </c>
      <c r="G170" s="7" t="s">
        <v>2563</v>
      </c>
      <c r="H170" s="127" t="s">
        <v>2174</v>
      </c>
      <c r="I170" s="8">
        <f t="shared" si="23"/>
        <v>44778</v>
      </c>
      <c r="J170" s="6">
        <v>1</v>
      </c>
      <c r="K170" s="6" t="s">
        <v>22</v>
      </c>
      <c r="L170" s="9">
        <v>45143</v>
      </c>
      <c r="M170" s="7" t="s">
        <v>2251</v>
      </c>
      <c r="N170" s="7" t="s">
        <v>2615</v>
      </c>
      <c r="O170" s="6" t="s">
        <v>641</v>
      </c>
      <c r="P170" s="10" t="b">
        <f t="shared" ca="1" si="21"/>
        <v>1</v>
      </c>
      <c r="Q170" s="9"/>
      <c r="R170" s="9"/>
      <c r="S170" s="9"/>
      <c r="T170" s="9"/>
      <c r="U170" s="11">
        <f t="shared" ca="1" si="22"/>
        <v>44831</v>
      </c>
      <c r="V170" s="11">
        <f t="shared" si="20"/>
        <v>45129</v>
      </c>
    </row>
    <row r="171" spans="1:22" ht="46.5" x14ac:dyDescent="0.35">
      <c r="A171" s="2">
        <v>167</v>
      </c>
      <c r="B171" s="12" t="s">
        <v>662</v>
      </c>
      <c r="C171" s="13" t="s">
        <v>479</v>
      </c>
      <c r="D171" s="7" t="s">
        <v>438</v>
      </c>
      <c r="E171" s="6" t="s">
        <v>664</v>
      </c>
      <c r="F171" s="6" t="s">
        <v>665</v>
      </c>
      <c r="G171" s="7" t="s">
        <v>2563</v>
      </c>
      <c r="H171" s="127" t="s">
        <v>2174</v>
      </c>
      <c r="I171" s="8">
        <f t="shared" si="23"/>
        <v>44778</v>
      </c>
      <c r="J171" s="6">
        <v>1</v>
      </c>
      <c r="K171" s="6" t="s">
        <v>22</v>
      </c>
      <c r="L171" s="9">
        <v>45143</v>
      </c>
      <c r="M171" s="7" t="s">
        <v>2251</v>
      </c>
      <c r="N171" s="7" t="s">
        <v>2614</v>
      </c>
      <c r="O171" s="6" t="s">
        <v>641</v>
      </c>
      <c r="P171" s="10" t="b">
        <f t="shared" ca="1" si="21"/>
        <v>1</v>
      </c>
      <c r="Q171" s="9"/>
      <c r="R171" s="9"/>
      <c r="S171" s="9"/>
      <c r="T171" s="9"/>
      <c r="U171" s="11">
        <f t="shared" ca="1" si="22"/>
        <v>44831</v>
      </c>
      <c r="V171" s="11">
        <f t="shared" si="20"/>
        <v>45129</v>
      </c>
    </row>
    <row r="172" spans="1:22" ht="46.5" x14ac:dyDescent="0.35">
      <c r="A172" s="2">
        <v>168</v>
      </c>
      <c r="B172" s="12" t="s">
        <v>666</v>
      </c>
      <c r="C172" s="13" t="s">
        <v>479</v>
      </c>
      <c r="D172" s="7" t="s">
        <v>438</v>
      </c>
      <c r="E172" s="6" t="s">
        <v>668</v>
      </c>
      <c r="F172" s="6" t="s">
        <v>669</v>
      </c>
      <c r="G172" s="7" t="s">
        <v>2563</v>
      </c>
      <c r="H172" s="127" t="s">
        <v>2174</v>
      </c>
      <c r="I172" s="8">
        <f t="shared" si="23"/>
        <v>44778</v>
      </c>
      <c r="J172" s="6">
        <v>1</v>
      </c>
      <c r="K172" s="6" t="s">
        <v>22</v>
      </c>
      <c r="L172" s="9">
        <v>45143</v>
      </c>
      <c r="M172" s="7" t="s">
        <v>2251</v>
      </c>
      <c r="N172" s="7" t="s">
        <v>2613</v>
      </c>
      <c r="O172" s="6" t="s">
        <v>641</v>
      </c>
      <c r="P172" s="10" t="b">
        <f t="shared" ca="1" si="21"/>
        <v>1</v>
      </c>
      <c r="Q172" s="9"/>
      <c r="R172" s="9"/>
      <c r="S172" s="9"/>
      <c r="T172" s="9"/>
      <c r="U172" s="11">
        <f t="shared" ca="1" si="22"/>
        <v>44831</v>
      </c>
      <c r="V172" s="11">
        <f t="shared" si="20"/>
        <v>45129</v>
      </c>
    </row>
    <row r="173" spans="1:22" ht="62" x14ac:dyDescent="0.35">
      <c r="A173" s="2">
        <v>169</v>
      </c>
      <c r="B173" s="12" t="s">
        <v>670</v>
      </c>
      <c r="C173" s="13" t="s">
        <v>2205</v>
      </c>
      <c r="D173" s="5" t="s">
        <v>438</v>
      </c>
      <c r="E173" s="128" t="s">
        <v>2206</v>
      </c>
      <c r="F173" s="6" t="s">
        <v>672</v>
      </c>
      <c r="G173" s="7" t="s">
        <v>2563</v>
      </c>
      <c r="H173" s="127" t="s">
        <v>2179</v>
      </c>
      <c r="I173" s="8">
        <f t="shared" si="23"/>
        <v>44781</v>
      </c>
      <c r="J173" s="6">
        <v>1</v>
      </c>
      <c r="K173" s="6" t="s">
        <v>22</v>
      </c>
      <c r="L173" s="9">
        <v>45146</v>
      </c>
      <c r="M173" s="7" t="s">
        <v>2251</v>
      </c>
      <c r="N173" s="7" t="s">
        <v>2595</v>
      </c>
      <c r="O173" s="6" t="s">
        <v>673</v>
      </c>
      <c r="P173" s="10" t="b">
        <f t="shared" ca="1" si="21"/>
        <v>1</v>
      </c>
      <c r="Q173" s="9"/>
      <c r="R173" s="9" t="s">
        <v>2591</v>
      </c>
      <c r="S173" s="9" t="s">
        <v>2592</v>
      </c>
      <c r="T173" s="9" t="s">
        <v>2593</v>
      </c>
      <c r="U173" s="11">
        <f t="shared" ca="1" si="22"/>
        <v>44831</v>
      </c>
      <c r="V173" s="11">
        <f t="shared" si="20"/>
        <v>45132</v>
      </c>
    </row>
    <row r="174" spans="1:22" ht="46.5" x14ac:dyDescent="0.35">
      <c r="A174" s="2">
        <v>170</v>
      </c>
      <c r="B174" s="3" t="s">
        <v>674</v>
      </c>
      <c r="C174" s="13" t="s">
        <v>2208</v>
      </c>
      <c r="D174" s="5" t="s">
        <v>438</v>
      </c>
      <c r="E174" s="6" t="s">
        <v>2207</v>
      </c>
      <c r="F174" s="6" t="s">
        <v>676</v>
      </c>
      <c r="G174" s="7" t="s">
        <v>2202</v>
      </c>
      <c r="H174" s="127" t="s">
        <v>2179</v>
      </c>
      <c r="I174" s="8">
        <f t="shared" si="23"/>
        <v>44408</v>
      </c>
      <c r="J174" s="6">
        <v>1</v>
      </c>
      <c r="K174" s="6" t="s">
        <v>22</v>
      </c>
      <c r="L174" s="9">
        <v>44773</v>
      </c>
      <c r="M174" s="7" t="s">
        <v>32</v>
      </c>
      <c r="N174" s="7" t="s">
        <v>2203</v>
      </c>
      <c r="O174" s="6" t="s">
        <v>673</v>
      </c>
      <c r="P174" s="10" t="b">
        <f t="shared" ca="1" si="21"/>
        <v>0</v>
      </c>
      <c r="Q174" s="9"/>
      <c r="R174" s="9"/>
      <c r="S174" s="9"/>
      <c r="T174" s="9"/>
      <c r="U174" s="11">
        <f t="shared" ca="1" si="22"/>
        <v>44831</v>
      </c>
      <c r="V174" s="11">
        <f t="shared" si="20"/>
        <v>44759</v>
      </c>
    </row>
    <row r="175" spans="1:22" ht="62" x14ac:dyDescent="0.35">
      <c r="A175" s="2">
        <v>171</v>
      </c>
      <c r="B175" s="12" t="s">
        <v>677</v>
      </c>
      <c r="C175" s="127" t="s">
        <v>2205</v>
      </c>
      <c r="D175" s="5" t="s">
        <v>389</v>
      </c>
      <c r="E175" s="6" t="s">
        <v>2209</v>
      </c>
      <c r="F175" s="6" t="s">
        <v>679</v>
      </c>
      <c r="G175" s="7" t="s">
        <v>2563</v>
      </c>
      <c r="H175" s="127" t="s">
        <v>2179</v>
      </c>
      <c r="I175" s="8">
        <f t="shared" si="23"/>
        <v>44781</v>
      </c>
      <c r="J175" s="6">
        <v>1</v>
      </c>
      <c r="K175" s="6" t="s">
        <v>22</v>
      </c>
      <c r="L175" s="9">
        <v>45146</v>
      </c>
      <c r="M175" s="7" t="s">
        <v>2251</v>
      </c>
      <c r="N175" s="7" t="s">
        <v>2594</v>
      </c>
      <c r="O175" s="6" t="s">
        <v>680</v>
      </c>
      <c r="P175" s="10" t="b">
        <f t="shared" ca="1" si="21"/>
        <v>1</v>
      </c>
      <c r="Q175" s="9"/>
      <c r="R175" s="9" t="s">
        <v>2591</v>
      </c>
      <c r="S175" s="9" t="s">
        <v>2592</v>
      </c>
      <c r="T175" s="9" t="s">
        <v>2593</v>
      </c>
      <c r="U175" s="11">
        <f t="shared" ca="1" si="22"/>
        <v>44831</v>
      </c>
      <c r="V175" s="11">
        <f t="shared" si="20"/>
        <v>45132</v>
      </c>
    </row>
    <row r="176" spans="1:22" ht="46.5" x14ac:dyDescent="0.35">
      <c r="A176" s="2">
        <v>172</v>
      </c>
      <c r="B176" s="3" t="s">
        <v>681</v>
      </c>
      <c r="C176" s="127" t="s">
        <v>2208</v>
      </c>
      <c r="D176" s="5" t="s">
        <v>389</v>
      </c>
      <c r="E176" s="6" t="s">
        <v>2210</v>
      </c>
      <c r="F176" s="6" t="s">
        <v>683</v>
      </c>
      <c r="G176" s="7" t="s">
        <v>2202</v>
      </c>
      <c r="H176" s="127" t="s">
        <v>2179</v>
      </c>
      <c r="I176" s="8">
        <f t="shared" si="23"/>
        <v>44408</v>
      </c>
      <c r="J176" s="6">
        <v>1</v>
      </c>
      <c r="K176" s="6" t="s">
        <v>22</v>
      </c>
      <c r="L176" s="9">
        <v>44773</v>
      </c>
      <c r="M176" s="7" t="s">
        <v>32</v>
      </c>
      <c r="N176" s="7" t="s">
        <v>2204</v>
      </c>
      <c r="O176" s="6" t="s">
        <v>680</v>
      </c>
      <c r="P176" s="10" t="b">
        <f t="shared" ca="1" si="21"/>
        <v>0</v>
      </c>
      <c r="Q176" s="9"/>
      <c r="R176" s="9"/>
      <c r="S176" s="9"/>
      <c r="T176" s="9"/>
      <c r="U176" s="11">
        <f t="shared" ca="1" si="22"/>
        <v>44831</v>
      </c>
      <c r="V176" s="11">
        <f t="shared" si="20"/>
        <v>44759</v>
      </c>
    </row>
    <row r="177" spans="1:22" ht="62" x14ac:dyDescent="0.35">
      <c r="A177" s="2">
        <v>173</v>
      </c>
      <c r="B177" s="12" t="s">
        <v>684</v>
      </c>
      <c r="C177" s="127" t="s">
        <v>2205</v>
      </c>
      <c r="D177" s="5" t="s">
        <v>389</v>
      </c>
      <c r="E177" s="6" t="s">
        <v>2212</v>
      </c>
      <c r="F177" s="6" t="s">
        <v>686</v>
      </c>
      <c r="G177" s="7" t="s">
        <v>2563</v>
      </c>
      <c r="H177" s="127" t="s">
        <v>2179</v>
      </c>
      <c r="I177" s="8">
        <f t="shared" si="23"/>
        <v>44781</v>
      </c>
      <c r="J177" s="6">
        <v>1</v>
      </c>
      <c r="K177" s="6" t="s">
        <v>22</v>
      </c>
      <c r="L177" s="9">
        <v>45146</v>
      </c>
      <c r="M177" s="7" t="s">
        <v>2251</v>
      </c>
      <c r="N177" s="7" t="s">
        <v>2590</v>
      </c>
      <c r="O177" s="6" t="s">
        <v>687</v>
      </c>
      <c r="P177" s="10" t="b">
        <f t="shared" ca="1" si="21"/>
        <v>1</v>
      </c>
      <c r="Q177" s="9"/>
      <c r="R177" s="9" t="s">
        <v>2591</v>
      </c>
      <c r="S177" s="9" t="s">
        <v>2592</v>
      </c>
      <c r="T177" s="9" t="s">
        <v>2593</v>
      </c>
      <c r="U177" s="11">
        <f t="shared" ca="1" si="22"/>
        <v>44831</v>
      </c>
      <c r="V177" s="11">
        <f t="shared" si="20"/>
        <v>45132</v>
      </c>
    </row>
    <row r="178" spans="1:22" ht="46.5" x14ac:dyDescent="0.35">
      <c r="A178" s="2">
        <v>174</v>
      </c>
      <c r="B178" s="3" t="s">
        <v>688</v>
      </c>
      <c r="C178" s="127" t="s">
        <v>2208</v>
      </c>
      <c r="D178" s="5" t="s">
        <v>389</v>
      </c>
      <c r="E178" s="6" t="s">
        <v>2211</v>
      </c>
      <c r="F178" s="6" t="s">
        <v>690</v>
      </c>
      <c r="G178" s="7" t="s">
        <v>2202</v>
      </c>
      <c r="H178" s="127" t="s">
        <v>2179</v>
      </c>
      <c r="I178" s="8">
        <f t="shared" si="23"/>
        <v>44408</v>
      </c>
      <c r="J178" s="6">
        <v>1</v>
      </c>
      <c r="K178" s="6" t="s">
        <v>22</v>
      </c>
      <c r="L178" s="9">
        <v>44773</v>
      </c>
      <c r="M178" s="7" t="s">
        <v>32</v>
      </c>
      <c r="N178" s="7" t="s">
        <v>2213</v>
      </c>
      <c r="O178" s="6" t="s">
        <v>687</v>
      </c>
      <c r="P178" s="10" t="b">
        <f t="shared" ca="1" si="21"/>
        <v>0</v>
      </c>
      <c r="Q178" s="9"/>
      <c r="R178" s="9"/>
      <c r="S178" s="9"/>
      <c r="T178" s="9"/>
      <c r="U178" s="11">
        <f t="shared" ca="1" si="22"/>
        <v>44831</v>
      </c>
      <c r="V178" s="11">
        <f t="shared" si="20"/>
        <v>44759</v>
      </c>
    </row>
    <row r="179" spans="1:22" ht="46.5" x14ac:dyDescent="0.35">
      <c r="A179" s="2">
        <v>175</v>
      </c>
      <c r="B179" s="12" t="s">
        <v>691</v>
      </c>
      <c r="C179" s="13" t="s">
        <v>692</v>
      </c>
      <c r="D179" s="5" t="s">
        <v>438</v>
      </c>
      <c r="E179" s="6" t="s">
        <v>2214</v>
      </c>
      <c r="F179" s="6" t="s">
        <v>693</v>
      </c>
      <c r="G179" s="7" t="s">
        <v>2215</v>
      </c>
      <c r="H179" s="127" t="s">
        <v>2216</v>
      </c>
      <c r="I179" s="8">
        <f>(L179-92)</f>
        <v>44885</v>
      </c>
      <c r="J179" s="6">
        <v>3</v>
      </c>
      <c r="K179" s="6" t="s">
        <v>22</v>
      </c>
      <c r="L179" s="9">
        <v>44977</v>
      </c>
      <c r="M179" s="7" t="s">
        <v>32</v>
      </c>
      <c r="N179" s="7" t="s">
        <v>2217</v>
      </c>
      <c r="O179" s="6" t="s">
        <v>694</v>
      </c>
      <c r="P179" s="10" t="b">
        <f t="shared" ca="1" si="21"/>
        <v>1</v>
      </c>
      <c r="Q179" s="9"/>
      <c r="R179" s="9"/>
      <c r="S179" s="9"/>
      <c r="T179" s="9"/>
      <c r="U179" s="11">
        <f t="shared" ca="1" si="22"/>
        <v>44831</v>
      </c>
      <c r="V179" s="11">
        <f t="shared" si="20"/>
        <v>44963</v>
      </c>
    </row>
    <row r="180" spans="1:22" ht="46.5" x14ac:dyDescent="0.35">
      <c r="A180" s="2">
        <v>176</v>
      </c>
      <c r="B180" s="18" t="s">
        <v>695</v>
      </c>
      <c r="C180" s="13" t="s">
        <v>1436</v>
      </c>
      <c r="D180" s="5" t="s">
        <v>389</v>
      </c>
      <c r="E180" s="128" t="s">
        <v>2218</v>
      </c>
      <c r="F180" s="6" t="s">
        <v>2219</v>
      </c>
      <c r="G180" s="7" t="s">
        <v>2220</v>
      </c>
      <c r="H180" s="127" t="s">
        <v>2221</v>
      </c>
      <c r="I180" s="8">
        <f t="shared" ref="I180:I245" si="24">(L180-365)</f>
        <v>44466</v>
      </c>
      <c r="J180" s="6">
        <v>1</v>
      </c>
      <c r="K180" s="6" t="s">
        <v>22</v>
      </c>
      <c r="L180" s="9">
        <v>44831</v>
      </c>
      <c r="M180" s="7" t="s">
        <v>32</v>
      </c>
      <c r="N180" s="7" t="s">
        <v>2222</v>
      </c>
      <c r="O180" s="6" t="s">
        <v>698</v>
      </c>
      <c r="P180" s="10" t="b">
        <f ca="1">(V180&lt;=U180)=FALSE()</f>
        <v>0</v>
      </c>
      <c r="Q180" s="9"/>
      <c r="R180" s="9"/>
      <c r="S180" s="9"/>
      <c r="T180" s="9"/>
      <c r="U180" s="11">
        <f t="shared" ca="1" si="22"/>
        <v>44831</v>
      </c>
      <c r="V180" s="11">
        <f t="shared" si="20"/>
        <v>44817</v>
      </c>
    </row>
    <row r="181" spans="1:22" ht="46.5" x14ac:dyDescent="0.35">
      <c r="A181" s="2">
        <v>177</v>
      </c>
      <c r="B181" s="18" t="s">
        <v>699</v>
      </c>
      <c r="C181" s="13" t="s">
        <v>2223</v>
      </c>
      <c r="D181" s="5" t="s">
        <v>438</v>
      </c>
      <c r="E181" s="128" t="s">
        <v>2224</v>
      </c>
      <c r="F181" s="6" t="s">
        <v>701</v>
      </c>
      <c r="G181" s="7" t="s">
        <v>2225</v>
      </c>
      <c r="H181" s="127" t="s">
        <v>2226</v>
      </c>
      <c r="I181" s="8">
        <f t="shared" si="24"/>
        <v>44466</v>
      </c>
      <c r="J181" s="6">
        <v>1</v>
      </c>
      <c r="K181" s="6" t="s">
        <v>22</v>
      </c>
      <c r="L181" s="9">
        <v>44831</v>
      </c>
      <c r="M181" s="7" t="s">
        <v>32</v>
      </c>
      <c r="N181" s="7" t="s">
        <v>2227</v>
      </c>
      <c r="O181" s="6" t="s">
        <v>702</v>
      </c>
      <c r="P181" s="10" t="b">
        <f ca="1">(V181&lt;=U181)=FALSE()</f>
        <v>0</v>
      </c>
      <c r="Q181" s="9"/>
      <c r="R181" s="9"/>
      <c r="S181" s="9"/>
      <c r="T181" s="9"/>
      <c r="U181" s="11">
        <f t="shared" ca="1" si="22"/>
        <v>44831</v>
      </c>
      <c r="V181" s="11">
        <f t="shared" si="20"/>
        <v>44817</v>
      </c>
    </row>
    <row r="182" spans="1:22" ht="62" x14ac:dyDescent="0.35">
      <c r="A182" s="2">
        <v>178</v>
      </c>
      <c r="B182" s="12" t="s">
        <v>703</v>
      </c>
      <c r="C182" s="4" t="s">
        <v>2489</v>
      </c>
      <c r="D182" s="5" t="s">
        <v>389</v>
      </c>
      <c r="E182" s="128" t="s">
        <v>2228</v>
      </c>
      <c r="F182" s="6" t="s">
        <v>705</v>
      </c>
      <c r="G182" s="7" t="s">
        <v>2229</v>
      </c>
      <c r="H182" s="129" t="s">
        <v>2173</v>
      </c>
      <c r="I182" s="8">
        <f t="shared" si="24"/>
        <v>44566</v>
      </c>
      <c r="J182" s="6">
        <v>1</v>
      </c>
      <c r="K182" s="6" t="s">
        <v>22</v>
      </c>
      <c r="L182" s="9">
        <v>44931</v>
      </c>
      <c r="M182" s="7" t="s">
        <v>2091</v>
      </c>
      <c r="N182" s="7" t="s">
        <v>2230</v>
      </c>
      <c r="O182" s="6" t="s">
        <v>706</v>
      </c>
      <c r="P182" s="10" t="b">
        <f t="shared" ca="1" si="21"/>
        <v>1</v>
      </c>
      <c r="Q182" s="9"/>
      <c r="R182" s="9"/>
      <c r="S182" s="9"/>
      <c r="T182" s="9"/>
      <c r="U182" s="11">
        <f t="shared" ca="1" si="22"/>
        <v>44831</v>
      </c>
      <c r="V182" s="11">
        <f t="shared" si="20"/>
        <v>44917</v>
      </c>
    </row>
    <row r="183" spans="1:22" ht="77.5" x14ac:dyDescent="0.35">
      <c r="A183" s="2">
        <v>179</v>
      </c>
      <c r="B183" s="12" t="s">
        <v>707</v>
      </c>
      <c r="C183" s="13" t="s">
        <v>468</v>
      </c>
      <c r="D183" s="5" t="s">
        <v>438</v>
      </c>
      <c r="E183" s="6" t="s">
        <v>469</v>
      </c>
      <c r="F183" s="6" t="s">
        <v>708</v>
      </c>
      <c r="G183" s="7" t="s">
        <v>471</v>
      </c>
      <c r="H183" s="7" t="s">
        <v>1733</v>
      </c>
      <c r="I183" s="8">
        <f t="shared" si="24"/>
        <v>44681</v>
      </c>
      <c r="J183" s="6">
        <v>1</v>
      </c>
      <c r="K183" s="6" t="s">
        <v>22</v>
      </c>
      <c r="L183" s="20">
        <v>45046</v>
      </c>
      <c r="M183" s="7" t="s">
        <v>32</v>
      </c>
      <c r="N183" s="7" t="s">
        <v>709</v>
      </c>
      <c r="O183" s="21" t="s">
        <v>473</v>
      </c>
      <c r="P183" s="10" t="b">
        <f t="shared" ca="1" si="21"/>
        <v>1</v>
      </c>
      <c r="Q183" s="9"/>
      <c r="R183" s="9" t="s">
        <v>396</v>
      </c>
      <c r="S183" s="9" t="s">
        <v>397</v>
      </c>
      <c r="T183" s="9" t="s">
        <v>398</v>
      </c>
      <c r="U183" s="11">
        <f t="shared" ca="1" si="22"/>
        <v>44831</v>
      </c>
      <c r="V183" s="11">
        <f t="shared" si="20"/>
        <v>45032</v>
      </c>
    </row>
    <row r="184" spans="1:22" ht="77.5" x14ac:dyDescent="0.35">
      <c r="A184" s="2">
        <v>180</v>
      </c>
      <c r="B184" s="12" t="s">
        <v>710</v>
      </c>
      <c r="C184" s="13" t="s">
        <v>493</v>
      </c>
      <c r="D184" s="5" t="s">
        <v>438</v>
      </c>
      <c r="E184" s="6" t="s">
        <v>711</v>
      </c>
      <c r="F184" s="6" t="s">
        <v>712</v>
      </c>
      <c r="G184" s="7" t="s">
        <v>496</v>
      </c>
      <c r="H184" s="7" t="s">
        <v>713</v>
      </c>
      <c r="I184" s="8">
        <f t="shared" si="24"/>
        <v>44681</v>
      </c>
      <c r="J184" s="6">
        <v>1</v>
      </c>
      <c r="K184" s="6" t="s">
        <v>22</v>
      </c>
      <c r="L184" s="20">
        <v>45046</v>
      </c>
      <c r="M184" s="7" t="s">
        <v>32</v>
      </c>
      <c r="N184" s="7" t="s">
        <v>714</v>
      </c>
      <c r="O184" s="21" t="s">
        <v>412</v>
      </c>
      <c r="P184" s="10" t="b">
        <f t="shared" ca="1" si="21"/>
        <v>1</v>
      </c>
      <c r="Q184" s="9"/>
      <c r="R184" s="9" t="s">
        <v>715</v>
      </c>
      <c r="S184" s="9" t="s">
        <v>716</v>
      </c>
      <c r="T184" s="9" t="s">
        <v>717</v>
      </c>
      <c r="U184" s="11">
        <f t="shared" ca="1" si="22"/>
        <v>44831</v>
      </c>
      <c r="V184" s="11">
        <f t="shared" si="20"/>
        <v>45032</v>
      </c>
    </row>
    <row r="185" spans="1:22" ht="62" x14ac:dyDescent="0.35">
      <c r="A185" s="2">
        <v>181</v>
      </c>
      <c r="B185" s="12" t="s">
        <v>718</v>
      </c>
      <c r="C185" s="13" t="s">
        <v>719</v>
      </c>
      <c r="D185" s="5" t="s">
        <v>438</v>
      </c>
      <c r="E185" s="6" t="s">
        <v>354</v>
      </c>
      <c r="F185" s="6" t="s">
        <v>720</v>
      </c>
      <c r="G185" s="7" t="s">
        <v>721</v>
      </c>
      <c r="H185" s="7" t="s">
        <v>1734</v>
      </c>
      <c r="I185" s="8">
        <f t="shared" si="24"/>
        <v>44681</v>
      </c>
      <c r="J185" s="6">
        <v>1</v>
      </c>
      <c r="K185" s="6" t="s">
        <v>22</v>
      </c>
      <c r="L185" s="20">
        <v>45046</v>
      </c>
      <c r="M185" s="7" t="s">
        <v>32</v>
      </c>
      <c r="N185" s="7" t="s">
        <v>722</v>
      </c>
      <c r="O185" s="21" t="s">
        <v>412</v>
      </c>
      <c r="P185" s="10" t="b">
        <f t="shared" ca="1" si="21"/>
        <v>1</v>
      </c>
      <c r="Q185" s="9"/>
      <c r="R185" s="9" t="s">
        <v>723</v>
      </c>
      <c r="S185" s="9" t="s">
        <v>724</v>
      </c>
      <c r="T185" s="9" t="s">
        <v>725</v>
      </c>
      <c r="U185" s="11">
        <f t="shared" ca="1" si="22"/>
        <v>44831</v>
      </c>
      <c r="V185" s="11">
        <f t="shared" si="20"/>
        <v>45032</v>
      </c>
    </row>
    <row r="186" spans="1:22" ht="62" x14ac:dyDescent="0.35">
      <c r="A186" s="2">
        <v>182</v>
      </c>
      <c r="B186" s="12" t="s">
        <v>726</v>
      </c>
      <c r="C186" s="13" t="s">
        <v>727</v>
      </c>
      <c r="D186" s="5" t="s">
        <v>438</v>
      </c>
      <c r="E186" s="6" t="s">
        <v>354</v>
      </c>
      <c r="F186" s="6" t="s">
        <v>728</v>
      </c>
      <c r="G186" s="7" t="s">
        <v>729</v>
      </c>
      <c r="H186" s="7" t="s">
        <v>730</v>
      </c>
      <c r="I186" s="8">
        <f t="shared" si="24"/>
        <v>44681</v>
      </c>
      <c r="J186" s="6">
        <v>1</v>
      </c>
      <c r="K186" s="6" t="s">
        <v>22</v>
      </c>
      <c r="L186" s="20">
        <v>45046</v>
      </c>
      <c r="M186" s="7" t="s">
        <v>32</v>
      </c>
      <c r="N186" s="7" t="s">
        <v>731</v>
      </c>
      <c r="O186" s="6" t="s">
        <v>732</v>
      </c>
      <c r="P186" s="10" t="b">
        <f t="shared" ca="1" si="21"/>
        <v>1</v>
      </c>
      <c r="Q186" s="9"/>
      <c r="R186" s="9" t="s">
        <v>485</v>
      </c>
      <c r="S186" s="9" t="s">
        <v>486</v>
      </c>
      <c r="T186" s="9" t="s">
        <v>487</v>
      </c>
      <c r="U186" s="11">
        <f t="shared" ca="1" si="22"/>
        <v>44831</v>
      </c>
      <c r="V186" s="11">
        <f t="shared" si="20"/>
        <v>45032</v>
      </c>
    </row>
    <row r="187" spans="1:22" ht="77.5" x14ac:dyDescent="0.35">
      <c r="A187" s="2">
        <v>183</v>
      </c>
      <c r="B187" s="12" t="s">
        <v>733</v>
      </c>
      <c r="C187" s="127" t="s">
        <v>759</v>
      </c>
      <c r="D187" s="5" t="s">
        <v>438</v>
      </c>
      <c r="E187" s="6" t="s">
        <v>735</v>
      </c>
      <c r="F187" s="6" t="s">
        <v>736</v>
      </c>
      <c r="G187" s="7" t="s">
        <v>737</v>
      </c>
      <c r="H187" s="22" t="s">
        <v>738</v>
      </c>
      <c r="I187" s="8">
        <f t="shared" si="24"/>
        <v>44685</v>
      </c>
      <c r="J187" s="6">
        <v>1</v>
      </c>
      <c r="K187" s="6" t="s">
        <v>22</v>
      </c>
      <c r="L187" s="9">
        <v>45050</v>
      </c>
      <c r="M187" s="7" t="s">
        <v>32</v>
      </c>
      <c r="N187" s="7" t="s">
        <v>739</v>
      </c>
      <c r="O187" s="6" t="s">
        <v>502</v>
      </c>
      <c r="P187" s="10" t="b">
        <f t="shared" ca="1" si="21"/>
        <v>1</v>
      </c>
      <c r="Q187" s="9"/>
      <c r="R187" s="9" t="s">
        <v>740</v>
      </c>
      <c r="S187" s="9" t="s">
        <v>397</v>
      </c>
      <c r="T187" s="9" t="s">
        <v>398</v>
      </c>
      <c r="U187" s="11">
        <f t="shared" ca="1" si="22"/>
        <v>44831</v>
      </c>
      <c r="V187" s="11">
        <f t="shared" si="20"/>
        <v>45036</v>
      </c>
    </row>
    <row r="188" spans="1:22" ht="69.5" customHeight="1" x14ac:dyDescent="0.35">
      <c r="A188" s="2">
        <v>184</v>
      </c>
      <c r="B188" s="76" t="s">
        <v>2012</v>
      </c>
      <c r="C188" s="13" t="s">
        <v>1436</v>
      </c>
      <c r="D188" s="5" t="s">
        <v>438</v>
      </c>
      <c r="E188" s="6" t="s">
        <v>2264</v>
      </c>
      <c r="F188" s="78" t="s">
        <v>2013</v>
      </c>
      <c r="G188" s="7" t="s">
        <v>2220</v>
      </c>
      <c r="H188" s="131" t="s">
        <v>2221</v>
      </c>
      <c r="I188" s="8">
        <f t="shared" ref="I188" si="25">(L188-365)</f>
        <v>44757</v>
      </c>
      <c r="J188" s="6">
        <v>1</v>
      </c>
      <c r="K188" s="6" t="s">
        <v>22</v>
      </c>
      <c r="L188" s="42">
        <v>45122</v>
      </c>
      <c r="M188" s="116" t="s">
        <v>32</v>
      </c>
      <c r="N188" s="116" t="s">
        <v>2265</v>
      </c>
      <c r="O188" s="14" t="s">
        <v>412</v>
      </c>
      <c r="P188" s="10" t="b">
        <f t="shared" si="21"/>
        <v>1</v>
      </c>
      <c r="Q188" s="42"/>
      <c r="R188" s="42" t="s">
        <v>396</v>
      </c>
      <c r="S188" s="42" t="s">
        <v>397</v>
      </c>
      <c r="T188" s="42" t="s">
        <v>398</v>
      </c>
      <c r="U188" s="11"/>
      <c r="V188" s="11">
        <f t="shared" si="20"/>
        <v>45108</v>
      </c>
    </row>
    <row r="189" spans="1:22" ht="86.5" customHeight="1" x14ac:dyDescent="0.35">
      <c r="A189" s="2">
        <v>185</v>
      </c>
      <c r="B189" s="12" t="s">
        <v>741</v>
      </c>
      <c r="C189" s="4" t="s">
        <v>610</v>
      </c>
      <c r="D189" s="5" t="s">
        <v>389</v>
      </c>
      <c r="E189" s="6" t="s">
        <v>1995</v>
      </c>
      <c r="F189" s="15" t="s">
        <v>40</v>
      </c>
      <c r="G189" s="7" t="s">
        <v>612</v>
      </c>
      <c r="H189" s="129" t="s">
        <v>2173</v>
      </c>
      <c r="I189" s="8">
        <f t="shared" si="24"/>
        <v>44749</v>
      </c>
      <c r="J189" s="6">
        <v>1</v>
      </c>
      <c r="K189" s="6" t="s">
        <v>22</v>
      </c>
      <c r="L189" s="9">
        <v>45114</v>
      </c>
      <c r="M189" s="7" t="s">
        <v>32</v>
      </c>
      <c r="N189" s="7" t="s">
        <v>1996</v>
      </c>
      <c r="O189" s="6" t="s">
        <v>422</v>
      </c>
      <c r="P189" s="10" t="b">
        <f t="shared" ca="1" si="21"/>
        <v>1</v>
      </c>
      <c r="Q189" s="9"/>
      <c r="R189" s="9" t="s">
        <v>569</v>
      </c>
      <c r="S189" s="9" t="s">
        <v>570</v>
      </c>
      <c r="T189" s="9" t="s">
        <v>571</v>
      </c>
      <c r="U189" s="11">
        <f t="shared" ca="1" si="22"/>
        <v>44831</v>
      </c>
      <c r="V189" s="11">
        <f t="shared" si="20"/>
        <v>45100</v>
      </c>
    </row>
    <row r="190" spans="1:22" ht="47" customHeight="1" x14ac:dyDescent="0.35">
      <c r="A190" s="2">
        <v>186</v>
      </c>
      <c r="B190" s="12" t="s">
        <v>743</v>
      </c>
      <c r="C190" s="13" t="s">
        <v>719</v>
      </c>
      <c r="D190" s="5" t="s">
        <v>438</v>
      </c>
      <c r="E190" s="6" t="s">
        <v>354</v>
      </c>
      <c r="F190" s="6" t="s">
        <v>745</v>
      </c>
      <c r="G190" s="7" t="s">
        <v>2166</v>
      </c>
      <c r="H190" s="127" t="s">
        <v>2226</v>
      </c>
      <c r="I190" s="8">
        <f t="shared" si="24"/>
        <v>44483</v>
      </c>
      <c r="J190" s="6">
        <v>1</v>
      </c>
      <c r="K190" s="6" t="s">
        <v>22</v>
      </c>
      <c r="L190" s="9">
        <v>44848</v>
      </c>
      <c r="M190" s="7" t="s">
        <v>2091</v>
      </c>
      <c r="N190" s="7" t="s">
        <v>2231</v>
      </c>
      <c r="O190" s="6" t="s">
        <v>746</v>
      </c>
      <c r="P190" s="10" t="b">
        <f t="shared" ca="1" si="21"/>
        <v>1</v>
      </c>
      <c r="Q190" s="9"/>
      <c r="R190" s="9"/>
      <c r="S190" s="9"/>
      <c r="T190" s="9"/>
      <c r="U190" s="11">
        <f t="shared" ca="1" si="22"/>
        <v>44831</v>
      </c>
      <c r="V190" s="11">
        <f t="shared" si="20"/>
        <v>44834</v>
      </c>
    </row>
    <row r="191" spans="1:22" ht="77.5" x14ac:dyDescent="0.35">
      <c r="A191" s="2">
        <v>187</v>
      </c>
      <c r="B191" s="12" t="s">
        <v>747</v>
      </c>
      <c r="C191" s="13" t="s">
        <v>451</v>
      </c>
      <c r="D191" s="5" t="s">
        <v>438</v>
      </c>
      <c r="E191" s="6" t="s">
        <v>748</v>
      </c>
      <c r="F191" s="6" t="s">
        <v>749</v>
      </c>
      <c r="G191" s="7" t="s">
        <v>750</v>
      </c>
      <c r="H191" s="7" t="s">
        <v>751</v>
      </c>
      <c r="I191" s="8">
        <f t="shared" si="24"/>
        <v>44681</v>
      </c>
      <c r="J191" s="6">
        <v>1</v>
      </c>
      <c r="K191" s="6" t="s">
        <v>22</v>
      </c>
      <c r="L191" s="20">
        <v>45046</v>
      </c>
      <c r="M191" s="7" t="s">
        <v>32</v>
      </c>
      <c r="N191" s="7" t="s">
        <v>752</v>
      </c>
      <c r="O191" s="6" t="s">
        <v>753</v>
      </c>
      <c r="P191" s="10" t="b">
        <f t="shared" ca="1" si="21"/>
        <v>1</v>
      </c>
      <c r="Q191" s="9"/>
      <c r="R191" s="9"/>
      <c r="S191" s="9"/>
      <c r="T191" s="9"/>
      <c r="U191" s="11">
        <f t="shared" ca="1" si="22"/>
        <v>44831</v>
      </c>
      <c r="V191" s="11">
        <f t="shared" si="20"/>
        <v>45032</v>
      </c>
    </row>
    <row r="192" spans="1:22" ht="46.5" x14ac:dyDescent="0.35">
      <c r="A192" s="2">
        <v>188</v>
      </c>
      <c r="B192" s="12" t="s">
        <v>754</v>
      </c>
      <c r="C192" s="13" t="s">
        <v>2233</v>
      </c>
      <c r="D192" s="5" t="s">
        <v>438</v>
      </c>
      <c r="E192" s="128" t="s">
        <v>2232</v>
      </c>
      <c r="F192" s="6" t="s">
        <v>756</v>
      </c>
      <c r="G192" s="7" t="s">
        <v>2235</v>
      </c>
      <c r="H192" s="127" t="s">
        <v>2234</v>
      </c>
      <c r="I192" s="8">
        <f t="shared" si="24"/>
        <v>44546</v>
      </c>
      <c r="J192" s="6">
        <v>1</v>
      </c>
      <c r="K192" s="6" t="s">
        <v>22</v>
      </c>
      <c r="L192" s="9">
        <v>44911</v>
      </c>
      <c r="M192" s="7" t="s">
        <v>2091</v>
      </c>
      <c r="N192" s="7" t="s">
        <v>2236</v>
      </c>
      <c r="O192" s="6" t="s">
        <v>757</v>
      </c>
      <c r="P192" s="10" t="b">
        <f t="shared" ca="1" si="21"/>
        <v>1</v>
      </c>
      <c r="Q192" s="9"/>
      <c r="R192" s="9"/>
      <c r="S192" s="9"/>
      <c r="T192" s="9"/>
      <c r="U192" s="11">
        <f t="shared" ca="1" si="22"/>
        <v>44831</v>
      </c>
      <c r="V192" s="11">
        <f t="shared" si="20"/>
        <v>44897</v>
      </c>
    </row>
    <row r="193" spans="1:22" ht="77.5" x14ac:dyDescent="0.35">
      <c r="A193" s="2">
        <v>189</v>
      </c>
      <c r="B193" s="12" t="s">
        <v>758</v>
      </c>
      <c r="C193" s="13" t="s">
        <v>759</v>
      </c>
      <c r="D193" s="5" t="s">
        <v>438</v>
      </c>
      <c r="E193" s="6" t="s">
        <v>760</v>
      </c>
      <c r="F193" s="6" t="s">
        <v>761</v>
      </c>
      <c r="G193" s="7" t="s">
        <v>392</v>
      </c>
      <c r="H193" s="7" t="s">
        <v>393</v>
      </c>
      <c r="I193" s="8">
        <f t="shared" si="24"/>
        <v>44681</v>
      </c>
      <c r="J193" s="6">
        <v>1</v>
      </c>
      <c r="K193" s="6" t="s">
        <v>22</v>
      </c>
      <c r="L193" s="23">
        <v>45046</v>
      </c>
      <c r="M193" s="7" t="s">
        <v>32</v>
      </c>
      <c r="N193" s="7" t="s">
        <v>762</v>
      </c>
      <c r="O193" s="21" t="s">
        <v>412</v>
      </c>
      <c r="P193" s="10" t="b">
        <f t="shared" ca="1" si="21"/>
        <v>1</v>
      </c>
      <c r="Q193" s="9"/>
      <c r="R193" s="9" t="s">
        <v>396</v>
      </c>
      <c r="S193" s="9" t="s">
        <v>397</v>
      </c>
      <c r="T193" s="9" t="s">
        <v>398</v>
      </c>
      <c r="U193" s="11">
        <f t="shared" ca="1" si="22"/>
        <v>44831</v>
      </c>
      <c r="V193" s="11">
        <f t="shared" si="20"/>
        <v>45032</v>
      </c>
    </row>
    <row r="194" spans="1:22" ht="77.5" x14ac:dyDescent="0.35">
      <c r="A194" s="2">
        <v>190</v>
      </c>
      <c r="B194" s="12" t="s">
        <v>763</v>
      </c>
      <c r="C194" s="13" t="s">
        <v>759</v>
      </c>
      <c r="D194" s="5" t="s">
        <v>438</v>
      </c>
      <c r="E194" s="6" t="s">
        <v>760</v>
      </c>
      <c r="F194" s="6" t="s">
        <v>764</v>
      </c>
      <c r="G194" s="7" t="s">
        <v>392</v>
      </c>
      <c r="H194" s="7" t="s">
        <v>393</v>
      </c>
      <c r="I194" s="8">
        <f t="shared" si="24"/>
        <v>44681</v>
      </c>
      <c r="J194" s="6">
        <v>1</v>
      </c>
      <c r="K194" s="6" t="s">
        <v>22</v>
      </c>
      <c r="L194" s="23">
        <v>45046</v>
      </c>
      <c r="M194" s="7" t="s">
        <v>32</v>
      </c>
      <c r="N194" s="7" t="s">
        <v>762</v>
      </c>
      <c r="O194" s="21" t="s">
        <v>412</v>
      </c>
      <c r="P194" s="10" t="b">
        <f t="shared" ca="1" si="21"/>
        <v>1</v>
      </c>
      <c r="Q194" s="9"/>
      <c r="R194" s="9" t="s">
        <v>396</v>
      </c>
      <c r="S194" s="9" t="s">
        <v>397</v>
      </c>
      <c r="T194" s="9" t="s">
        <v>398</v>
      </c>
      <c r="U194" s="11">
        <f t="shared" ca="1" si="22"/>
        <v>44831</v>
      </c>
      <c r="V194" s="11">
        <f t="shared" si="20"/>
        <v>45032</v>
      </c>
    </row>
    <row r="195" spans="1:22" ht="77.5" x14ac:dyDescent="0.35">
      <c r="A195" s="2">
        <v>191</v>
      </c>
      <c r="B195" s="12" t="s">
        <v>765</v>
      </c>
      <c r="C195" s="13" t="s">
        <v>759</v>
      </c>
      <c r="D195" s="5" t="s">
        <v>438</v>
      </c>
      <c r="E195" s="6" t="s">
        <v>760</v>
      </c>
      <c r="F195" s="6" t="s">
        <v>766</v>
      </c>
      <c r="G195" s="7" t="s">
        <v>392</v>
      </c>
      <c r="H195" s="7" t="s">
        <v>393</v>
      </c>
      <c r="I195" s="8">
        <f t="shared" si="24"/>
        <v>44681</v>
      </c>
      <c r="J195" s="6">
        <v>1</v>
      </c>
      <c r="K195" s="6" t="s">
        <v>22</v>
      </c>
      <c r="L195" s="23">
        <v>45046</v>
      </c>
      <c r="M195" s="7" t="s">
        <v>32</v>
      </c>
      <c r="N195" s="7" t="s">
        <v>767</v>
      </c>
      <c r="O195" s="21" t="s">
        <v>349</v>
      </c>
      <c r="P195" s="10" t="b">
        <f t="shared" ca="1" si="21"/>
        <v>1</v>
      </c>
      <c r="Q195" s="9"/>
      <c r="R195" s="9" t="s">
        <v>396</v>
      </c>
      <c r="S195" s="9" t="s">
        <v>397</v>
      </c>
      <c r="T195" s="9" t="s">
        <v>398</v>
      </c>
      <c r="U195" s="11">
        <f t="shared" ca="1" si="22"/>
        <v>44831</v>
      </c>
      <c r="V195" s="11">
        <f t="shared" si="20"/>
        <v>45032</v>
      </c>
    </row>
    <row r="196" spans="1:22" ht="77.5" x14ac:dyDescent="0.35">
      <c r="A196" s="2">
        <v>192</v>
      </c>
      <c r="B196" s="12" t="s">
        <v>768</v>
      </c>
      <c r="C196" s="13" t="s">
        <v>759</v>
      </c>
      <c r="D196" s="5" t="s">
        <v>438</v>
      </c>
      <c r="E196" s="6" t="s">
        <v>760</v>
      </c>
      <c r="F196" s="6" t="s">
        <v>769</v>
      </c>
      <c r="G196" s="7" t="s">
        <v>392</v>
      </c>
      <c r="H196" s="7" t="s">
        <v>393</v>
      </c>
      <c r="I196" s="8">
        <f t="shared" si="24"/>
        <v>44681</v>
      </c>
      <c r="J196" s="6">
        <v>1</v>
      </c>
      <c r="K196" s="6" t="s">
        <v>22</v>
      </c>
      <c r="L196" s="23">
        <v>45046</v>
      </c>
      <c r="M196" s="7" t="s">
        <v>32</v>
      </c>
      <c r="N196" s="7" t="s">
        <v>770</v>
      </c>
      <c r="O196" s="21" t="s">
        <v>412</v>
      </c>
      <c r="P196" s="10" t="b">
        <f t="shared" ca="1" si="21"/>
        <v>1</v>
      </c>
      <c r="Q196" s="9"/>
      <c r="R196" s="9" t="s">
        <v>396</v>
      </c>
      <c r="S196" s="9" t="s">
        <v>397</v>
      </c>
      <c r="T196" s="9" t="s">
        <v>398</v>
      </c>
      <c r="U196" s="11">
        <f t="shared" ca="1" si="22"/>
        <v>44831</v>
      </c>
      <c r="V196" s="11">
        <f t="shared" si="20"/>
        <v>45032</v>
      </c>
    </row>
    <row r="197" spans="1:22" ht="77.5" x14ac:dyDescent="0.35">
      <c r="A197" s="2">
        <v>193</v>
      </c>
      <c r="B197" s="12" t="s">
        <v>771</v>
      </c>
      <c r="C197" s="13" t="s">
        <v>610</v>
      </c>
      <c r="D197" s="5" t="s">
        <v>773</v>
      </c>
      <c r="E197" s="128" t="s">
        <v>1477</v>
      </c>
      <c r="F197" s="6" t="s">
        <v>774</v>
      </c>
      <c r="G197" s="7" t="s">
        <v>612</v>
      </c>
      <c r="H197" s="129" t="s">
        <v>2173</v>
      </c>
      <c r="I197" s="8">
        <f t="shared" si="24"/>
        <v>44690</v>
      </c>
      <c r="J197" s="6">
        <v>1</v>
      </c>
      <c r="K197" s="6" t="s">
        <v>22</v>
      </c>
      <c r="L197" s="9">
        <v>45055</v>
      </c>
      <c r="M197" s="7" t="s">
        <v>32</v>
      </c>
      <c r="N197" s="7" t="s">
        <v>775</v>
      </c>
      <c r="O197" s="6" t="s">
        <v>776</v>
      </c>
      <c r="P197" s="10" t="b">
        <f t="shared" ca="1" si="21"/>
        <v>1</v>
      </c>
      <c r="Q197" s="9"/>
      <c r="R197" s="9" t="s">
        <v>569</v>
      </c>
      <c r="S197" s="9" t="s">
        <v>570</v>
      </c>
      <c r="T197" s="9" t="s">
        <v>571</v>
      </c>
      <c r="U197" s="11">
        <f t="shared" ca="1" si="22"/>
        <v>44831</v>
      </c>
      <c r="V197" s="11">
        <f t="shared" si="20"/>
        <v>45041</v>
      </c>
    </row>
    <row r="198" spans="1:22" ht="77.5" x14ac:dyDescent="0.35">
      <c r="A198" s="2">
        <v>194</v>
      </c>
      <c r="B198" s="12" t="s">
        <v>777</v>
      </c>
      <c r="C198" s="13" t="s">
        <v>2582</v>
      </c>
      <c r="D198" s="7" t="s">
        <v>1512</v>
      </c>
      <c r="E198" s="128" t="s">
        <v>2502</v>
      </c>
      <c r="F198" s="6" t="s">
        <v>2503</v>
      </c>
      <c r="G198" s="7" t="s">
        <v>2583</v>
      </c>
      <c r="H198" s="7" t="s">
        <v>2340</v>
      </c>
      <c r="I198" s="8">
        <f t="shared" si="24"/>
        <v>44806</v>
      </c>
      <c r="J198" s="6">
        <v>1</v>
      </c>
      <c r="K198" s="6" t="s">
        <v>22</v>
      </c>
      <c r="L198" s="9">
        <v>45171</v>
      </c>
      <c r="M198" s="7" t="s">
        <v>32</v>
      </c>
      <c r="N198" s="7" t="s">
        <v>2584</v>
      </c>
      <c r="O198" s="6" t="s">
        <v>780</v>
      </c>
      <c r="P198" s="10" t="b">
        <f t="shared" ca="1" si="21"/>
        <v>1</v>
      </c>
      <c r="Q198" s="9"/>
      <c r="R198" s="9" t="s">
        <v>396</v>
      </c>
      <c r="S198" s="9" t="s">
        <v>397</v>
      </c>
      <c r="T198" s="9" t="s">
        <v>398</v>
      </c>
      <c r="U198" s="11">
        <f t="shared" ca="1" si="22"/>
        <v>44831</v>
      </c>
      <c r="V198" s="11">
        <f t="shared" si="20"/>
        <v>45157</v>
      </c>
    </row>
    <row r="199" spans="1:22" ht="62" x14ac:dyDescent="0.35">
      <c r="A199" s="2">
        <v>195</v>
      </c>
      <c r="B199" s="12" t="s">
        <v>781</v>
      </c>
      <c r="C199" s="4" t="s">
        <v>2489</v>
      </c>
      <c r="D199" s="7" t="s">
        <v>773</v>
      </c>
      <c r="E199" s="128" t="s">
        <v>1455</v>
      </c>
      <c r="F199" s="6" t="s">
        <v>783</v>
      </c>
      <c r="G199" s="7" t="s">
        <v>886</v>
      </c>
      <c r="H199" s="129" t="s">
        <v>2173</v>
      </c>
      <c r="I199" s="8">
        <f t="shared" si="24"/>
        <v>44820</v>
      </c>
      <c r="J199" s="6">
        <v>1</v>
      </c>
      <c r="K199" s="6" t="s">
        <v>22</v>
      </c>
      <c r="L199" s="9">
        <v>45185</v>
      </c>
      <c r="M199" s="7" t="s">
        <v>32</v>
      </c>
      <c r="N199" s="7" t="s">
        <v>2648</v>
      </c>
      <c r="O199" s="6" t="s">
        <v>784</v>
      </c>
      <c r="P199" s="10" t="b">
        <f t="shared" ca="1" si="21"/>
        <v>1</v>
      </c>
      <c r="Q199" s="9"/>
      <c r="R199" s="9" t="s">
        <v>569</v>
      </c>
      <c r="S199" s="9" t="s">
        <v>570</v>
      </c>
      <c r="T199" s="9" t="s">
        <v>571</v>
      </c>
      <c r="U199" s="11">
        <f t="shared" ca="1" si="22"/>
        <v>44831</v>
      </c>
      <c r="V199" s="11">
        <f t="shared" si="20"/>
        <v>45171</v>
      </c>
    </row>
    <row r="200" spans="1:22" ht="46.5" x14ac:dyDescent="0.35">
      <c r="A200" s="2">
        <v>196</v>
      </c>
      <c r="B200" s="12" t="s">
        <v>785</v>
      </c>
      <c r="C200" s="13" t="s">
        <v>2149</v>
      </c>
      <c r="D200" s="7" t="s">
        <v>438</v>
      </c>
      <c r="E200" s="128" t="s">
        <v>2239</v>
      </c>
      <c r="F200" s="6" t="s">
        <v>786</v>
      </c>
      <c r="G200" s="7" t="s">
        <v>2305</v>
      </c>
      <c r="H200" s="127" t="s">
        <v>2180</v>
      </c>
      <c r="I200" s="8">
        <f t="shared" si="24"/>
        <v>44806</v>
      </c>
      <c r="J200" s="6">
        <v>1</v>
      </c>
      <c r="K200" s="6" t="s">
        <v>22</v>
      </c>
      <c r="L200" s="9">
        <v>45171</v>
      </c>
      <c r="M200" s="7" t="s">
        <v>32</v>
      </c>
      <c r="N200" s="7" t="s">
        <v>2604</v>
      </c>
      <c r="O200" s="6" t="s">
        <v>787</v>
      </c>
      <c r="P200" s="10" t="b">
        <f t="shared" ca="1" si="21"/>
        <v>1</v>
      </c>
      <c r="Q200" s="9"/>
      <c r="R200" s="9"/>
      <c r="S200" s="9"/>
      <c r="T200" s="9"/>
      <c r="U200" s="11">
        <f t="shared" ca="1" si="22"/>
        <v>44831</v>
      </c>
      <c r="V200" s="11">
        <f t="shared" si="20"/>
        <v>45157</v>
      </c>
    </row>
    <row r="201" spans="1:22" ht="139.5" x14ac:dyDescent="0.35">
      <c r="A201" s="2">
        <v>197</v>
      </c>
      <c r="B201" s="12" t="s">
        <v>788</v>
      </c>
      <c r="C201" s="4" t="s">
        <v>2468</v>
      </c>
      <c r="D201" s="5" t="s">
        <v>389</v>
      </c>
      <c r="E201" s="128" t="s">
        <v>2469</v>
      </c>
      <c r="F201" s="6" t="s">
        <v>790</v>
      </c>
      <c r="G201" s="7" t="s">
        <v>2063</v>
      </c>
      <c r="H201" s="130" t="s">
        <v>2138</v>
      </c>
      <c r="I201" s="8">
        <f t="shared" si="24"/>
        <v>44709</v>
      </c>
      <c r="J201" s="6">
        <v>1</v>
      </c>
      <c r="K201" s="6" t="s">
        <v>22</v>
      </c>
      <c r="L201" s="9">
        <v>45074</v>
      </c>
      <c r="M201" s="7" t="s">
        <v>32</v>
      </c>
      <c r="N201" s="7" t="s">
        <v>2064</v>
      </c>
      <c r="O201" s="6" t="s">
        <v>791</v>
      </c>
      <c r="P201" s="10" t="b">
        <f t="shared" ca="1" si="21"/>
        <v>1</v>
      </c>
      <c r="Q201" s="9"/>
      <c r="R201" s="17" t="s">
        <v>2067</v>
      </c>
      <c r="S201" s="9" t="s">
        <v>2065</v>
      </c>
      <c r="T201" s="9" t="s">
        <v>2066</v>
      </c>
      <c r="U201" s="11">
        <f t="shared" ca="1" si="22"/>
        <v>44831</v>
      </c>
      <c r="V201" s="11">
        <f t="shared" ref="V201:V264" si="26">L201-14</f>
        <v>45060</v>
      </c>
    </row>
    <row r="202" spans="1:22" ht="62" x14ac:dyDescent="0.35">
      <c r="A202" s="2">
        <v>198</v>
      </c>
      <c r="B202" s="12" t="s">
        <v>792</v>
      </c>
      <c r="C202" s="4" t="s">
        <v>2489</v>
      </c>
      <c r="D202" s="5" t="s">
        <v>773</v>
      </c>
      <c r="E202" s="128" t="s">
        <v>1240</v>
      </c>
      <c r="F202" s="6" t="s">
        <v>794</v>
      </c>
      <c r="G202" s="7" t="s">
        <v>2237</v>
      </c>
      <c r="H202" s="129" t="s">
        <v>2173</v>
      </c>
      <c r="I202" s="8">
        <f t="shared" si="24"/>
        <v>44557</v>
      </c>
      <c r="J202" s="6">
        <v>1</v>
      </c>
      <c r="K202" s="6" t="s">
        <v>22</v>
      </c>
      <c r="L202" s="9">
        <v>44922</v>
      </c>
      <c r="M202" s="7" t="s">
        <v>32</v>
      </c>
      <c r="N202" s="7" t="s">
        <v>2238</v>
      </c>
      <c r="O202" s="6" t="s">
        <v>795</v>
      </c>
      <c r="P202" s="10" t="b">
        <f t="shared" ref="P202:P266" ca="1" si="27">(V202&lt;=U202)=FALSE()</f>
        <v>1</v>
      </c>
      <c r="Q202" s="9"/>
      <c r="R202" s="9"/>
      <c r="S202" s="9"/>
      <c r="T202" s="9"/>
      <c r="U202" s="11">
        <f t="shared" ref="U202:U266" ca="1" si="28">TODAY()</f>
        <v>44831</v>
      </c>
      <c r="V202" s="11">
        <f t="shared" si="26"/>
        <v>44908</v>
      </c>
    </row>
    <row r="203" spans="1:22" ht="62" x14ac:dyDescent="0.35">
      <c r="A203" s="2">
        <v>199</v>
      </c>
      <c r="B203" s="12" t="s">
        <v>796</v>
      </c>
      <c r="C203" s="4" t="s">
        <v>2489</v>
      </c>
      <c r="D203" s="5" t="s">
        <v>773</v>
      </c>
      <c r="E203" s="128" t="s">
        <v>2240</v>
      </c>
      <c r="F203" s="6" t="s">
        <v>798</v>
      </c>
      <c r="G203" s="7" t="s">
        <v>2229</v>
      </c>
      <c r="H203" s="129" t="s">
        <v>2173</v>
      </c>
      <c r="I203" s="8">
        <f t="shared" si="24"/>
        <v>44484</v>
      </c>
      <c r="J203" s="6">
        <v>1</v>
      </c>
      <c r="K203" s="6" t="s">
        <v>22</v>
      </c>
      <c r="L203" s="9">
        <v>44849</v>
      </c>
      <c r="M203" s="7" t="s">
        <v>2091</v>
      </c>
      <c r="N203" s="7" t="s">
        <v>2241</v>
      </c>
      <c r="O203" s="6" t="s">
        <v>603</v>
      </c>
      <c r="P203" s="10" t="b">
        <f t="shared" ca="1" si="27"/>
        <v>1</v>
      </c>
      <c r="Q203" s="9"/>
      <c r="R203" s="9"/>
      <c r="S203" s="9"/>
      <c r="T203" s="9"/>
      <c r="U203" s="11">
        <f t="shared" ca="1" si="28"/>
        <v>44831</v>
      </c>
      <c r="V203" s="11">
        <f t="shared" si="26"/>
        <v>44835</v>
      </c>
    </row>
    <row r="204" spans="1:22" ht="62" x14ac:dyDescent="0.35">
      <c r="A204" s="2">
        <v>200</v>
      </c>
      <c r="B204" s="12" t="s">
        <v>799</v>
      </c>
      <c r="C204" s="13" t="s">
        <v>800</v>
      </c>
      <c r="D204" s="5" t="s">
        <v>801</v>
      </c>
      <c r="E204" s="6" t="str">
        <f>INDEX([1]REFERENCED!$E:$E, MATCH(B204,[1]REFERENCED!$B:$B,0))</f>
        <v>1/2" WITH 12" LENGTH ROD</v>
      </c>
      <c r="F204" s="15" t="s">
        <v>40</v>
      </c>
      <c r="G204" s="7" t="s">
        <v>496</v>
      </c>
      <c r="H204" s="7" t="s">
        <v>713</v>
      </c>
      <c r="I204" s="8">
        <f t="shared" si="24"/>
        <v>44681</v>
      </c>
      <c r="J204" s="6">
        <v>1</v>
      </c>
      <c r="K204" s="6" t="s">
        <v>22</v>
      </c>
      <c r="L204" s="9">
        <v>45046</v>
      </c>
      <c r="M204" s="7" t="s">
        <v>32</v>
      </c>
      <c r="N204" s="7" t="s">
        <v>802</v>
      </c>
      <c r="O204" s="6" t="s">
        <v>803</v>
      </c>
      <c r="P204" s="10" t="b">
        <f t="shared" ca="1" si="27"/>
        <v>1</v>
      </c>
      <c r="Q204" s="9"/>
      <c r="R204" s="9" t="s">
        <v>804</v>
      </c>
      <c r="S204" s="9" t="s">
        <v>805</v>
      </c>
      <c r="T204" s="9" t="s">
        <v>806</v>
      </c>
      <c r="U204" s="11">
        <f t="shared" ca="1" si="28"/>
        <v>44831</v>
      </c>
      <c r="V204" s="11">
        <f t="shared" si="26"/>
        <v>45032</v>
      </c>
    </row>
    <row r="205" spans="1:22" ht="62" x14ac:dyDescent="0.35">
      <c r="A205" s="2">
        <v>201</v>
      </c>
      <c r="B205" s="12" t="s">
        <v>807</v>
      </c>
      <c r="C205" s="13" t="s">
        <v>719</v>
      </c>
      <c r="D205" s="5" t="s">
        <v>438</v>
      </c>
      <c r="E205" s="6" t="str">
        <f>INDEX([1]REFERENCED!$E:$E, MATCH(B205,[1]REFERENCED!$B:$B,0))</f>
        <v>0 - 12"</v>
      </c>
      <c r="F205" s="6" t="s">
        <v>808</v>
      </c>
      <c r="G205" s="7" t="s">
        <v>721</v>
      </c>
      <c r="H205" s="7" t="s">
        <v>1734</v>
      </c>
      <c r="I205" s="8">
        <f t="shared" si="24"/>
        <v>44681</v>
      </c>
      <c r="J205" s="6">
        <v>1</v>
      </c>
      <c r="K205" s="6" t="s">
        <v>22</v>
      </c>
      <c r="L205" s="9">
        <v>45046</v>
      </c>
      <c r="M205" s="7" t="s">
        <v>32</v>
      </c>
      <c r="N205" s="7" t="s">
        <v>809</v>
      </c>
      <c r="O205" s="6" t="s">
        <v>810</v>
      </c>
      <c r="P205" s="10" t="b">
        <f t="shared" ca="1" si="27"/>
        <v>1</v>
      </c>
      <c r="Q205" s="9"/>
      <c r="R205" s="9" t="s">
        <v>723</v>
      </c>
      <c r="S205" s="9" t="s">
        <v>724</v>
      </c>
      <c r="T205" s="9" t="s">
        <v>725</v>
      </c>
      <c r="U205" s="11">
        <f t="shared" ca="1" si="28"/>
        <v>44831</v>
      </c>
      <c r="V205" s="11">
        <f t="shared" si="26"/>
        <v>45032</v>
      </c>
    </row>
    <row r="206" spans="1:22" ht="77.5" x14ac:dyDescent="0.35">
      <c r="A206" s="2">
        <v>202</v>
      </c>
      <c r="B206" s="12" t="s">
        <v>811</v>
      </c>
      <c r="C206" s="4" t="s">
        <v>2489</v>
      </c>
      <c r="D206" s="5" t="s">
        <v>773</v>
      </c>
      <c r="E206" s="6" t="s">
        <v>812</v>
      </c>
      <c r="F206" s="6" t="s">
        <v>813</v>
      </c>
      <c r="G206" s="7" t="s">
        <v>566</v>
      </c>
      <c r="H206" s="129" t="s">
        <v>2173</v>
      </c>
      <c r="I206" s="8">
        <f t="shared" si="24"/>
        <v>44686</v>
      </c>
      <c r="J206" s="6">
        <v>1</v>
      </c>
      <c r="K206" s="6" t="s">
        <v>22</v>
      </c>
      <c r="L206" s="9">
        <v>45051</v>
      </c>
      <c r="M206" s="7" t="s">
        <v>32</v>
      </c>
      <c r="N206" s="7" t="s">
        <v>814</v>
      </c>
      <c r="O206" s="6" t="s">
        <v>815</v>
      </c>
      <c r="P206" s="10" t="b">
        <f t="shared" ca="1" si="27"/>
        <v>1</v>
      </c>
      <c r="Q206" s="9"/>
      <c r="R206" s="9" t="s">
        <v>569</v>
      </c>
      <c r="S206" s="9" t="s">
        <v>570</v>
      </c>
      <c r="T206" s="9" t="s">
        <v>571</v>
      </c>
      <c r="U206" s="11">
        <f t="shared" ca="1" si="28"/>
        <v>44831</v>
      </c>
      <c r="V206" s="11">
        <f t="shared" si="26"/>
        <v>45037</v>
      </c>
    </row>
    <row r="207" spans="1:22" ht="62" x14ac:dyDescent="0.35">
      <c r="A207" s="2">
        <v>203</v>
      </c>
      <c r="B207" s="18" t="s">
        <v>816</v>
      </c>
      <c r="C207" s="4" t="s">
        <v>2489</v>
      </c>
      <c r="D207" s="5" t="s">
        <v>773</v>
      </c>
      <c r="E207" s="128" t="s">
        <v>2242</v>
      </c>
      <c r="F207" s="6" t="s">
        <v>818</v>
      </c>
      <c r="G207" s="7" t="s">
        <v>2237</v>
      </c>
      <c r="H207" s="129" t="s">
        <v>2173</v>
      </c>
      <c r="I207" s="8">
        <f t="shared" si="24"/>
        <v>44469</v>
      </c>
      <c r="J207" s="6">
        <v>1</v>
      </c>
      <c r="K207" s="6" t="s">
        <v>22</v>
      </c>
      <c r="L207" s="9">
        <v>44834</v>
      </c>
      <c r="M207" s="7" t="s">
        <v>32</v>
      </c>
      <c r="N207" s="7" t="s">
        <v>2243</v>
      </c>
      <c r="O207" s="6" t="s">
        <v>819</v>
      </c>
      <c r="P207" s="10" t="b">
        <f t="shared" ca="1" si="27"/>
        <v>0</v>
      </c>
      <c r="Q207" s="9"/>
      <c r="R207" s="9"/>
      <c r="S207" s="9"/>
      <c r="T207" s="9"/>
      <c r="U207" s="11">
        <f t="shared" ca="1" si="28"/>
        <v>44831</v>
      </c>
      <c r="V207" s="11">
        <f t="shared" si="26"/>
        <v>44820</v>
      </c>
    </row>
    <row r="208" spans="1:22" ht="62" x14ac:dyDescent="0.35">
      <c r="A208" s="2">
        <v>204</v>
      </c>
      <c r="B208" s="18" t="s">
        <v>820</v>
      </c>
      <c r="C208" s="4" t="s">
        <v>2489</v>
      </c>
      <c r="D208" s="5" t="s">
        <v>773</v>
      </c>
      <c r="E208" s="128" t="s">
        <v>2244</v>
      </c>
      <c r="F208" s="6" t="s">
        <v>822</v>
      </c>
      <c r="G208" s="7" t="s">
        <v>2237</v>
      </c>
      <c r="H208" s="129" t="s">
        <v>2173</v>
      </c>
      <c r="I208" s="8">
        <f t="shared" si="24"/>
        <v>44469</v>
      </c>
      <c r="J208" s="6">
        <v>1</v>
      </c>
      <c r="K208" s="6" t="s">
        <v>22</v>
      </c>
      <c r="L208" s="9">
        <v>44834</v>
      </c>
      <c r="M208" s="7" t="s">
        <v>32</v>
      </c>
      <c r="N208" s="7" t="s">
        <v>2245</v>
      </c>
      <c r="O208" s="6" t="s">
        <v>823</v>
      </c>
      <c r="P208" s="10" t="b">
        <f t="shared" ca="1" si="27"/>
        <v>0</v>
      </c>
      <c r="Q208" s="9"/>
      <c r="R208" s="9"/>
      <c r="S208" s="9"/>
      <c r="T208" s="9"/>
      <c r="U208" s="11">
        <f t="shared" ca="1" si="28"/>
        <v>44831</v>
      </c>
      <c r="V208" s="11">
        <f t="shared" si="26"/>
        <v>44820</v>
      </c>
    </row>
    <row r="209" spans="1:22" ht="62" x14ac:dyDescent="0.35">
      <c r="A209" s="2">
        <v>205</v>
      </c>
      <c r="B209" s="12" t="s">
        <v>824</v>
      </c>
      <c r="C209" s="4" t="s">
        <v>2489</v>
      </c>
      <c r="D209" s="5" t="s">
        <v>773</v>
      </c>
      <c r="E209" s="128" t="s">
        <v>2246</v>
      </c>
      <c r="F209" s="6" t="s">
        <v>826</v>
      </c>
      <c r="G209" s="7" t="s">
        <v>2237</v>
      </c>
      <c r="H209" s="129" t="s">
        <v>2173</v>
      </c>
      <c r="I209" s="8">
        <f t="shared" si="24"/>
        <v>44508</v>
      </c>
      <c r="J209" s="6">
        <v>1</v>
      </c>
      <c r="K209" s="6" t="s">
        <v>22</v>
      </c>
      <c r="L209" s="9">
        <v>44873</v>
      </c>
      <c r="M209" s="7" t="s">
        <v>32</v>
      </c>
      <c r="N209" s="7" t="s">
        <v>2247</v>
      </c>
      <c r="O209" s="6" t="s">
        <v>827</v>
      </c>
      <c r="P209" s="10" t="b">
        <f t="shared" ca="1" si="27"/>
        <v>1</v>
      </c>
      <c r="Q209" s="9" t="s">
        <v>828</v>
      </c>
      <c r="R209" s="9"/>
      <c r="S209" s="9"/>
      <c r="T209" s="9"/>
      <c r="U209" s="11">
        <f t="shared" ca="1" si="28"/>
        <v>44831</v>
      </c>
      <c r="V209" s="11">
        <f t="shared" si="26"/>
        <v>44859</v>
      </c>
    </row>
    <row r="210" spans="1:22" ht="62" x14ac:dyDescent="0.35">
      <c r="A210" s="2">
        <v>206</v>
      </c>
      <c r="B210" s="12" t="s">
        <v>829</v>
      </c>
      <c r="C210" s="13" t="s">
        <v>719</v>
      </c>
      <c r="D210" s="5" t="s">
        <v>438</v>
      </c>
      <c r="E210" s="128" t="s">
        <v>978</v>
      </c>
      <c r="F210" s="6" t="s">
        <v>830</v>
      </c>
      <c r="G210" s="7" t="s">
        <v>2585</v>
      </c>
      <c r="H210" s="127" t="s">
        <v>2226</v>
      </c>
      <c r="I210" s="8">
        <f t="shared" si="24"/>
        <v>44806</v>
      </c>
      <c r="J210" s="6">
        <v>1</v>
      </c>
      <c r="K210" s="6" t="s">
        <v>22</v>
      </c>
      <c r="L210" s="9">
        <v>45171</v>
      </c>
      <c r="M210" s="7" t="s">
        <v>32</v>
      </c>
      <c r="N210" s="7" t="s">
        <v>2586</v>
      </c>
      <c r="O210" s="6" t="s">
        <v>732</v>
      </c>
      <c r="P210" s="10" t="b">
        <f t="shared" ca="1" si="27"/>
        <v>1</v>
      </c>
      <c r="Q210" s="9"/>
      <c r="R210" s="9" t="s">
        <v>2058</v>
      </c>
      <c r="S210" s="9" t="s">
        <v>2059</v>
      </c>
      <c r="T210" s="9" t="s">
        <v>725</v>
      </c>
      <c r="U210" s="11">
        <f t="shared" ca="1" si="28"/>
        <v>44831</v>
      </c>
      <c r="V210" s="11">
        <f t="shared" si="26"/>
        <v>45157</v>
      </c>
    </row>
    <row r="211" spans="1:22" ht="62" x14ac:dyDescent="0.35">
      <c r="A211" s="2">
        <v>207</v>
      </c>
      <c r="B211" s="12" t="s">
        <v>831</v>
      </c>
      <c r="C211" s="127" t="s">
        <v>719</v>
      </c>
      <c r="D211" s="5" t="s">
        <v>438</v>
      </c>
      <c r="E211" s="128" t="s">
        <v>978</v>
      </c>
      <c r="F211" s="6" t="s">
        <v>832</v>
      </c>
      <c r="G211" s="7" t="s">
        <v>2585</v>
      </c>
      <c r="H211" s="127" t="s">
        <v>2226</v>
      </c>
      <c r="I211" s="8">
        <f t="shared" si="24"/>
        <v>44806</v>
      </c>
      <c r="J211" s="6">
        <v>1</v>
      </c>
      <c r="K211" s="6" t="s">
        <v>22</v>
      </c>
      <c r="L211" s="9">
        <v>45171</v>
      </c>
      <c r="M211" s="7" t="s">
        <v>32</v>
      </c>
      <c r="N211" s="7" t="s">
        <v>2587</v>
      </c>
      <c r="O211" s="6" t="s">
        <v>356</v>
      </c>
      <c r="P211" s="10" t="b">
        <f t="shared" ca="1" si="27"/>
        <v>1</v>
      </c>
      <c r="Q211" s="9"/>
      <c r="R211" s="9" t="s">
        <v>2058</v>
      </c>
      <c r="S211" s="9" t="s">
        <v>2059</v>
      </c>
      <c r="T211" s="9" t="s">
        <v>725</v>
      </c>
      <c r="U211" s="11">
        <f t="shared" ca="1" si="28"/>
        <v>44831</v>
      </c>
      <c r="V211" s="11">
        <f t="shared" si="26"/>
        <v>45157</v>
      </c>
    </row>
    <row r="212" spans="1:22" ht="31" x14ac:dyDescent="0.35">
      <c r="A212" s="2">
        <v>208</v>
      </c>
      <c r="B212" s="12" t="s">
        <v>833</v>
      </c>
      <c r="C212" s="13" t="s">
        <v>2464</v>
      </c>
      <c r="D212" s="5" t="s">
        <v>2248</v>
      </c>
      <c r="E212" s="6" t="str">
        <f>INDEX([1]REFERENCED!$E:$E, MATCH(B212,[1]REFERENCED!$B:$B,0))</f>
        <v>-</v>
      </c>
      <c r="F212" s="6" t="s">
        <v>835</v>
      </c>
      <c r="G212" s="7" t="s">
        <v>2249</v>
      </c>
      <c r="H212" s="7" t="s">
        <v>2250</v>
      </c>
      <c r="I212" s="8">
        <f t="shared" si="24"/>
        <v>44525</v>
      </c>
      <c r="J212" s="6">
        <v>1</v>
      </c>
      <c r="K212" s="6" t="s">
        <v>22</v>
      </c>
      <c r="L212" s="9">
        <v>44890</v>
      </c>
      <c r="M212" s="7" t="s">
        <v>2251</v>
      </c>
      <c r="N212" s="7" t="s">
        <v>2252</v>
      </c>
      <c r="O212" s="6" t="s">
        <v>473</v>
      </c>
      <c r="P212" s="10" t="b">
        <f t="shared" ca="1" si="27"/>
        <v>1</v>
      </c>
      <c r="Q212" s="9"/>
      <c r="R212" s="9"/>
      <c r="S212" s="9"/>
      <c r="T212" s="9"/>
      <c r="U212" s="11">
        <f t="shared" ca="1" si="28"/>
        <v>44831</v>
      </c>
      <c r="V212" s="11">
        <f t="shared" si="26"/>
        <v>44876</v>
      </c>
    </row>
    <row r="213" spans="1:22" ht="46.5" x14ac:dyDescent="0.35">
      <c r="A213" s="2">
        <v>209</v>
      </c>
      <c r="B213" s="18" t="s">
        <v>836</v>
      </c>
      <c r="C213" s="13" t="s">
        <v>479</v>
      </c>
      <c r="D213" s="7" t="s">
        <v>438</v>
      </c>
      <c r="E213" s="128" t="s">
        <v>2253</v>
      </c>
      <c r="F213" s="6" t="s">
        <v>838</v>
      </c>
      <c r="G213" s="7" t="s">
        <v>2305</v>
      </c>
      <c r="H213" s="127" t="s">
        <v>2174</v>
      </c>
      <c r="I213" s="8">
        <f t="shared" si="24"/>
        <v>44466</v>
      </c>
      <c r="J213" s="6">
        <v>1</v>
      </c>
      <c r="K213" s="6" t="s">
        <v>22</v>
      </c>
      <c r="L213" s="9">
        <v>44831</v>
      </c>
      <c r="M213" s="7" t="s">
        <v>32</v>
      </c>
      <c r="N213" s="7" t="s">
        <v>2306</v>
      </c>
      <c r="O213" s="6" t="s">
        <v>839</v>
      </c>
      <c r="P213" s="10" t="b">
        <f t="shared" ca="1" si="27"/>
        <v>0</v>
      </c>
      <c r="Q213" s="9"/>
      <c r="R213" s="9"/>
      <c r="S213" s="9"/>
      <c r="T213" s="9"/>
      <c r="U213" s="11">
        <f t="shared" ca="1" si="28"/>
        <v>44831</v>
      </c>
      <c r="V213" s="11">
        <f t="shared" si="26"/>
        <v>44817</v>
      </c>
    </row>
    <row r="214" spans="1:22" ht="62" x14ac:dyDescent="0.35">
      <c r="A214" s="2">
        <v>210</v>
      </c>
      <c r="B214" s="12" t="s">
        <v>840</v>
      </c>
      <c r="C214" s="127" t="s">
        <v>479</v>
      </c>
      <c r="D214" s="5" t="s">
        <v>438</v>
      </c>
      <c r="E214" s="6" t="s">
        <v>842</v>
      </c>
      <c r="F214" s="6" t="s">
        <v>843</v>
      </c>
      <c r="G214" s="7" t="s">
        <v>844</v>
      </c>
      <c r="H214" s="7" t="s">
        <v>1736</v>
      </c>
      <c r="I214" s="8">
        <f t="shared" si="24"/>
        <v>44681</v>
      </c>
      <c r="J214" s="6">
        <v>1</v>
      </c>
      <c r="K214" s="6" t="s">
        <v>22</v>
      </c>
      <c r="L214" s="9">
        <v>45046</v>
      </c>
      <c r="M214" s="7" t="s">
        <v>32</v>
      </c>
      <c r="N214" s="7" t="s">
        <v>845</v>
      </c>
      <c r="O214" s="6" t="s">
        <v>839</v>
      </c>
      <c r="P214" s="10" t="b">
        <f t="shared" ca="1" si="27"/>
        <v>1</v>
      </c>
      <c r="Q214" s="9"/>
      <c r="R214" s="9" t="s">
        <v>485</v>
      </c>
      <c r="S214" s="9" t="s">
        <v>486</v>
      </c>
      <c r="T214" s="9" t="s">
        <v>487</v>
      </c>
      <c r="U214" s="11">
        <f t="shared" ca="1" si="28"/>
        <v>44831</v>
      </c>
      <c r="V214" s="11">
        <f t="shared" si="26"/>
        <v>45032</v>
      </c>
    </row>
    <row r="215" spans="1:22" ht="46.5" x14ac:dyDescent="0.35">
      <c r="A215" s="2">
        <v>211</v>
      </c>
      <c r="B215" s="12" t="s">
        <v>846</v>
      </c>
      <c r="C215" s="127" t="s">
        <v>479</v>
      </c>
      <c r="D215" s="7" t="s">
        <v>438</v>
      </c>
      <c r="E215" s="128" t="s">
        <v>2254</v>
      </c>
      <c r="F215" s="6" t="s">
        <v>848</v>
      </c>
      <c r="G215" s="7" t="s">
        <v>2305</v>
      </c>
      <c r="H215" s="127" t="s">
        <v>2174</v>
      </c>
      <c r="I215" s="8">
        <f t="shared" si="24"/>
        <v>44510</v>
      </c>
      <c r="J215" s="6">
        <v>1</v>
      </c>
      <c r="K215" s="6" t="s">
        <v>22</v>
      </c>
      <c r="L215" s="9">
        <v>44875</v>
      </c>
      <c r="M215" s="7" t="s">
        <v>32</v>
      </c>
      <c r="N215" s="7" t="s">
        <v>2307</v>
      </c>
      <c r="O215" s="6" t="s">
        <v>849</v>
      </c>
      <c r="P215" s="10" t="b">
        <f t="shared" ca="1" si="27"/>
        <v>1</v>
      </c>
      <c r="Q215" s="9"/>
      <c r="R215" s="9"/>
      <c r="S215" s="9"/>
      <c r="T215" s="9"/>
      <c r="U215" s="11">
        <f t="shared" ca="1" si="28"/>
        <v>44831</v>
      </c>
      <c r="V215" s="11">
        <f t="shared" si="26"/>
        <v>44861</v>
      </c>
    </row>
    <row r="216" spans="1:22" ht="46.5" x14ac:dyDescent="0.35">
      <c r="A216" s="2">
        <v>212</v>
      </c>
      <c r="B216" s="12" t="s">
        <v>850</v>
      </c>
      <c r="C216" s="127" t="s">
        <v>479</v>
      </c>
      <c r="D216" s="7" t="s">
        <v>438</v>
      </c>
      <c r="E216" s="128" t="s">
        <v>2255</v>
      </c>
      <c r="F216" s="6" t="s">
        <v>852</v>
      </c>
      <c r="G216" s="7" t="s">
        <v>2308</v>
      </c>
      <c r="H216" s="127" t="s">
        <v>2174</v>
      </c>
      <c r="I216" s="8">
        <f t="shared" si="24"/>
        <v>44483</v>
      </c>
      <c r="J216" s="6">
        <v>1</v>
      </c>
      <c r="K216" s="6" t="s">
        <v>22</v>
      </c>
      <c r="L216" s="9">
        <v>44848</v>
      </c>
      <c r="M216" s="7" t="s">
        <v>2091</v>
      </c>
      <c r="N216" s="7" t="s">
        <v>2309</v>
      </c>
      <c r="O216" s="6" t="s">
        <v>853</v>
      </c>
      <c r="P216" s="10" t="b">
        <f t="shared" ca="1" si="27"/>
        <v>1</v>
      </c>
      <c r="Q216" s="9"/>
      <c r="R216" s="9"/>
      <c r="S216" s="9"/>
      <c r="T216" s="9"/>
      <c r="U216" s="11">
        <f t="shared" ca="1" si="28"/>
        <v>44831</v>
      </c>
      <c r="V216" s="11">
        <f t="shared" si="26"/>
        <v>44834</v>
      </c>
    </row>
    <row r="217" spans="1:22" ht="62" x14ac:dyDescent="0.35">
      <c r="A217" s="2">
        <v>213</v>
      </c>
      <c r="B217" s="12" t="s">
        <v>854</v>
      </c>
      <c r="C217" s="127" t="s">
        <v>2266</v>
      </c>
      <c r="D217" s="5" t="s">
        <v>773</v>
      </c>
      <c r="E217" s="6" t="str">
        <f>INDEX([1]REFERENCED!$E:$E, MATCH(B217,[1]REFERENCED!$B:$B,0))</f>
        <v>3/4" - 10 UNC - 2B</v>
      </c>
      <c r="F217" s="6" t="s">
        <v>855</v>
      </c>
      <c r="G217" s="7" t="s">
        <v>2237</v>
      </c>
      <c r="H217" s="129" t="s">
        <v>2173</v>
      </c>
      <c r="I217" s="8">
        <f t="shared" si="24"/>
        <v>44754</v>
      </c>
      <c r="J217" s="6">
        <v>1</v>
      </c>
      <c r="K217" s="6" t="s">
        <v>22</v>
      </c>
      <c r="L217" s="9">
        <v>45119</v>
      </c>
      <c r="M217" s="7" t="s">
        <v>32</v>
      </c>
      <c r="N217" s="7" t="s">
        <v>2272</v>
      </c>
      <c r="O217" s="6" t="s">
        <v>856</v>
      </c>
      <c r="P217" s="10" t="b">
        <f t="shared" ca="1" si="27"/>
        <v>1</v>
      </c>
      <c r="Q217" s="9"/>
      <c r="R217" s="9" t="s">
        <v>2269</v>
      </c>
      <c r="S217" s="9" t="s">
        <v>2270</v>
      </c>
      <c r="T217" s="9" t="s">
        <v>2271</v>
      </c>
      <c r="U217" s="11">
        <f t="shared" ca="1" si="28"/>
        <v>44831</v>
      </c>
      <c r="V217" s="11">
        <f t="shared" si="26"/>
        <v>45105</v>
      </c>
    </row>
    <row r="218" spans="1:22" ht="62" x14ac:dyDescent="0.35">
      <c r="A218" s="2">
        <v>214</v>
      </c>
      <c r="B218" s="18" t="s">
        <v>857</v>
      </c>
      <c r="C218" s="4" t="s">
        <v>2489</v>
      </c>
      <c r="D218" s="7" t="s">
        <v>773</v>
      </c>
      <c r="E218" s="6" t="str">
        <f>INDEX([1]REFERENCED!$E:$E, MATCH(B218,[1]REFERENCED!$B:$B,0))</f>
        <v>3-3/4"  - 8 UN - 2B</v>
      </c>
      <c r="F218" s="6" t="s">
        <v>858</v>
      </c>
      <c r="G218" s="7" t="s">
        <v>886</v>
      </c>
      <c r="H218" s="129" t="s">
        <v>2173</v>
      </c>
      <c r="I218" s="8">
        <f t="shared" si="24"/>
        <v>44469</v>
      </c>
      <c r="J218" s="6">
        <v>1</v>
      </c>
      <c r="K218" s="6" t="s">
        <v>22</v>
      </c>
      <c r="L218" s="9">
        <v>44834</v>
      </c>
      <c r="M218" s="7" t="s">
        <v>32</v>
      </c>
      <c r="N218" s="7" t="s">
        <v>2310</v>
      </c>
      <c r="O218" s="6" t="s">
        <v>603</v>
      </c>
      <c r="P218" s="10" t="b">
        <f t="shared" ca="1" si="27"/>
        <v>0</v>
      </c>
      <c r="Q218" s="9"/>
      <c r="R218" s="9"/>
      <c r="S218" s="9"/>
      <c r="T218" s="9"/>
      <c r="U218" s="11">
        <f t="shared" ca="1" si="28"/>
        <v>44831</v>
      </c>
      <c r="V218" s="11">
        <f t="shared" si="26"/>
        <v>44820</v>
      </c>
    </row>
    <row r="219" spans="1:22" ht="62" x14ac:dyDescent="0.35">
      <c r="A219" s="2">
        <v>215</v>
      </c>
      <c r="B219" s="18" t="s">
        <v>859</v>
      </c>
      <c r="C219" s="4" t="s">
        <v>2489</v>
      </c>
      <c r="D219" s="7" t="s">
        <v>563</v>
      </c>
      <c r="E219" s="6" t="s">
        <v>2479</v>
      </c>
      <c r="F219" s="6" t="s">
        <v>860</v>
      </c>
      <c r="G219" s="7" t="s">
        <v>886</v>
      </c>
      <c r="H219" s="129" t="s">
        <v>2173</v>
      </c>
      <c r="I219" s="8">
        <f t="shared" si="24"/>
        <v>44469</v>
      </c>
      <c r="J219" s="6">
        <v>1</v>
      </c>
      <c r="K219" s="6" t="s">
        <v>22</v>
      </c>
      <c r="L219" s="9">
        <v>44834</v>
      </c>
      <c r="M219" s="7" t="s">
        <v>32</v>
      </c>
      <c r="N219" s="7" t="s">
        <v>2311</v>
      </c>
      <c r="O219" s="6" t="s">
        <v>861</v>
      </c>
      <c r="P219" s="10" t="b">
        <f t="shared" ca="1" si="27"/>
        <v>0</v>
      </c>
      <c r="Q219" s="9"/>
      <c r="R219" s="9"/>
      <c r="S219" s="9"/>
      <c r="T219" s="9"/>
      <c r="U219" s="11">
        <f t="shared" ca="1" si="28"/>
        <v>44831</v>
      </c>
      <c r="V219" s="11">
        <f t="shared" si="26"/>
        <v>44820</v>
      </c>
    </row>
    <row r="220" spans="1:22" ht="62" x14ac:dyDescent="0.35">
      <c r="A220" s="2">
        <v>216</v>
      </c>
      <c r="B220" s="12" t="s">
        <v>862</v>
      </c>
      <c r="C220" s="4" t="s">
        <v>2489</v>
      </c>
      <c r="D220" s="7" t="s">
        <v>773</v>
      </c>
      <c r="E220" s="6" t="s">
        <v>2480</v>
      </c>
      <c r="F220" s="6" t="s">
        <v>863</v>
      </c>
      <c r="G220" s="7" t="s">
        <v>2229</v>
      </c>
      <c r="H220" s="129" t="s">
        <v>2173</v>
      </c>
      <c r="I220" s="8">
        <f t="shared" si="24"/>
        <v>44566</v>
      </c>
      <c r="J220" s="6">
        <v>1</v>
      </c>
      <c r="K220" s="6" t="s">
        <v>22</v>
      </c>
      <c r="L220" s="9">
        <v>44931</v>
      </c>
      <c r="M220" s="7" t="s">
        <v>2091</v>
      </c>
      <c r="N220" s="7" t="s">
        <v>2312</v>
      </c>
      <c r="O220" s="6" t="s">
        <v>864</v>
      </c>
      <c r="P220" s="10" t="b">
        <f t="shared" ca="1" si="27"/>
        <v>1</v>
      </c>
      <c r="Q220" s="9" t="s">
        <v>828</v>
      </c>
      <c r="R220" s="9"/>
      <c r="S220" s="9"/>
      <c r="T220" s="9"/>
      <c r="U220" s="11">
        <f t="shared" ca="1" si="28"/>
        <v>44831</v>
      </c>
      <c r="V220" s="11">
        <f t="shared" si="26"/>
        <v>44917</v>
      </c>
    </row>
    <row r="221" spans="1:22" ht="62" x14ac:dyDescent="0.35">
      <c r="A221" s="2">
        <v>217</v>
      </c>
      <c r="B221" s="12" t="s">
        <v>865</v>
      </c>
      <c r="C221" s="4" t="s">
        <v>2489</v>
      </c>
      <c r="D221" s="7" t="s">
        <v>773</v>
      </c>
      <c r="E221" s="6" t="s">
        <v>2481</v>
      </c>
      <c r="F221" s="6" t="s">
        <v>866</v>
      </c>
      <c r="G221" s="7" t="s">
        <v>2229</v>
      </c>
      <c r="H221" s="129" t="s">
        <v>2173</v>
      </c>
      <c r="I221" s="8">
        <f t="shared" si="24"/>
        <v>44566</v>
      </c>
      <c r="J221" s="6">
        <v>1</v>
      </c>
      <c r="K221" s="6" t="s">
        <v>22</v>
      </c>
      <c r="L221" s="9">
        <v>44931</v>
      </c>
      <c r="M221" s="7" t="s">
        <v>2091</v>
      </c>
      <c r="N221" s="7" t="s">
        <v>2313</v>
      </c>
      <c r="O221" s="6" t="s">
        <v>422</v>
      </c>
      <c r="P221" s="10" t="b">
        <f t="shared" ca="1" si="27"/>
        <v>1</v>
      </c>
      <c r="Q221" s="9"/>
      <c r="R221" s="9"/>
      <c r="S221" s="9"/>
      <c r="T221" s="9"/>
      <c r="U221" s="11">
        <f t="shared" ca="1" si="28"/>
        <v>44831</v>
      </c>
      <c r="V221" s="11">
        <f t="shared" si="26"/>
        <v>44917</v>
      </c>
    </row>
    <row r="222" spans="1:22" ht="62" x14ac:dyDescent="0.35">
      <c r="A222" s="2">
        <v>218</v>
      </c>
      <c r="B222" s="12" t="s">
        <v>867</v>
      </c>
      <c r="C222" s="4" t="s">
        <v>2489</v>
      </c>
      <c r="D222" s="7" t="s">
        <v>773</v>
      </c>
      <c r="E222" s="6" t="s">
        <v>812</v>
      </c>
      <c r="F222" s="6" t="s">
        <v>868</v>
      </c>
      <c r="G222" s="7" t="s">
        <v>2229</v>
      </c>
      <c r="H222" s="129" t="s">
        <v>2173</v>
      </c>
      <c r="I222" s="8">
        <f t="shared" si="24"/>
        <v>44566</v>
      </c>
      <c r="J222" s="6">
        <v>1</v>
      </c>
      <c r="K222" s="6" t="s">
        <v>22</v>
      </c>
      <c r="L222" s="9">
        <v>44931</v>
      </c>
      <c r="M222" s="7" t="s">
        <v>2091</v>
      </c>
      <c r="N222" s="7" t="s">
        <v>2314</v>
      </c>
      <c r="O222" s="6" t="s">
        <v>628</v>
      </c>
      <c r="P222" s="10" t="b">
        <f t="shared" ca="1" si="27"/>
        <v>1</v>
      </c>
      <c r="Q222" s="9"/>
      <c r="R222" s="9"/>
      <c r="S222" s="9"/>
      <c r="T222" s="9"/>
      <c r="U222" s="11">
        <f t="shared" ca="1" si="28"/>
        <v>44831</v>
      </c>
      <c r="V222" s="11">
        <f t="shared" si="26"/>
        <v>44917</v>
      </c>
    </row>
    <row r="223" spans="1:22" ht="31" x14ac:dyDescent="0.35">
      <c r="A223" s="2">
        <v>219</v>
      </c>
      <c r="B223" s="16" t="s">
        <v>869</v>
      </c>
      <c r="C223" s="13" t="s">
        <v>562</v>
      </c>
      <c r="D223" s="5"/>
      <c r="E223" s="6" t="s">
        <v>870</v>
      </c>
      <c r="F223" s="6" t="s">
        <v>871</v>
      </c>
      <c r="G223" s="7"/>
      <c r="H223" s="7" t="s">
        <v>340</v>
      </c>
      <c r="I223" s="8">
        <f t="shared" si="24"/>
        <v>44167</v>
      </c>
      <c r="J223" s="6">
        <v>1</v>
      </c>
      <c r="K223" s="6" t="s">
        <v>22</v>
      </c>
      <c r="L223" s="9">
        <v>44532</v>
      </c>
      <c r="M223" s="7"/>
      <c r="N223" s="7"/>
      <c r="O223" s="6" t="s">
        <v>872</v>
      </c>
      <c r="P223" s="10" t="s">
        <v>60</v>
      </c>
      <c r="Q223" s="9"/>
      <c r="R223" s="9"/>
      <c r="S223" s="9"/>
      <c r="T223" s="9"/>
      <c r="U223" s="11">
        <f t="shared" ca="1" si="28"/>
        <v>44831</v>
      </c>
      <c r="V223" s="11">
        <f t="shared" si="26"/>
        <v>44518</v>
      </c>
    </row>
    <row r="224" spans="1:22" ht="62" x14ac:dyDescent="0.35">
      <c r="A224" s="2">
        <v>220</v>
      </c>
      <c r="B224" s="12" t="s">
        <v>873</v>
      </c>
      <c r="C224" s="4" t="s">
        <v>2489</v>
      </c>
      <c r="D224" s="7" t="s">
        <v>773</v>
      </c>
      <c r="E224" s="6" t="s">
        <v>577</v>
      </c>
      <c r="F224" s="6" t="s">
        <v>874</v>
      </c>
      <c r="G224" s="7" t="s">
        <v>2229</v>
      </c>
      <c r="H224" s="129" t="s">
        <v>2173</v>
      </c>
      <c r="I224" s="8">
        <f t="shared" si="24"/>
        <v>44566</v>
      </c>
      <c r="J224" s="6">
        <v>1</v>
      </c>
      <c r="K224" s="6" t="s">
        <v>22</v>
      </c>
      <c r="L224" s="9">
        <v>44931</v>
      </c>
      <c r="M224" s="7" t="s">
        <v>2091</v>
      </c>
      <c r="N224" s="7" t="s">
        <v>2315</v>
      </c>
      <c r="O224" s="6" t="s">
        <v>628</v>
      </c>
      <c r="P224" s="10" t="b">
        <f t="shared" ca="1" si="27"/>
        <v>1</v>
      </c>
      <c r="Q224" s="9"/>
      <c r="R224" s="9"/>
      <c r="S224" s="9"/>
      <c r="T224" s="9"/>
      <c r="U224" s="11">
        <f t="shared" ca="1" si="28"/>
        <v>44831</v>
      </c>
      <c r="V224" s="11">
        <f t="shared" si="26"/>
        <v>44917</v>
      </c>
    </row>
    <row r="225" spans="1:22" ht="62" x14ac:dyDescent="0.35">
      <c r="A225" s="2">
        <v>221</v>
      </c>
      <c r="B225" s="12" t="s">
        <v>875</v>
      </c>
      <c r="C225" s="4" t="s">
        <v>2489</v>
      </c>
      <c r="D225" s="7" t="s">
        <v>773</v>
      </c>
      <c r="E225" s="6" t="s">
        <v>2410</v>
      </c>
      <c r="F225" s="6" t="s">
        <v>876</v>
      </c>
      <c r="G225" s="7" t="s">
        <v>2229</v>
      </c>
      <c r="H225" s="129" t="s">
        <v>2173</v>
      </c>
      <c r="I225" s="8">
        <f t="shared" si="24"/>
        <v>44566</v>
      </c>
      <c r="J225" s="6">
        <v>1</v>
      </c>
      <c r="K225" s="6" t="s">
        <v>22</v>
      </c>
      <c r="L225" s="9">
        <v>44931</v>
      </c>
      <c r="M225" s="7" t="s">
        <v>2091</v>
      </c>
      <c r="N225" s="7" t="s">
        <v>2316</v>
      </c>
      <c r="O225" s="6" t="s">
        <v>603</v>
      </c>
      <c r="P225" s="10" t="b">
        <f t="shared" ca="1" si="27"/>
        <v>1</v>
      </c>
      <c r="Q225" s="9"/>
      <c r="R225" s="9"/>
      <c r="S225" s="9"/>
      <c r="T225" s="9"/>
      <c r="U225" s="11">
        <f t="shared" ca="1" si="28"/>
        <v>44831</v>
      </c>
      <c r="V225" s="11">
        <f t="shared" si="26"/>
        <v>44917</v>
      </c>
    </row>
    <row r="226" spans="1:22" ht="62" x14ac:dyDescent="0.35">
      <c r="A226" s="2">
        <v>222</v>
      </c>
      <c r="B226" s="12" t="s">
        <v>877</v>
      </c>
      <c r="C226" s="4" t="s">
        <v>2489</v>
      </c>
      <c r="D226" s="7" t="s">
        <v>773</v>
      </c>
      <c r="E226" s="128" t="s">
        <v>2317</v>
      </c>
      <c r="F226" s="6" t="s">
        <v>878</v>
      </c>
      <c r="G226" s="7" t="s">
        <v>2229</v>
      </c>
      <c r="H226" s="129" t="s">
        <v>2173</v>
      </c>
      <c r="I226" s="8">
        <f t="shared" si="24"/>
        <v>44566</v>
      </c>
      <c r="J226" s="6">
        <v>1</v>
      </c>
      <c r="K226" s="6" t="s">
        <v>22</v>
      </c>
      <c r="L226" s="9">
        <v>44931</v>
      </c>
      <c r="M226" s="7" t="s">
        <v>2091</v>
      </c>
      <c r="N226" s="7" t="s">
        <v>2318</v>
      </c>
      <c r="O226" s="6" t="s">
        <v>603</v>
      </c>
      <c r="P226" s="10" t="b">
        <f t="shared" ca="1" si="27"/>
        <v>1</v>
      </c>
      <c r="Q226" s="9"/>
      <c r="R226" s="9"/>
      <c r="S226" s="9"/>
      <c r="T226" s="9"/>
      <c r="U226" s="11">
        <f t="shared" ca="1" si="28"/>
        <v>44831</v>
      </c>
      <c r="V226" s="11">
        <f t="shared" si="26"/>
        <v>44917</v>
      </c>
    </row>
    <row r="227" spans="1:22" ht="31" x14ac:dyDescent="0.35">
      <c r="A227" s="2">
        <v>223</v>
      </c>
      <c r="B227" s="16" t="s">
        <v>879</v>
      </c>
      <c r="C227" s="13" t="s">
        <v>562</v>
      </c>
      <c r="D227" s="5"/>
      <c r="E227" s="6" t="s">
        <v>880</v>
      </c>
      <c r="F227" s="6" t="s">
        <v>881</v>
      </c>
      <c r="G227" s="7"/>
      <c r="H227" s="7" t="s">
        <v>340</v>
      </c>
      <c r="I227" s="8">
        <f t="shared" si="24"/>
        <v>44186</v>
      </c>
      <c r="J227" s="6">
        <v>1</v>
      </c>
      <c r="K227" s="6" t="s">
        <v>22</v>
      </c>
      <c r="L227" s="9">
        <v>44551</v>
      </c>
      <c r="M227" s="7"/>
      <c r="N227" s="7"/>
      <c r="O227" s="6" t="s">
        <v>882</v>
      </c>
      <c r="P227" s="10" t="s">
        <v>60</v>
      </c>
      <c r="Q227" s="9"/>
      <c r="R227" s="9"/>
      <c r="S227" s="9"/>
      <c r="T227" s="9"/>
      <c r="U227" s="11">
        <f t="shared" ca="1" si="28"/>
        <v>44831</v>
      </c>
      <c r="V227" s="11">
        <f t="shared" si="26"/>
        <v>44537</v>
      </c>
    </row>
    <row r="228" spans="1:22" ht="46.5" x14ac:dyDescent="0.35">
      <c r="A228" s="2">
        <v>224</v>
      </c>
      <c r="B228" s="112" t="s">
        <v>883</v>
      </c>
      <c r="C228" s="4" t="s">
        <v>562</v>
      </c>
      <c r="D228" s="5" t="s">
        <v>884</v>
      </c>
      <c r="E228" s="6" t="str">
        <f>INDEX([1]REFERENCED!$E:$E, MATCH(B228,[1]REFERENCED!$B:$B,0))</f>
        <v>2-1/4"  - 8 UN - 2B</v>
      </c>
      <c r="F228" s="6" t="s">
        <v>885</v>
      </c>
      <c r="G228" s="7" t="s">
        <v>886</v>
      </c>
      <c r="H228" s="7" t="s">
        <v>340</v>
      </c>
      <c r="I228" s="8">
        <f t="shared" si="24"/>
        <v>44686</v>
      </c>
      <c r="J228" s="6">
        <v>1</v>
      </c>
      <c r="K228" s="6" t="s">
        <v>22</v>
      </c>
      <c r="L228" s="9">
        <v>45051</v>
      </c>
      <c r="M228" s="7" t="s">
        <v>32</v>
      </c>
      <c r="N228" s="7" t="s">
        <v>887</v>
      </c>
      <c r="O228" s="6" t="s">
        <v>603</v>
      </c>
      <c r="P228" s="10" t="s">
        <v>1971</v>
      </c>
      <c r="Q228" s="9"/>
      <c r="R228" s="9" t="s">
        <v>888</v>
      </c>
      <c r="S228" s="9" t="s">
        <v>570</v>
      </c>
      <c r="T228" s="9" t="s">
        <v>571</v>
      </c>
      <c r="U228" s="11">
        <f t="shared" ca="1" si="28"/>
        <v>44831</v>
      </c>
      <c r="V228" s="11">
        <f t="shared" si="26"/>
        <v>45037</v>
      </c>
    </row>
    <row r="229" spans="1:22" ht="62" x14ac:dyDescent="0.35">
      <c r="A229" s="2">
        <v>225</v>
      </c>
      <c r="B229" s="12" t="s">
        <v>889</v>
      </c>
      <c r="C229" s="4" t="s">
        <v>2489</v>
      </c>
      <c r="D229" s="7" t="s">
        <v>884</v>
      </c>
      <c r="E229" s="128" t="s">
        <v>597</v>
      </c>
      <c r="F229" s="15" t="s">
        <v>40</v>
      </c>
      <c r="G229" s="7" t="s">
        <v>886</v>
      </c>
      <c r="H229" s="129" t="s">
        <v>2173</v>
      </c>
      <c r="I229" s="8">
        <f t="shared" si="24"/>
        <v>44560</v>
      </c>
      <c r="J229" s="6">
        <v>1</v>
      </c>
      <c r="K229" s="6" t="s">
        <v>22</v>
      </c>
      <c r="L229" s="9">
        <v>44925</v>
      </c>
      <c r="M229" s="7" t="s">
        <v>32</v>
      </c>
      <c r="N229" s="7" t="s">
        <v>2319</v>
      </c>
      <c r="O229" s="6" t="s">
        <v>890</v>
      </c>
      <c r="P229" s="10" t="b">
        <f t="shared" ca="1" si="27"/>
        <v>1</v>
      </c>
      <c r="Q229" s="9"/>
      <c r="R229" s="9"/>
      <c r="S229" s="9"/>
      <c r="T229" s="9"/>
      <c r="U229" s="11">
        <f t="shared" ca="1" si="28"/>
        <v>44831</v>
      </c>
      <c r="V229" s="11">
        <f t="shared" si="26"/>
        <v>44911</v>
      </c>
    </row>
    <row r="230" spans="1:22" ht="62" x14ac:dyDescent="0.35">
      <c r="A230" s="2">
        <v>226</v>
      </c>
      <c r="B230" s="12" t="s">
        <v>891</v>
      </c>
      <c r="C230" s="4" t="s">
        <v>2489</v>
      </c>
      <c r="D230" s="7" t="s">
        <v>773</v>
      </c>
      <c r="E230" s="128" t="s">
        <v>2321</v>
      </c>
      <c r="F230" s="6" t="s">
        <v>892</v>
      </c>
      <c r="G230" s="7" t="s">
        <v>886</v>
      </c>
      <c r="H230" s="129" t="s">
        <v>2173</v>
      </c>
      <c r="I230" s="8">
        <f t="shared" si="24"/>
        <v>44559</v>
      </c>
      <c r="J230" s="6">
        <v>1</v>
      </c>
      <c r="K230" s="6" t="s">
        <v>22</v>
      </c>
      <c r="L230" s="9">
        <v>44924</v>
      </c>
      <c r="M230" s="7" t="s">
        <v>32</v>
      </c>
      <c r="N230" s="7" t="s">
        <v>2320</v>
      </c>
      <c r="O230" s="6" t="s">
        <v>893</v>
      </c>
      <c r="P230" s="10" t="b">
        <f t="shared" ca="1" si="27"/>
        <v>1</v>
      </c>
      <c r="Q230" s="9"/>
      <c r="R230" s="9"/>
      <c r="S230" s="9"/>
      <c r="T230" s="9"/>
      <c r="U230" s="11">
        <f t="shared" ca="1" si="28"/>
        <v>44831</v>
      </c>
      <c r="V230" s="11">
        <f t="shared" si="26"/>
        <v>44910</v>
      </c>
    </row>
    <row r="231" spans="1:22" ht="62" x14ac:dyDescent="0.35">
      <c r="A231" s="2">
        <v>227</v>
      </c>
      <c r="B231" s="12" t="s">
        <v>894</v>
      </c>
      <c r="C231" s="4" t="s">
        <v>2489</v>
      </c>
      <c r="D231" s="7" t="s">
        <v>773</v>
      </c>
      <c r="E231" s="128" t="s">
        <v>2321</v>
      </c>
      <c r="F231" s="21" t="s">
        <v>895</v>
      </c>
      <c r="G231" s="7" t="s">
        <v>886</v>
      </c>
      <c r="H231" s="129" t="s">
        <v>2173</v>
      </c>
      <c r="I231" s="8">
        <f t="shared" si="24"/>
        <v>44560</v>
      </c>
      <c r="J231" s="6">
        <v>1</v>
      </c>
      <c r="K231" s="6" t="s">
        <v>22</v>
      </c>
      <c r="L231" s="9">
        <v>44925</v>
      </c>
      <c r="M231" s="7" t="s">
        <v>32</v>
      </c>
      <c r="N231" s="7" t="s">
        <v>2322</v>
      </c>
      <c r="O231" s="6" t="s">
        <v>603</v>
      </c>
      <c r="P231" s="10" t="b">
        <f t="shared" ca="1" si="27"/>
        <v>1</v>
      </c>
      <c r="Q231" s="9"/>
      <c r="R231" s="9"/>
      <c r="S231" s="9"/>
      <c r="T231" s="9"/>
      <c r="U231" s="11">
        <f t="shared" ca="1" si="28"/>
        <v>44831</v>
      </c>
      <c r="V231" s="11">
        <f t="shared" si="26"/>
        <v>44911</v>
      </c>
    </row>
    <row r="232" spans="1:22" ht="77.5" x14ac:dyDescent="0.35">
      <c r="A232" s="2">
        <v>228</v>
      </c>
      <c r="B232" s="12" t="s">
        <v>896</v>
      </c>
      <c r="C232" s="4" t="s">
        <v>2489</v>
      </c>
      <c r="D232" s="6" t="str">
        <f>INDEX([1]REFERENCED!$E:$E, MATCH(B232,[1]REFERENCED!$B:$B,0))</f>
        <v xml:space="preserve">3-3/8" - 8 UN - 2B </v>
      </c>
      <c r="E232" s="6" t="s">
        <v>897</v>
      </c>
      <c r="F232" s="6" t="s">
        <v>898</v>
      </c>
      <c r="G232" s="7" t="s">
        <v>566</v>
      </c>
      <c r="H232" s="129" t="s">
        <v>2173</v>
      </c>
      <c r="I232" s="8">
        <f t="shared" si="24"/>
        <v>44688</v>
      </c>
      <c r="J232" s="6">
        <v>1</v>
      </c>
      <c r="K232" s="6" t="s">
        <v>22</v>
      </c>
      <c r="L232" s="9">
        <v>45053</v>
      </c>
      <c r="M232" s="7" t="s">
        <v>32</v>
      </c>
      <c r="N232" s="7" t="s">
        <v>899</v>
      </c>
      <c r="O232" s="6" t="s">
        <v>900</v>
      </c>
      <c r="P232" s="10" t="b">
        <f t="shared" ca="1" si="27"/>
        <v>1</v>
      </c>
      <c r="Q232" s="9"/>
      <c r="R232" s="9" t="s">
        <v>569</v>
      </c>
      <c r="S232" s="9" t="s">
        <v>570</v>
      </c>
      <c r="T232" s="9" t="s">
        <v>571</v>
      </c>
      <c r="U232" s="11">
        <f t="shared" ca="1" si="28"/>
        <v>44831</v>
      </c>
      <c r="V232" s="11">
        <f t="shared" si="26"/>
        <v>45039</v>
      </c>
    </row>
    <row r="233" spans="1:22" ht="62" x14ac:dyDescent="0.35">
      <c r="A233" s="2">
        <v>229</v>
      </c>
      <c r="B233" s="12" t="s">
        <v>901</v>
      </c>
      <c r="C233" s="4" t="s">
        <v>2489</v>
      </c>
      <c r="D233" s="7" t="s">
        <v>773</v>
      </c>
      <c r="E233" s="6" t="s">
        <v>2482</v>
      </c>
      <c r="F233" s="6" t="s">
        <v>902</v>
      </c>
      <c r="G233" s="7" t="s">
        <v>886</v>
      </c>
      <c r="H233" s="129" t="s">
        <v>2173</v>
      </c>
      <c r="I233" s="8">
        <f t="shared" si="24"/>
        <v>44525</v>
      </c>
      <c r="J233" s="6">
        <v>1</v>
      </c>
      <c r="K233" s="6" t="s">
        <v>22</v>
      </c>
      <c r="L233" s="9">
        <v>44890</v>
      </c>
      <c r="M233" s="7" t="s">
        <v>32</v>
      </c>
      <c r="N233" s="7" t="s">
        <v>2323</v>
      </c>
      <c r="O233" s="6" t="s">
        <v>603</v>
      </c>
      <c r="P233" s="10" t="b">
        <f t="shared" ca="1" si="27"/>
        <v>1</v>
      </c>
      <c r="Q233" s="9"/>
      <c r="R233" s="9"/>
      <c r="S233" s="9"/>
      <c r="T233" s="9"/>
      <c r="U233" s="11">
        <f t="shared" ca="1" si="28"/>
        <v>44831</v>
      </c>
      <c r="V233" s="11">
        <f t="shared" si="26"/>
        <v>44876</v>
      </c>
    </row>
    <row r="234" spans="1:22" ht="77.5" x14ac:dyDescent="0.35">
      <c r="A234" s="2">
        <v>230</v>
      </c>
      <c r="B234" s="12" t="s">
        <v>903</v>
      </c>
      <c r="C234" s="4" t="s">
        <v>2489</v>
      </c>
      <c r="D234" s="6" t="str">
        <f>INDEX([1]REFERENCED!$E:$E, MATCH(B234,[1]REFERENCED!$B:$B,0))</f>
        <v xml:space="preserve">3-3/8" - 8 UN - 2B </v>
      </c>
      <c r="E234" s="6" t="s">
        <v>897</v>
      </c>
      <c r="F234" s="15" t="s">
        <v>40</v>
      </c>
      <c r="G234" s="7" t="s">
        <v>566</v>
      </c>
      <c r="H234" s="129" t="s">
        <v>2173</v>
      </c>
      <c r="I234" s="8">
        <f t="shared" si="24"/>
        <v>44688</v>
      </c>
      <c r="J234" s="6">
        <v>1</v>
      </c>
      <c r="K234" s="6" t="s">
        <v>22</v>
      </c>
      <c r="L234" s="9">
        <v>45053</v>
      </c>
      <c r="M234" s="7" t="s">
        <v>32</v>
      </c>
      <c r="N234" s="7" t="s">
        <v>904</v>
      </c>
      <c r="O234" s="6" t="s">
        <v>905</v>
      </c>
      <c r="P234" s="10" t="b">
        <f t="shared" ca="1" si="27"/>
        <v>1</v>
      </c>
      <c r="Q234" s="9"/>
      <c r="R234" s="9" t="s">
        <v>569</v>
      </c>
      <c r="S234" s="9" t="s">
        <v>570</v>
      </c>
      <c r="T234" s="9" t="s">
        <v>571</v>
      </c>
      <c r="U234" s="11">
        <f t="shared" ca="1" si="28"/>
        <v>44831</v>
      </c>
      <c r="V234" s="11">
        <f t="shared" si="26"/>
        <v>45039</v>
      </c>
    </row>
    <row r="235" spans="1:22" ht="62" x14ac:dyDescent="0.35">
      <c r="A235" s="2">
        <v>231</v>
      </c>
      <c r="B235" s="12" t="s">
        <v>906</v>
      </c>
      <c r="C235" s="4" t="s">
        <v>2489</v>
      </c>
      <c r="D235" s="7" t="s">
        <v>773</v>
      </c>
      <c r="E235" s="6" t="s">
        <v>2483</v>
      </c>
      <c r="F235" s="6" t="s">
        <v>907</v>
      </c>
      <c r="G235" s="7" t="s">
        <v>886</v>
      </c>
      <c r="H235" s="129" t="s">
        <v>2173</v>
      </c>
      <c r="I235" s="8">
        <f t="shared" si="24"/>
        <v>44525</v>
      </c>
      <c r="J235" s="6">
        <v>1</v>
      </c>
      <c r="K235" s="6" t="s">
        <v>22</v>
      </c>
      <c r="L235" s="9">
        <v>44890</v>
      </c>
      <c r="M235" s="7" t="s">
        <v>32</v>
      </c>
      <c r="N235" s="7" t="s">
        <v>2324</v>
      </c>
      <c r="O235" s="6" t="s">
        <v>603</v>
      </c>
      <c r="P235" s="10" t="b">
        <f t="shared" ca="1" si="27"/>
        <v>1</v>
      </c>
      <c r="Q235" s="9"/>
      <c r="R235" s="9"/>
      <c r="S235" s="9"/>
      <c r="T235" s="9"/>
      <c r="U235" s="11">
        <f t="shared" ca="1" si="28"/>
        <v>44831</v>
      </c>
      <c r="V235" s="11">
        <f t="shared" si="26"/>
        <v>44876</v>
      </c>
    </row>
    <row r="236" spans="1:22" ht="77.5" x14ac:dyDescent="0.35">
      <c r="A236" s="2">
        <v>232</v>
      </c>
      <c r="B236" s="12" t="s">
        <v>908</v>
      </c>
      <c r="C236" s="4" t="s">
        <v>2489</v>
      </c>
      <c r="D236" s="5" t="s">
        <v>773</v>
      </c>
      <c r="E236" s="6" t="s">
        <v>909</v>
      </c>
      <c r="F236" s="15" t="s">
        <v>40</v>
      </c>
      <c r="G236" s="7" t="s">
        <v>566</v>
      </c>
      <c r="H236" s="129" t="s">
        <v>2173</v>
      </c>
      <c r="I236" s="8">
        <f t="shared" si="24"/>
        <v>44688</v>
      </c>
      <c r="J236" s="6">
        <v>1</v>
      </c>
      <c r="K236" s="6" t="s">
        <v>22</v>
      </c>
      <c r="L236" s="9">
        <v>45053</v>
      </c>
      <c r="M236" s="7" t="s">
        <v>32</v>
      </c>
      <c r="N236" s="7" t="s">
        <v>910</v>
      </c>
      <c r="O236" s="6" t="s">
        <v>911</v>
      </c>
      <c r="P236" s="10" t="b">
        <f t="shared" ca="1" si="27"/>
        <v>1</v>
      </c>
      <c r="Q236" s="9"/>
      <c r="R236" s="9" t="s">
        <v>569</v>
      </c>
      <c r="S236" s="9" t="s">
        <v>570</v>
      </c>
      <c r="T236" s="9" t="s">
        <v>571</v>
      </c>
      <c r="U236" s="11">
        <f t="shared" ca="1" si="28"/>
        <v>44831</v>
      </c>
      <c r="V236" s="11">
        <f t="shared" si="26"/>
        <v>45039</v>
      </c>
    </row>
    <row r="237" spans="1:22" ht="62" x14ac:dyDescent="0.35">
      <c r="A237" s="2">
        <v>233</v>
      </c>
      <c r="B237" s="12" t="s">
        <v>912</v>
      </c>
      <c r="C237" s="4" t="s">
        <v>2489</v>
      </c>
      <c r="D237" s="7" t="s">
        <v>884</v>
      </c>
      <c r="E237" s="128" t="s">
        <v>2328</v>
      </c>
      <c r="F237" s="15" t="s">
        <v>40</v>
      </c>
      <c r="G237" s="7" t="s">
        <v>886</v>
      </c>
      <c r="H237" s="129" t="s">
        <v>2173</v>
      </c>
      <c r="I237" s="8">
        <f t="shared" si="24"/>
        <v>44557</v>
      </c>
      <c r="J237" s="6">
        <v>1</v>
      </c>
      <c r="K237" s="6" t="s">
        <v>22</v>
      </c>
      <c r="L237" s="9">
        <v>44922</v>
      </c>
      <c r="M237" s="7" t="s">
        <v>32</v>
      </c>
      <c r="N237" s="7" t="s">
        <v>2325</v>
      </c>
      <c r="O237" s="6" t="s">
        <v>913</v>
      </c>
      <c r="P237" s="10" t="b">
        <f t="shared" ca="1" si="27"/>
        <v>1</v>
      </c>
      <c r="Q237" s="9"/>
      <c r="R237" s="9"/>
      <c r="S237" s="9"/>
      <c r="T237" s="9"/>
      <c r="U237" s="11">
        <f t="shared" ca="1" si="28"/>
        <v>44831</v>
      </c>
      <c r="V237" s="11">
        <f t="shared" si="26"/>
        <v>44908</v>
      </c>
    </row>
    <row r="238" spans="1:22" ht="62" x14ac:dyDescent="0.35">
      <c r="A238" s="2">
        <v>234</v>
      </c>
      <c r="B238" s="12" t="s">
        <v>914</v>
      </c>
      <c r="C238" s="4" t="s">
        <v>2489</v>
      </c>
      <c r="D238" s="7" t="s">
        <v>773</v>
      </c>
      <c r="E238" s="128" t="s">
        <v>2329</v>
      </c>
      <c r="F238" s="6" t="s">
        <v>915</v>
      </c>
      <c r="G238" s="7" t="s">
        <v>886</v>
      </c>
      <c r="H238" s="129" t="s">
        <v>2173</v>
      </c>
      <c r="I238" s="8">
        <f t="shared" si="24"/>
        <v>44506</v>
      </c>
      <c r="J238" s="6">
        <v>1</v>
      </c>
      <c r="K238" s="6" t="s">
        <v>22</v>
      </c>
      <c r="L238" s="9">
        <v>44871</v>
      </c>
      <c r="M238" s="7" t="s">
        <v>32</v>
      </c>
      <c r="N238" s="7" t="s">
        <v>2326</v>
      </c>
      <c r="O238" s="6" t="s">
        <v>603</v>
      </c>
      <c r="P238" s="10" t="b">
        <f t="shared" ca="1" si="27"/>
        <v>1</v>
      </c>
      <c r="Q238" s="9"/>
      <c r="R238" s="9"/>
      <c r="S238" s="9"/>
      <c r="T238" s="9"/>
      <c r="U238" s="11">
        <f t="shared" ca="1" si="28"/>
        <v>44831</v>
      </c>
      <c r="V238" s="11">
        <f t="shared" si="26"/>
        <v>44857</v>
      </c>
    </row>
    <row r="239" spans="1:22" ht="62" x14ac:dyDescent="0.35">
      <c r="A239" s="2">
        <v>235</v>
      </c>
      <c r="B239" s="12" t="s">
        <v>916</v>
      </c>
      <c r="C239" s="4" t="s">
        <v>2489</v>
      </c>
      <c r="D239" s="7" t="s">
        <v>773</v>
      </c>
      <c r="E239" s="128" t="s">
        <v>936</v>
      </c>
      <c r="F239" s="6" t="s">
        <v>917</v>
      </c>
      <c r="G239" s="7" t="s">
        <v>886</v>
      </c>
      <c r="H239" s="129" t="s">
        <v>2173</v>
      </c>
      <c r="I239" s="8">
        <f t="shared" si="24"/>
        <v>44506</v>
      </c>
      <c r="J239" s="6">
        <v>1</v>
      </c>
      <c r="K239" s="6" t="s">
        <v>22</v>
      </c>
      <c r="L239" s="9">
        <v>44871</v>
      </c>
      <c r="M239" s="7" t="s">
        <v>32</v>
      </c>
      <c r="N239" s="7" t="s">
        <v>2327</v>
      </c>
      <c r="O239" s="6" t="s">
        <v>603</v>
      </c>
      <c r="P239" s="10" t="b">
        <f t="shared" ca="1" si="27"/>
        <v>1</v>
      </c>
      <c r="Q239" s="9"/>
      <c r="R239" s="9"/>
      <c r="S239" s="9"/>
      <c r="T239" s="9"/>
      <c r="U239" s="11">
        <f t="shared" ca="1" si="28"/>
        <v>44831</v>
      </c>
      <c r="V239" s="11">
        <f t="shared" si="26"/>
        <v>44857</v>
      </c>
    </row>
    <row r="240" spans="1:22" ht="62" x14ac:dyDescent="0.35">
      <c r="A240" s="2">
        <v>236</v>
      </c>
      <c r="B240" s="12" t="s">
        <v>918</v>
      </c>
      <c r="C240" s="4" t="s">
        <v>2489</v>
      </c>
      <c r="D240" s="7" t="s">
        <v>773</v>
      </c>
      <c r="E240" s="128" t="s">
        <v>2330</v>
      </c>
      <c r="F240" s="6" t="s">
        <v>919</v>
      </c>
      <c r="G240" s="7" t="s">
        <v>886</v>
      </c>
      <c r="H240" s="129" t="s">
        <v>2173</v>
      </c>
      <c r="I240" s="8">
        <f t="shared" si="24"/>
        <v>44809</v>
      </c>
      <c r="J240" s="6">
        <v>1</v>
      </c>
      <c r="K240" s="6" t="s">
        <v>22</v>
      </c>
      <c r="L240" s="9">
        <v>45174</v>
      </c>
      <c r="M240" s="7" t="s">
        <v>32</v>
      </c>
      <c r="N240" s="7" t="s">
        <v>2610</v>
      </c>
      <c r="O240" s="6" t="s">
        <v>920</v>
      </c>
      <c r="P240" s="10" t="b">
        <f t="shared" ca="1" si="27"/>
        <v>1</v>
      </c>
      <c r="Q240" s="9"/>
      <c r="R240" s="9"/>
      <c r="S240" s="9"/>
      <c r="T240" s="9"/>
      <c r="U240" s="11">
        <f t="shared" ca="1" si="28"/>
        <v>44831</v>
      </c>
      <c r="V240" s="11">
        <f t="shared" si="26"/>
        <v>45160</v>
      </c>
    </row>
    <row r="241" spans="1:22" ht="62" x14ac:dyDescent="0.35">
      <c r="A241" s="2">
        <v>237</v>
      </c>
      <c r="B241" s="12" t="s">
        <v>921</v>
      </c>
      <c r="C241" s="4" t="s">
        <v>2489</v>
      </c>
      <c r="D241" s="7" t="s">
        <v>563</v>
      </c>
      <c r="E241" s="128" t="s">
        <v>2331</v>
      </c>
      <c r="F241" s="15" t="s">
        <v>40</v>
      </c>
      <c r="G241" s="7" t="s">
        <v>886</v>
      </c>
      <c r="H241" s="129" t="s">
        <v>2173</v>
      </c>
      <c r="I241" s="8">
        <f t="shared" si="24"/>
        <v>44506</v>
      </c>
      <c r="J241" s="6">
        <v>1</v>
      </c>
      <c r="K241" s="6" t="s">
        <v>22</v>
      </c>
      <c r="L241" s="9">
        <v>44871</v>
      </c>
      <c r="M241" s="7" t="s">
        <v>32</v>
      </c>
      <c r="N241" s="7" t="s">
        <v>2332</v>
      </c>
      <c r="O241" s="6" t="s">
        <v>861</v>
      </c>
      <c r="P241" s="10" t="b">
        <f t="shared" ca="1" si="27"/>
        <v>1</v>
      </c>
      <c r="Q241" s="9"/>
      <c r="R241" s="9"/>
      <c r="S241" s="9"/>
      <c r="T241" s="9"/>
      <c r="U241" s="11">
        <f t="shared" ca="1" si="28"/>
        <v>44831</v>
      </c>
      <c r="V241" s="11">
        <f t="shared" si="26"/>
        <v>44857</v>
      </c>
    </row>
    <row r="242" spans="1:22" ht="77.5" x14ac:dyDescent="0.35">
      <c r="A242" s="2">
        <v>238</v>
      </c>
      <c r="B242" s="12" t="s">
        <v>922</v>
      </c>
      <c r="C242" s="13" t="s">
        <v>610</v>
      </c>
      <c r="D242" s="7" t="s">
        <v>884</v>
      </c>
      <c r="E242" s="6" t="s">
        <v>923</v>
      </c>
      <c r="F242" s="15" t="s">
        <v>40</v>
      </c>
      <c r="G242" s="7" t="s">
        <v>612</v>
      </c>
      <c r="H242" s="129" t="s">
        <v>2173</v>
      </c>
      <c r="I242" s="8">
        <f t="shared" si="24"/>
        <v>44690</v>
      </c>
      <c r="J242" s="6">
        <v>1</v>
      </c>
      <c r="K242" s="6" t="s">
        <v>22</v>
      </c>
      <c r="L242" s="9">
        <v>45055</v>
      </c>
      <c r="M242" s="7" t="s">
        <v>32</v>
      </c>
      <c r="N242" s="7" t="s">
        <v>924</v>
      </c>
      <c r="O242" s="6" t="s">
        <v>925</v>
      </c>
      <c r="P242" s="10" t="b">
        <f t="shared" ca="1" si="27"/>
        <v>1</v>
      </c>
      <c r="Q242" s="9"/>
      <c r="R242" s="9" t="s">
        <v>569</v>
      </c>
      <c r="S242" s="9" t="s">
        <v>570</v>
      </c>
      <c r="T242" s="9" t="s">
        <v>571</v>
      </c>
      <c r="U242" s="11">
        <f t="shared" ca="1" si="28"/>
        <v>44831</v>
      </c>
      <c r="V242" s="11">
        <f t="shared" si="26"/>
        <v>45041</v>
      </c>
    </row>
    <row r="243" spans="1:22" ht="77.5" x14ac:dyDescent="0.35">
      <c r="A243" s="2">
        <v>239</v>
      </c>
      <c r="B243" s="12" t="s">
        <v>926</v>
      </c>
      <c r="C243" s="13" t="s">
        <v>610</v>
      </c>
      <c r="D243" s="7" t="s">
        <v>884</v>
      </c>
      <c r="E243" s="6" t="s">
        <v>927</v>
      </c>
      <c r="F243" s="6" t="s">
        <v>871</v>
      </c>
      <c r="G243" s="7" t="s">
        <v>612</v>
      </c>
      <c r="H243" s="129" t="s">
        <v>2173</v>
      </c>
      <c r="I243" s="8">
        <f t="shared" si="24"/>
        <v>44688</v>
      </c>
      <c r="J243" s="6">
        <v>1</v>
      </c>
      <c r="K243" s="6" t="s">
        <v>22</v>
      </c>
      <c r="L243" s="9">
        <v>45053</v>
      </c>
      <c r="M243" s="7" t="s">
        <v>32</v>
      </c>
      <c r="N243" s="7" t="s">
        <v>928</v>
      </c>
      <c r="O243" s="6" t="s">
        <v>422</v>
      </c>
      <c r="P243" s="10" t="b">
        <f t="shared" ca="1" si="27"/>
        <v>1</v>
      </c>
      <c r="Q243" s="9"/>
      <c r="R243" s="9" t="s">
        <v>569</v>
      </c>
      <c r="S243" s="9" t="s">
        <v>570</v>
      </c>
      <c r="T243" s="9" t="s">
        <v>571</v>
      </c>
      <c r="U243" s="11">
        <f t="shared" ca="1" si="28"/>
        <v>44831</v>
      </c>
      <c r="V243" s="11">
        <f t="shared" si="26"/>
        <v>45039</v>
      </c>
    </row>
    <row r="244" spans="1:22" ht="62" x14ac:dyDescent="0.35">
      <c r="A244" s="2">
        <v>240</v>
      </c>
      <c r="B244" s="12" t="s">
        <v>929</v>
      </c>
      <c r="C244" s="13" t="s">
        <v>610</v>
      </c>
      <c r="D244" s="7" t="s">
        <v>773</v>
      </c>
      <c r="E244" s="128" t="s">
        <v>2333</v>
      </c>
      <c r="F244" s="6" t="s">
        <v>931</v>
      </c>
      <c r="G244" s="7" t="s">
        <v>2177</v>
      </c>
      <c r="H244" s="129" t="s">
        <v>2173</v>
      </c>
      <c r="I244" s="8">
        <f t="shared" si="24"/>
        <v>44560</v>
      </c>
      <c r="J244" s="6">
        <v>1</v>
      </c>
      <c r="K244" s="6" t="s">
        <v>22</v>
      </c>
      <c r="L244" s="9">
        <v>44925</v>
      </c>
      <c r="M244" s="7" t="s">
        <v>32</v>
      </c>
      <c r="N244" s="7" t="s">
        <v>2334</v>
      </c>
      <c r="O244" s="6" t="s">
        <v>628</v>
      </c>
      <c r="P244" s="10" t="b">
        <f t="shared" ca="1" si="27"/>
        <v>1</v>
      </c>
      <c r="Q244" s="9"/>
      <c r="R244" s="9"/>
      <c r="S244" s="9"/>
      <c r="T244" s="9"/>
      <c r="U244" s="11">
        <f t="shared" ca="1" si="28"/>
        <v>44831</v>
      </c>
      <c r="V244" s="11">
        <f t="shared" si="26"/>
        <v>44911</v>
      </c>
    </row>
    <row r="245" spans="1:22" ht="62" x14ac:dyDescent="0.35">
      <c r="A245" s="2">
        <v>241</v>
      </c>
      <c r="B245" s="12" t="s">
        <v>932</v>
      </c>
      <c r="C245" s="13" t="s">
        <v>610</v>
      </c>
      <c r="D245" s="7" t="s">
        <v>884</v>
      </c>
      <c r="E245" s="128" t="s">
        <v>934</v>
      </c>
      <c r="F245" s="6" t="s">
        <v>871</v>
      </c>
      <c r="G245" s="7" t="s">
        <v>2177</v>
      </c>
      <c r="H245" s="129" t="s">
        <v>2173</v>
      </c>
      <c r="I245" s="8">
        <f t="shared" si="24"/>
        <v>44560</v>
      </c>
      <c r="J245" s="6">
        <v>1</v>
      </c>
      <c r="K245" s="6" t="s">
        <v>22</v>
      </c>
      <c r="L245" s="9">
        <v>44925</v>
      </c>
      <c r="M245" s="7" t="s">
        <v>32</v>
      </c>
      <c r="N245" s="7" t="s">
        <v>2335</v>
      </c>
      <c r="O245" s="6" t="s">
        <v>628</v>
      </c>
      <c r="P245" s="10" t="b">
        <f t="shared" ca="1" si="27"/>
        <v>1</v>
      </c>
      <c r="Q245" s="9"/>
      <c r="R245" s="9"/>
      <c r="S245" s="9"/>
      <c r="T245" s="9"/>
      <c r="U245" s="11">
        <f t="shared" ca="1" si="28"/>
        <v>44831</v>
      </c>
      <c r="V245" s="11">
        <f t="shared" si="26"/>
        <v>44911</v>
      </c>
    </row>
    <row r="246" spans="1:22" ht="77.5" x14ac:dyDescent="0.35">
      <c r="A246" s="2">
        <v>242</v>
      </c>
      <c r="B246" s="12" t="s">
        <v>935</v>
      </c>
      <c r="C246" s="4" t="s">
        <v>2489</v>
      </c>
      <c r="D246" s="6" t="s">
        <v>884</v>
      </c>
      <c r="E246" s="6" t="s">
        <v>936</v>
      </c>
      <c r="F246" s="15" t="s">
        <v>40</v>
      </c>
      <c r="G246" s="7" t="s">
        <v>566</v>
      </c>
      <c r="H246" s="129" t="s">
        <v>2173</v>
      </c>
      <c r="I246" s="8">
        <f t="shared" ref="I246:I262" si="29">(L246-365)</f>
        <v>44688</v>
      </c>
      <c r="J246" s="6">
        <v>1</v>
      </c>
      <c r="K246" s="6" t="s">
        <v>22</v>
      </c>
      <c r="L246" s="9">
        <v>45053</v>
      </c>
      <c r="M246" s="7" t="s">
        <v>32</v>
      </c>
      <c r="N246" s="7" t="s">
        <v>937</v>
      </c>
      <c r="O246" s="6" t="s">
        <v>938</v>
      </c>
      <c r="P246" s="10" t="b">
        <f t="shared" ca="1" si="27"/>
        <v>1</v>
      </c>
      <c r="Q246" s="9"/>
      <c r="R246" s="9" t="s">
        <v>569</v>
      </c>
      <c r="S246" s="9" t="s">
        <v>570</v>
      </c>
      <c r="T246" s="9" t="s">
        <v>571</v>
      </c>
      <c r="U246" s="11">
        <f t="shared" ca="1" si="28"/>
        <v>44831</v>
      </c>
      <c r="V246" s="11">
        <f t="shared" si="26"/>
        <v>45039</v>
      </c>
    </row>
    <row r="247" spans="1:22" ht="62" x14ac:dyDescent="0.35">
      <c r="A247" s="2">
        <v>243</v>
      </c>
      <c r="B247" s="12" t="s">
        <v>939</v>
      </c>
      <c r="C247" s="4" t="s">
        <v>2489</v>
      </c>
      <c r="D247" s="7" t="s">
        <v>773</v>
      </c>
      <c r="E247" s="6" t="s">
        <v>2484</v>
      </c>
      <c r="F247" s="6" t="s">
        <v>940</v>
      </c>
      <c r="G247" s="7" t="s">
        <v>886</v>
      </c>
      <c r="H247" s="129" t="s">
        <v>2173</v>
      </c>
      <c r="I247" s="8">
        <f t="shared" si="29"/>
        <v>44809</v>
      </c>
      <c r="J247" s="6">
        <v>1</v>
      </c>
      <c r="K247" s="6" t="s">
        <v>22</v>
      </c>
      <c r="L247" s="9">
        <v>45174</v>
      </c>
      <c r="M247" s="7" t="s">
        <v>32</v>
      </c>
      <c r="N247" s="7" t="s">
        <v>2611</v>
      </c>
      <c r="O247" s="6" t="s">
        <v>941</v>
      </c>
      <c r="P247" s="10" t="b">
        <f t="shared" ca="1" si="27"/>
        <v>1</v>
      </c>
      <c r="Q247" s="9"/>
      <c r="R247" s="9"/>
      <c r="S247" s="9"/>
      <c r="T247" s="9"/>
      <c r="U247" s="11">
        <f t="shared" ca="1" si="28"/>
        <v>44831</v>
      </c>
      <c r="V247" s="11">
        <f t="shared" si="26"/>
        <v>45160</v>
      </c>
    </row>
    <row r="248" spans="1:22" ht="46.5" x14ac:dyDescent="0.35">
      <c r="A248" s="2">
        <v>244</v>
      </c>
      <c r="B248" s="12" t="s">
        <v>942</v>
      </c>
      <c r="C248" s="13" t="s">
        <v>943</v>
      </c>
      <c r="D248" s="7" t="s">
        <v>2337</v>
      </c>
      <c r="E248" s="6" t="str">
        <f>INDEX([1]REFERENCED!$E:$E, MATCH(B248,[1]REFERENCED!$B:$B,0))</f>
        <v>-</v>
      </c>
      <c r="F248" s="6" t="s">
        <v>944</v>
      </c>
      <c r="G248" s="7" t="s">
        <v>2338</v>
      </c>
      <c r="H248" s="7" t="s">
        <v>2183</v>
      </c>
      <c r="I248" s="8">
        <f t="shared" si="29"/>
        <v>44511</v>
      </c>
      <c r="J248" s="6">
        <v>1</v>
      </c>
      <c r="K248" s="6" t="s">
        <v>22</v>
      </c>
      <c r="L248" s="9">
        <v>44876</v>
      </c>
      <c r="M248" s="7" t="s">
        <v>2004</v>
      </c>
      <c r="N248" s="7" t="s">
        <v>2339</v>
      </c>
      <c r="O248" s="6" t="s">
        <v>784</v>
      </c>
      <c r="P248" s="10" t="b">
        <f t="shared" ca="1" si="27"/>
        <v>1</v>
      </c>
      <c r="Q248" s="9"/>
      <c r="R248" s="9"/>
      <c r="S248" s="9"/>
      <c r="T248" s="9"/>
      <c r="U248" s="11">
        <f t="shared" ca="1" si="28"/>
        <v>44831</v>
      </c>
      <c r="V248" s="11">
        <f t="shared" si="26"/>
        <v>44862</v>
      </c>
    </row>
    <row r="249" spans="1:22" ht="77.5" x14ac:dyDescent="0.35">
      <c r="A249" s="2">
        <v>245</v>
      </c>
      <c r="B249" s="12" t="s">
        <v>945</v>
      </c>
      <c r="C249" s="13" t="s">
        <v>2019</v>
      </c>
      <c r="D249" s="7" t="s">
        <v>2020</v>
      </c>
      <c r="E249" s="7" t="s">
        <v>2022</v>
      </c>
      <c r="F249" s="6" t="s">
        <v>947</v>
      </c>
      <c r="G249" s="7" t="s">
        <v>2023</v>
      </c>
      <c r="H249" s="7" t="s">
        <v>2021</v>
      </c>
      <c r="I249" s="8">
        <f t="shared" si="29"/>
        <v>44719</v>
      </c>
      <c r="J249" s="6">
        <v>1</v>
      </c>
      <c r="K249" s="6" t="s">
        <v>22</v>
      </c>
      <c r="L249" s="9">
        <v>45084</v>
      </c>
      <c r="M249" s="7" t="s">
        <v>2024</v>
      </c>
      <c r="N249" s="7" t="s">
        <v>2025</v>
      </c>
      <c r="O249" s="6" t="s">
        <v>948</v>
      </c>
      <c r="P249" s="10" t="b">
        <f t="shared" ca="1" si="27"/>
        <v>1</v>
      </c>
      <c r="Q249" s="9"/>
      <c r="R249" s="9" t="s">
        <v>2026</v>
      </c>
      <c r="S249" s="17" t="s">
        <v>2027</v>
      </c>
      <c r="T249" s="9" t="s">
        <v>2028</v>
      </c>
      <c r="U249" s="11">
        <f t="shared" ca="1" si="28"/>
        <v>44831</v>
      </c>
      <c r="V249" s="11">
        <f t="shared" si="26"/>
        <v>45070</v>
      </c>
    </row>
    <row r="250" spans="1:22" ht="46.5" x14ac:dyDescent="0.35">
      <c r="A250" s="2">
        <v>246</v>
      </c>
      <c r="B250" s="16" t="s">
        <v>949</v>
      </c>
      <c r="C250" s="13" t="s">
        <v>950</v>
      </c>
      <c r="D250" s="5"/>
      <c r="E250" s="6" t="s">
        <v>951</v>
      </c>
      <c r="F250" s="6" t="s">
        <v>952</v>
      </c>
      <c r="G250" s="7"/>
      <c r="H250" s="7"/>
      <c r="I250" s="8">
        <f t="shared" si="29"/>
        <v>41324</v>
      </c>
      <c r="J250" s="6">
        <v>1</v>
      </c>
      <c r="K250" s="6" t="s">
        <v>22</v>
      </c>
      <c r="L250" s="9">
        <v>41689</v>
      </c>
      <c r="M250" s="7"/>
      <c r="N250" s="7"/>
      <c r="O250" s="6" t="s">
        <v>953</v>
      </c>
      <c r="P250" s="10" t="s">
        <v>60</v>
      </c>
      <c r="Q250" s="9"/>
      <c r="R250" s="9"/>
      <c r="S250" s="9"/>
      <c r="T250" s="9"/>
      <c r="U250" s="11">
        <f t="shared" ca="1" si="28"/>
        <v>44831</v>
      </c>
      <c r="V250" s="11">
        <f t="shared" si="26"/>
        <v>41675</v>
      </c>
    </row>
    <row r="251" spans="1:22" ht="46.5" x14ac:dyDescent="0.35">
      <c r="A251" s="2">
        <v>247</v>
      </c>
      <c r="B251" s="16" t="s">
        <v>954</v>
      </c>
      <c r="C251" s="13" t="s">
        <v>955</v>
      </c>
      <c r="D251" s="5"/>
      <c r="E251" s="6" t="s">
        <v>951</v>
      </c>
      <c r="F251" s="6" t="s">
        <v>956</v>
      </c>
      <c r="G251" s="7"/>
      <c r="H251" s="7"/>
      <c r="I251" s="8">
        <f t="shared" si="29"/>
        <v>41324</v>
      </c>
      <c r="J251" s="6">
        <v>1</v>
      </c>
      <c r="K251" s="6" t="s">
        <v>22</v>
      </c>
      <c r="L251" s="9">
        <v>41689</v>
      </c>
      <c r="M251" s="7"/>
      <c r="N251" s="7"/>
      <c r="O251" s="6" t="s">
        <v>953</v>
      </c>
      <c r="P251" s="10" t="s">
        <v>60</v>
      </c>
      <c r="Q251" s="9"/>
      <c r="R251" s="9"/>
      <c r="S251" s="9"/>
      <c r="T251" s="9"/>
      <c r="U251" s="11">
        <f t="shared" ca="1" si="28"/>
        <v>44831</v>
      </c>
      <c r="V251" s="11">
        <f t="shared" si="26"/>
        <v>41675</v>
      </c>
    </row>
    <row r="252" spans="1:22" ht="62" x14ac:dyDescent="0.35">
      <c r="A252" s="2">
        <v>248</v>
      </c>
      <c r="B252" s="12" t="s">
        <v>957</v>
      </c>
      <c r="C252" s="13" t="s">
        <v>2602</v>
      </c>
      <c r="D252" s="7" t="s">
        <v>1512</v>
      </c>
      <c r="E252" s="128" t="s">
        <v>2264</v>
      </c>
      <c r="F252" s="6" t="s">
        <v>959</v>
      </c>
      <c r="G252" s="7" t="s">
        <v>2397</v>
      </c>
      <c r="H252" s="7" t="s">
        <v>2340</v>
      </c>
      <c r="I252" s="8">
        <f t="shared" si="29"/>
        <v>44806</v>
      </c>
      <c r="J252" s="6">
        <v>1</v>
      </c>
      <c r="K252" s="6" t="s">
        <v>22</v>
      </c>
      <c r="L252" s="9">
        <v>45171</v>
      </c>
      <c r="M252" s="7" t="s">
        <v>32</v>
      </c>
      <c r="N252" s="7" t="s">
        <v>2603</v>
      </c>
      <c r="O252" s="6" t="s">
        <v>960</v>
      </c>
      <c r="P252" s="10" t="b">
        <f t="shared" ca="1" si="27"/>
        <v>1</v>
      </c>
      <c r="Q252" s="9"/>
      <c r="R252" s="9"/>
      <c r="S252" s="9"/>
      <c r="T252" s="9"/>
      <c r="U252" s="11">
        <f t="shared" ca="1" si="28"/>
        <v>44831</v>
      </c>
      <c r="V252" s="11">
        <f t="shared" si="26"/>
        <v>45157</v>
      </c>
    </row>
    <row r="253" spans="1:22" ht="62" x14ac:dyDescent="0.35">
      <c r="A253" s="2">
        <v>249</v>
      </c>
      <c r="B253" s="12" t="s">
        <v>961</v>
      </c>
      <c r="C253" s="13" t="s">
        <v>1521</v>
      </c>
      <c r="D253" s="7" t="s">
        <v>773</v>
      </c>
      <c r="E253" s="128" t="s">
        <v>2184</v>
      </c>
      <c r="F253" s="6" t="s">
        <v>963</v>
      </c>
      <c r="G253" s="7" t="s">
        <v>886</v>
      </c>
      <c r="H253" s="129" t="s">
        <v>2173</v>
      </c>
      <c r="I253" s="8">
        <f t="shared" si="29"/>
        <v>44809</v>
      </c>
      <c r="J253" s="6">
        <v>1</v>
      </c>
      <c r="K253" s="6" t="s">
        <v>22</v>
      </c>
      <c r="L253" s="9">
        <v>45174</v>
      </c>
      <c r="M253" s="7" t="s">
        <v>32</v>
      </c>
      <c r="N253" s="7" t="s">
        <v>2609</v>
      </c>
      <c r="O253" s="6" t="s">
        <v>861</v>
      </c>
      <c r="P253" s="10" t="b">
        <f t="shared" ca="1" si="27"/>
        <v>1</v>
      </c>
      <c r="Q253" s="9"/>
      <c r="R253" s="9"/>
      <c r="S253" s="9"/>
      <c r="T253" s="9"/>
      <c r="U253" s="11">
        <f t="shared" ca="1" si="28"/>
        <v>44831</v>
      </c>
      <c r="V253" s="11">
        <f t="shared" si="26"/>
        <v>45160</v>
      </c>
    </row>
    <row r="254" spans="1:22" ht="62" x14ac:dyDescent="0.35">
      <c r="A254" s="2">
        <v>250</v>
      </c>
      <c r="B254" s="12" t="s">
        <v>964</v>
      </c>
      <c r="C254" s="4" t="s">
        <v>2489</v>
      </c>
      <c r="D254" s="7" t="s">
        <v>2341</v>
      </c>
      <c r="E254" s="128" t="s">
        <v>2342</v>
      </c>
      <c r="F254" s="6" t="s">
        <v>966</v>
      </c>
      <c r="G254" s="7" t="s">
        <v>886</v>
      </c>
      <c r="H254" s="129" t="s">
        <v>2173</v>
      </c>
      <c r="I254" s="8">
        <f t="shared" si="29"/>
        <v>44809</v>
      </c>
      <c r="J254" s="6">
        <v>1</v>
      </c>
      <c r="K254" s="6" t="s">
        <v>22</v>
      </c>
      <c r="L254" s="9">
        <v>45174</v>
      </c>
      <c r="M254" s="7" t="s">
        <v>32</v>
      </c>
      <c r="N254" s="7" t="s">
        <v>2608</v>
      </c>
      <c r="O254" s="6" t="s">
        <v>603</v>
      </c>
      <c r="P254" s="10" t="b">
        <f t="shared" ca="1" si="27"/>
        <v>1</v>
      </c>
      <c r="Q254" s="9"/>
      <c r="R254" s="9"/>
      <c r="S254" s="9"/>
      <c r="T254" s="9"/>
      <c r="U254" s="11">
        <f t="shared" ca="1" si="28"/>
        <v>44831</v>
      </c>
      <c r="V254" s="11">
        <f t="shared" si="26"/>
        <v>45160</v>
      </c>
    </row>
    <row r="255" spans="1:22" ht="62" x14ac:dyDescent="0.35">
      <c r="A255" s="2">
        <v>251</v>
      </c>
      <c r="B255" s="12" t="s">
        <v>967</v>
      </c>
      <c r="C255" s="4" t="s">
        <v>2489</v>
      </c>
      <c r="D255" s="7" t="s">
        <v>773</v>
      </c>
      <c r="E255" s="128" t="s">
        <v>2343</v>
      </c>
      <c r="F255" s="6" t="s">
        <v>969</v>
      </c>
      <c r="G255" s="7" t="s">
        <v>886</v>
      </c>
      <c r="H255" s="129" t="s">
        <v>2173</v>
      </c>
      <c r="I255" s="8">
        <f t="shared" si="29"/>
        <v>44809</v>
      </c>
      <c r="J255" s="6">
        <v>1</v>
      </c>
      <c r="K255" s="6" t="s">
        <v>22</v>
      </c>
      <c r="L255" s="9">
        <v>45174</v>
      </c>
      <c r="M255" s="7" t="s">
        <v>32</v>
      </c>
      <c r="N255" s="7" t="s">
        <v>2607</v>
      </c>
      <c r="O255" s="6" t="s">
        <v>861</v>
      </c>
      <c r="P255" s="10" t="b">
        <f t="shared" ca="1" si="27"/>
        <v>1</v>
      </c>
      <c r="Q255" s="9"/>
      <c r="R255" s="9"/>
      <c r="S255" s="9"/>
      <c r="T255" s="9"/>
      <c r="U255" s="11">
        <f t="shared" ca="1" si="28"/>
        <v>44831</v>
      </c>
      <c r="V255" s="11">
        <f t="shared" si="26"/>
        <v>45160</v>
      </c>
    </row>
    <row r="256" spans="1:22" ht="62" x14ac:dyDescent="0.35">
      <c r="A256" s="2">
        <v>252</v>
      </c>
      <c r="B256" s="12" t="s">
        <v>970</v>
      </c>
      <c r="C256" s="4" t="s">
        <v>2489</v>
      </c>
      <c r="D256" s="7" t="s">
        <v>773</v>
      </c>
      <c r="E256" s="128" t="s">
        <v>2344</v>
      </c>
      <c r="F256" s="6" t="s">
        <v>972</v>
      </c>
      <c r="G256" s="7" t="s">
        <v>886</v>
      </c>
      <c r="H256" s="129" t="s">
        <v>2173</v>
      </c>
      <c r="I256" s="8">
        <f t="shared" si="29"/>
        <v>44557</v>
      </c>
      <c r="J256" s="6">
        <v>1</v>
      </c>
      <c r="K256" s="6" t="s">
        <v>22</v>
      </c>
      <c r="L256" s="9">
        <v>44922</v>
      </c>
      <c r="M256" s="7" t="s">
        <v>32</v>
      </c>
      <c r="N256" s="7" t="s">
        <v>2345</v>
      </c>
      <c r="O256" s="6" t="s">
        <v>861</v>
      </c>
      <c r="P256" s="10" t="b">
        <f t="shared" ca="1" si="27"/>
        <v>1</v>
      </c>
      <c r="Q256" s="9"/>
      <c r="R256" s="9"/>
      <c r="S256" s="9"/>
      <c r="T256" s="9"/>
      <c r="U256" s="11">
        <f t="shared" ca="1" si="28"/>
        <v>44831</v>
      </c>
      <c r="V256" s="11">
        <f t="shared" si="26"/>
        <v>44908</v>
      </c>
    </row>
    <row r="257" spans="1:22" ht="62" x14ac:dyDescent="0.35">
      <c r="A257" s="2">
        <v>253</v>
      </c>
      <c r="B257" s="18" t="s">
        <v>973</v>
      </c>
      <c r="C257" s="4" t="s">
        <v>2489</v>
      </c>
      <c r="D257" s="7" t="s">
        <v>773</v>
      </c>
      <c r="E257" s="128" t="s">
        <v>2346</v>
      </c>
      <c r="F257" s="6" t="s">
        <v>975</v>
      </c>
      <c r="G257" s="7" t="s">
        <v>886</v>
      </c>
      <c r="H257" s="129" t="s">
        <v>2173</v>
      </c>
      <c r="I257" s="8">
        <f t="shared" si="29"/>
        <v>44469</v>
      </c>
      <c r="J257" s="6">
        <v>1</v>
      </c>
      <c r="K257" s="6" t="s">
        <v>22</v>
      </c>
      <c r="L257" s="9">
        <v>44834</v>
      </c>
      <c r="M257" s="7" t="s">
        <v>32</v>
      </c>
      <c r="N257" s="7" t="s">
        <v>2347</v>
      </c>
      <c r="O257" s="6" t="s">
        <v>976</v>
      </c>
      <c r="P257" s="10" t="b">
        <f t="shared" ca="1" si="27"/>
        <v>0</v>
      </c>
      <c r="Q257" s="9"/>
      <c r="R257" s="9"/>
      <c r="S257" s="9"/>
      <c r="T257" s="9"/>
      <c r="U257" s="11">
        <f t="shared" ca="1" si="28"/>
        <v>44831</v>
      </c>
      <c r="V257" s="11">
        <f t="shared" si="26"/>
        <v>44820</v>
      </c>
    </row>
    <row r="258" spans="1:22" ht="77.5" x14ac:dyDescent="0.35">
      <c r="A258" s="2">
        <v>254</v>
      </c>
      <c r="B258" s="12" t="s">
        <v>977</v>
      </c>
      <c r="C258" s="4" t="s">
        <v>719</v>
      </c>
      <c r="D258" s="5" t="s">
        <v>438</v>
      </c>
      <c r="E258" s="6" t="s">
        <v>354</v>
      </c>
      <c r="F258" s="6" t="s">
        <v>979</v>
      </c>
      <c r="G258" s="7" t="s">
        <v>2060</v>
      </c>
      <c r="H258" s="7" t="s">
        <v>340</v>
      </c>
      <c r="I258" s="8">
        <f t="shared" si="29"/>
        <v>44707</v>
      </c>
      <c r="J258" s="24">
        <v>1</v>
      </c>
      <c r="K258" s="6" t="s">
        <v>22</v>
      </c>
      <c r="L258" s="9">
        <v>45072</v>
      </c>
      <c r="M258" s="7" t="s">
        <v>32</v>
      </c>
      <c r="N258" s="7" t="s">
        <v>2061</v>
      </c>
      <c r="O258" s="6" t="s">
        <v>980</v>
      </c>
      <c r="P258" s="10" t="b">
        <f t="shared" ca="1" si="27"/>
        <v>1</v>
      </c>
      <c r="Q258" s="9"/>
      <c r="R258" s="9" t="s">
        <v>2062</v>
      </c>
      <c r="S258" s="9" t="s">
        <v>2059</v>
      </c>
      <c r="T258" s="9" t="s">
        <v>725</v>
      </c>
      <c r="U258" s="11">
        <f t="shared" ca="1" si="28"/>
        <v>44831</v>
      </c>
      <c r="V258" s="11">
        <f t="shared" si="26"/>
        <v>45058</v>
      </c>
    </row>
    <row r="259" spans="1:22" ht="46.5" x14ac:dyDescent="0.35">
      <c r="A259" s="2">
        <v>255</v>
      </c>
      <c r="B259" s="12" t="s">
        <v>981</v>
      </c>
      <c r="C259" s="13" t="s">
        <v>2348</v>
      </c>
      <c r="D259" s="7" t="s">
        <v>438</v>
      </c>
      <c r="E259" s="128" t="s">
        <v>2349</v>
      </c>
      <c r="F259" s="6" t="s">
        <v>983</v>
      </c>
      <c r="G259" s="7" t="s">
        <v>2166</v>
      </c>
      <c r="H259" s="7" t="s">
        <v>2226</v>
      </c>
      <c r="I259" s="8">
        <f t="shared" si="29"/>
        <v>44483</v>
      </c>
      <c r="J259" s="6">
        <v>1</v>
      </c>
      <c r="K259" s="6" t="s">
        <v>22</v>
      </c>
      <c r="L259" s="9">
        <v>44848</v>
      </c>
      <c r="M259" s="7" t="s">
        <v>2091</v>
      </c>
      <c r="N259" s="7" t="s">
        <v>2352</v>
      </c>
      <c r="O259" s="6" t="s">
        <v>984</v>
      </c>
      <c r="P259" s="10" t="b">
        <f t="shared" ca="1" si="27"/>
        <v>1</v>
      </c>
      <c r="Q259" s="9"/>
      <c r="R259" s="9"/>
      <c r="S259" s="9"/>
      <c r="T259" s="9"/>
      <c r="U259" s="11">
        <f t="shared" ca="1" si="28"/>
        <v>44831</v>
      </c>
      <c r="V259" s="11">
        <f t="shared" si="26"/>
        <v>44834</v>
      </c>
    </row>
    <row r="260" spans="1:22" ht="46.5" x14ac:dyDescent="0.35">
      <c r="A260" s="2">
        <v>256</v>
      </c>
      <c r="B260" s="12" t="s">
        <v>985</v>
      </c>
      <c r="C260" s="13" t="s">
        <v>2350</v>
      </c>
      <c r="D260" s="7" t="s">
        <v>438</v>
      </c>
      <c r="E260" s="128" t="s">
        <v>2349</v>
      </c>
      <c r="F260" s="6" t="s">
        <v>987</v>
      </c>
      <c r="G260" s="7" t="s">
        <v>2235</v>
      </c>
      <c r="H260" s="7" t="s">
        <v>2181</v>
      </c>
      <c r="I260" s="8">
        <f t="shared" si="29"/>
        <v>44483</v>
      </c>
      <c r="J260" s="6">
        <v>1</v>
      </c>
      <c r="K260" s="6" t="s">
        <v>22</v>
      </c>
      <c r="L260" s="9">
        <v>44848</v>
      </c>
      <c r="M260" s="7" t="s">
        <v>2091</v>
      </c>
      <c r="N260" s="7" t="s">
        <v>2351</v>
      </c>
      <c r="O260" s="6" t="s">
        <v>988</v>
      </c>
      <c r="P260" s="10" t="b">
        <f t="shared" ca="1" si="27"/>
        <v>1</v>
      </c>
      <c r="Q260" s="9"/>
      <c r="R260" s="9"/>
      <c r="S260" s="9"/>
      <c r="T260" s="9"/>
      <c r="U260" s="11">
        <f t="shared" ca="1" si="28"/>
        <v>44831</v>
      </c>
      <c r="V260" s="11">
        <f t="shared" si="26"/>
        <v>44834</v>
      </c>
    </row>
    <row r="261" spans="1:22" ht="46.5" x14ac:dyDescent="0.35">
      <c r="A261" s="2">
        <v>257</v>
      </c>
      <c r="B261" s="12" t="s">
        <v>989</v>
      </c>
      <c r="C261" s="13" t="s">
        <v>2223</v>
      </c>
      <c r="D261" s="7" t="s">
        <v>438</v>
      </c>
      <c r="E261" s="128" t="s">
        <v>2369</v>
      </c>
      <c r="F261" s="6" t="s">
        <v>990</v>
      </c>
      <c r="G261" s="7" t="s">
        <v>2166</v>
      </c>
      <c r="H261" s="7" t="s">
        <v>2226</v>
      </c>
      <c r="I261" s="8">
        <f t="shared" si="29"/>
        <v>44559</v>
      </c>
      <c r="J261" s="6">
        <v>1</v>
      </c>
      <c r="K261" s="6" t="s">
        <v>22</v>
      </c>
      <c r="L261" s="9">
        <v>44924</v>
      </c>
      <c r="M261" s="7" t="s">
        <v>2091</v>
      </c>
      <c r="N261" s="7" t="s">
        <v>2353</v>
      </c>
      <c r="O261" s="6" t="s">
        <v>991</v>
      </c>
      <c r="P261" s="10" t="b">
        <f t="shared" ca="1" si="27"/>
        <v>1</v>
      </c>
      <c r="Q261" s="9"/>
      <c r="R261" s="9"/>
      <c r="S261" s="9"/>
      <c r="T261" s="9"/>
      <c r="U261" s="11">
        <f t="shared" ca="1" si="28"/>
        <v>44831</v>
      </c>
      <c r="V261" s="11">
        <f t="shared" si="26"/>
        <v>44910</v>
      </c>
    </row>
    <row r="262" spans="1:22" x14ac:dyDescent="0.35">
      <c r="A262" s="2">
        <v>258</v>
      </c>
      <c r="B262" s="12" t="s">
        <v>992</v>
      </c>
      <c r="C262" s="13" t="s">
        <v>993</v>
      </c>
      <c r="D262" s="5" t="s">
        <v>1512</v>
      </c>
      <c r="E262" s="128" t="s">
        <v>2224</v>
      </c>
      <c r="F262" s="6" t="s">
        <v>994</v>
      </c>
      <c r="G262" s="7" t="s">
        <v>2250</v>
      </c>
      <c r="H262" s="7" t="s">
        <v>1277</v>
      </c>
      <c r="I262" s="8">
        <f t="shared" si="29"/>
        <v>44757</v>
      </c>
      <c r="J262" s="6">
        <v>1</v>
      </c>
      <c r="K262" s="6" t="s">
        <v>22</v>
      </c>
      <c r="L262" s="111">
        <v>45122</v>
      </c>
      <c r="M262" s="7" t="s">
        <v>2004</v>
      </c>
      <c r="N262" s="7" t="s">
        <v>2498</v>
      </c>
      <c r="O262" s="6" t="s">
        <v>995</v>
      </c>
      <c r="P262" s="10" t="b">
        <f t="shared" ca="1" si="27"/>
        <v>1</v>
      </c>
      <c r="Q262" s="9"/>
      <c r="R262" s="17" t="s">
        <v>2499</v>
      </c>
      <c r="S262" s="9" t="s">
        <v>2500</v>
      </c>
      <c r="T262" s="9" t="s">
        <v>2501</v>
      </c>
      <c r="U262" s="11">
        <f t="shared" ca="1" si="28"/>
        <v>44831</v>
      </c>
      <c r="V262" s="11">
        <f t="shared" si="26"/>
        <v>45108</v>
      </c>
    </row>
    <row r="263" spans="1:22" x14ac:dyDescent="0.35">
      <c r="A263" s="2">
        <v>259</v>
      </c>
      <c r="B263" s="16" t="s">
        <v>996</v>
      </c>
      <c r="C263" s="13" t="s">
        <v>997</v>
      </c>
      <c r="D263" s="5"/>
      <c r="E263" s="15" t="s">
        <v>40</v>
      </c>
      <c r="F263" s="6" t="s">
        <v>998</v>
      </c>
      <c r="G263" s="7"/>
      <c r="H263" s="7"/>
      <c r="I263" s="8">
        <f>(L263-181)</f>
        <v>42615</v>
      </c>
      <c r="J263" s="6">
        <v>6</v>
      </c>
      <c r="K263" s="6" t="s">
        <v>119</v>
      </c>
      <c r="L263" s="9">
        <v>42796</v>
      </c>
      <c r="M263" s="7"/>
      <c r="N263" s="7"/>
      <c r="O263" s="6" t="s">
        <v>999</v>
      </c>
      <c r="P263" s="10" t="s">
        <v>60</v>
      </c>
      <c r="Q263" s="9"/>
      <c r="R263" s="9"/>
      <c r="S263" s="9"/>
      <c r="T263" s="9"/>
      <c r="U263" s="11">
        <f t="shared" ca="1" si="28"/>
        <v>44831</v>
      </c>
      <c r="V263" s="11">
        <f t="shared" si="26"/>
        <v>42782</v>
      </c>
    </row>
    <row r="264" spans="1:22" ht="31" x14ac:dyDescent="0.35">
      <c r="A264" s="2">
        <v>260</v>
      </c>
      <c r="B264" s="12" t="s">
        <v>1000</v>
      </c>
      <c r="C264" s="13" t="s">
        <v>1001</v>
      </c>
      <c r="D264" s="5" t="s">
        <v>1002</v>
      </c>
      <c r="E264" s="6" t="str">
        <f>INDEX([1]REFERENCED!$E:$E, MATCH(B264,[1]REFERENCED!$B:$B,0))</f>
        <v>-</v>
      </c>
      <c r="F264" s="6" t="s">
        <v>1003</v>
      </c>
      <c r="G264" s="6" t="s">
        <v>1004</v>
      </c>
      <c r="H264" s="6" t="s">
        <v>1005</v>
      </c>
      <c r="I264" s="8">
        <f>(L264-183)</f>
        <v>44656</v>
      </c>
      <c r="J264" s="6">
        <v>6</v>
      </c>
      <c r="K264" s="6" t="s">
        <v>119</v>
      </c>
      <c r="L264" s="9">
        <v>44839</v>
      </c>
      <c r="M264" s="7" t="s">
        <v>32</v>
      </c>
      <c r="N264" s="7" t="s">
        <v>1006</v>
      </c>
      <c r="O264" s="6" t="s">
        <v>1007</v>
      </c>
      <c r="P264" s="10" t="b">
        <f t="shared" ca="1" si="27"/>
        <v>0</v>
      </c>
      <c r="Q264" s="9"/>
      <c r="R264" s="9" t="s">
        <v>1008</v>
      </c>
      <c r="S264" s="17" t="s">
        <v>1009</v>
      </c>
      <c r="T264" s="9" t="s">
        <v>1010</v>
      </c>
      <c r="U264" s="11">
        <f t="shared" ca="1" si="28"/>
        <v>44831</v>
      </c>
      <c r="V264" s="11">
        <f t="shared" si="26"/>
        <v>44825</v>
      </c>
    </row>
    <row r="265" spans="1:22" ht="62" x14ac:dyDescent="0.35">
      <c r="A265" s="2">
        <v>261</v>
      </c>
      <c r="B265" s="12" t="s">
        <v>1011</v>
      </c>
      <c r="C265" s="127" t="s">
        <v>1521</v>
      </c>
      <c r="D265" s="7" t="s">
        <v>773</v>
      </c>
      <c r="E265" s="128" t="s">
        <v>2185</v>
      </c>
      <c r="F265" s="6" t="s">
        <v>1013</v>
      </c>
      <c r="G265" s="7" t="s">
        <v>886</v>
      </c>
      <c r="H265" s="129" t="s">
        <v>2173</v>
      </c>
      <c r="I265" s="8">
        <f t="shared" ref="I265:I267" si="30">(L265-365)</f>
        <v>44806</v>
      </c>
      <c r="J265" s="6">
        <v>1</v>
      </c>
      <c r="K265" s="6" t="s">
        <v>22</v>
      </c>
      <c r="L265" s="9">
        <v>45171</v>
      </c>
      <c r="M265" s="7" t="s">
        <v>32</v>
      </c>
      <c r="N265" s="7" t="s">
        <v>2606</v>
      </c>
      <c r="O265" s="6" t="s">
        <v>1014</v>
      </c>
      <c r="P265" s="10" t="b">
        <f t="shared" ca="1" si="27"/>
        <v>1</v>
      </c>
      <c r="Q265" s="9"/>
      <c r="R265" s="9"/>
      <c r="S265" s="9"/>
      <c r="T265" s="9"/>
      <c r="U265" s="11">
        <f t="shared" ca="1" si="28"/>
        <v>44831</v>
      </c>
      <c r="V265" s="11">
        <f t="shared" ref="V265:V327" si="31">L265-14</f>
        <v>45157</v>
      </c>
    </row>
    <row r="266" spans="1:22" ht="62" x14ac:dyDescent="0.35">
      <c r="A266" s="2">
        <v>262</v>
      </c>
      <c r="B266" s="12" t="s">
        <v>1015</v>
      </c>
      <c r="C266" s="127" t="s">
        <v>1521</v>
      </c>
      <c r="D266" s="7" t="s">
        <v>773</v>
      </c>
      <c r="E266" s="128" t="s">
        <v>2186</v>
      </c>
      <c r="F266" s="6" t="s">
        <v>1017</v>
      </c>
      <c r="G266" s="7" t="s">
        <v>886</v>
      </c>
      <c r="H266" s="129" t="s">
        <v>2173</v>
      </c>
      <c r="I266" s="8">
        <f t="shared" si="30"/>
        <v>44806</v>
      </c>
      <c r="J266" s="6">
        <v>1</v>
      </c>
      <c r="K266" s="6" t="s">
        <v>22</v>
      </c>
      <c r="L266" s="9">
        <v>45171</v>
      </c>
      <c r="M266" s="7" t="s">
        <v>32</v>
      </c>
      <c r="N266" s="7" t="s">
        <v>2605</v>
      </c>
      <c r="O266" s="6" t="s">
        <v>1014</v>
      </c>
      <c r="P266" s="10" t="b">
        <f t="shared" ca="1" si="27"/>
        <v>1</v>
      </c>
      <c r="Q266" s="9"/>
      <c r="R266" s="9"/>
      <c r="S266" s="9"/>
      <c r="T266" s="9"/>
      <c r="U266" s="11">
        <f t="shared" ca="1" si="28"/>
        <v>44831</v>
      </c>
      <c r="V266" s="11">
        <f t="shared" si="31"/>
        <v>45157</v>
      </c>
    </row>
    <row r="267" spans="1:22" ht="62" x14ac:dyDescent="0.35">
      <c r="A267" s="2">
        <v>263</v>
      </c>
      <c r="B267" s="3" t="s">
        <v>1018</v>
      </c>
      <c r="C267" s="127" t="s">
        <v>1521</v>
      </c>
      <c r="D267" s="7" t="s">
        <v>2354</v>
      </c>
      <c r="E267" s="128" t="s">
        <v>2187</v>
      </c>
      <c r="F267" s="6" t="s">
        <v>1020</v>
      </c>
      <c r="G267" s="7" t="s">
        <v>2355</v>
      </c>
      <c r="H267" s="129" t="s">
        <v>2173</v>
      </c>
      <c r="I267" s="8">
        <f t="shared" si="30"/>
        <v>44441</v>
      </c>
      <c r="J267" s="6">
        <v>1</v>
      </c>
      <c r="K267" s="6" t="s">
        <v>22</v>
      </c>
      <c r="L267" s="9">
        <v>44806</v>
      </c>
      <c r="M267" s="7" t="s">
        <v>32</v>
      </c>
      <c r="N267" s="7">
        <v>172134</v>
      </c>
      <c r="O267" s="6" t="s">
        <v>1014</v>
      </c>
      <c r="P267" s="10" t="b">
        <f t="shared" ref="P267:P328" ca="1" si="32">(V267&lt;=U267)=FALSE()</f>
        <v>0</v>
      </c>
      <c r="Q267" s="9"/>
      <c r="R267" s="9"/>
      <c r="S267" s="9"/>
      <c r="T267" s="9"/>
      <c r="U267" s="11">
        <f t="shared" ref="U267:U328" ca="1" si="33">TODAY()</f>
        <v>44831</v>
      </c>
      <c r="V267" s="11">
        <f t="shared" si="31"/>
        <v>44792</v>
      </c>
    </row>
    <row r="268" spans="1:22" x14ac:dyDescent="0.35">
      <c r="A268" s="2">
        <v>264</v>
      </c>
      <c r="B268" s="16" t="s">
        <v>1021</v>
      </c>
      <c r="C268" s="13" t="s">
        <v>1022</v>
      </c>
      <c r="D268" s="5"/>
      <c r="E268" s="6" t="e">
        <f>INDEX([1]REFERENCED!$E:$E, MATCH(B268,[1]REFERENCED!$B:$B,0))</f>
        <v>#N/A</v>
      </c>
      <c r="F268" s="6" t="s">
        <v>1023</v>
      </c>
      <c r="G268" s="7"/>
      <c r="H268" s="7"/>
      <c r="I268" s="8">
        <f>(L268-1826)</f>
        <v>41293</v>
      </c>
      <c r="J268" s="6">
        <v>5</v>
      </c>
      <c r="K268" s="6" t="s">
        <v>22</v>
      </c>
      <c r="L268" s="9">
        <v>43119</v>
      </c>
      <c r="M268" s="7"/>
      <c r="N268" s="7"/>
      <c r="O268" s="6" t="s">
        <v>1024</v>
      </c>
      <c r="P268" s="10" t="s">
        <v>60</v>
      </c>
      <c r="Q268" s="9"/>
      <c r="R268" s="9"/>
      <c r="S268" s="9"/>
      <c r="T268" s="9"/>
      <c r="U268" s="11">
        <f t="shared" ca="1" si="33"/>
        <v>44831</v>
      </c>
      <c r="V268" s="11">
        <f t="shared" si="31"/>
        <v>43105</v>
      </c>
    </row>
    <row r="269" spans="1:22" ht="31" x14ac:dyDescent="0.35">
      <c r="A269" s="2">
        <v>265</v>
      </c>
      <c r="B269" s="12" t="s">
        <v>1025</v>
      </c>
      <c r="C269" s="13" t="s">
        <v>1026</v>
      </c>
      <c r="D269" s="5" t="s">
        <v>1333</v>
      </c>
      <c r="E269" s="6" t="s">
        <v>2261</v>
      </c>
      <c r="F269" s="6" t="s">
        <v>1027</v>
      </c>
      <c r="G269" s="7" t="s">
        <v>2262</v>
      </c>
      <c r="H269" s="7" t="s">
        <v>2250</v>
      </c>
      <c r="I269" s="8">
        <f t="shared" ref="I269:I330" si="34">(L269-365)</f>
        <v>44760</v>
      </c>
      <c r="J269" s="6">
        <v>1</v>
      </c>
      <c r="K269" s="6" t="s">
        <v>22</v>
      </c>
      <c r="L269" s="111">
        <v>45125</v>
      </c>
      <c r="M269" s="7" t="s">
        <v>1333</v>
      </c>
      <c r="N269" s="7" t="s">
        <v>2263</v>
      </c>
      <c r="O269" s="6" t="s">
        <v>1028</v>
      </c>
      <c r="P269" s="10" t="b">
        <f t="shared" ca="1" si="32"/>
        <v>1</v>
      </c>
      <c r="Q269" s="9"/>
      <c r="R269" s="9"/>
      <c r="S269" s="9"/>
      <c r="T269" s="9"/>
      <c r="U269" s="11">
        <f t="shared" ca="1" si="33"/>
        <v>44831</v>
      </c>
      <c r="V269" s="11">
        <f t="shared" si="31"/>
        <v>45111</v>
      </c>
    </row>
    <row r="270" spans="1:22" ht="46.5" x14ac:dyDescent="0.35">
      <c r="A270" s="2">
        <v>266</v>
      </c>
      <c r="B270" s="12" t="s">
        <v>1029</v>
      </c>
      <c r="C270" s="13" t="s">
        <v>479</v>
      </c>
      <c r="D270" s="7" t="s">
        <v>438</v>
      </c>
      <c r="E270" s="128" t="s">
        <v>2356</v>
      </c>
      <c r="F270" s="6" t="s">
        <v>1031</v>
      </c>
      <c r="G270" s="7" t="s">
        <v>2305</v>
      </c>
      <c r="H270" s="127" t="s">
        <v>2174</v>
      </c>
      <c r="I270" s="8">
        <f t="shared" si="34"/>
        <v>44558</v>
      </c>
      <c r="J270" s="6">
        <v>1</v>
      </c>
      <c r="K270" s="6" t="s">
        <v>22</v>
      </c>
      <c r="L270" s="9">
        <v>44923</v>
      </c>
      <c r="M270" s="7" t="s">
        <v>32</v>
      </c>
      <c r="N270" s="7" t="s">
        <v>2357</v>
      </c>
      <c r="O270" s="6" t="s">
        <v>1032</v>
      </c>
      <c r="P270" s="10" t="b">
        <f t="shared" ca="1" si="32"/>
        <v>1</v>
      </c>
      <c r="Q270" s="9"/>
      <c r="R270" s="9"/>
      <c r="S270" s="9"/>
      <c r="T270" s="9"/>
      <c r="U270" s="11">
        <f t="shared" ca="1" si="33"/>
        <v>44831</v>
      </c>
      <c r="V270" s="11">
        <f t="shared" si="31"/>
        <v>44909</v>
      </c>
    </row>
    <row r="271" spans="1:22" ht="62" x14ac:dyDescent="0.35">
      <c r="A271" s="2">
        <v>267</v>
      </c>
      <c r="B271" s="12" t="s">
        <v>1033</v>
      </c>
      <c r="C271" s="4" t="s">
        <v>2489</v>
      </c>
      <c r="D271" s="7" t="s">
        <v>773</v>
      </c>
      <c r="E271" s="128" t="s">
        <v>2358</v>
      </c>
      <c r="F271" s="6" t="s">
        <v>1035</v>
      </c>
      <c r="G271" s="7" t="s">
        <v>886</v>
      </c>
      <c r="H271" s="129" t="s">
        <v>2173</v>
      </c>
      <c r="I271" s="8">
        <f t="shared" si="34"/>
        <v>44508</v>
      </c>
      <c r="J271" s="6">
        <v>1</v>
      </c>
      <c r="K271" s="6" t="s">
        <v>22</v>
      </c>
      <c r="L271" s="9">
        <v>44873</v>
      </c>
      <c r="M271" s="7" t="s">
        <v>32</v>
      </c>
      <c r="N271" s="7" t="s">
        <v>2359</v>
      </c>
      <c r="O271" s="6" t="s">
        <v>861</v>
      </c>
      <c r="P271" s="10" t="b">
        <f t="shared" ca="1" si="32"/>
        <v>1</v>
      </c>
      <c r="Q271" s="9"/>
      <c r="R271" s="9"/>
      <c r="S271" s="9"/>
      <c r="T271" s="9"/>
      <c r="U271" s="11">
        <f t="shared" ca="1" si="33"/>
        <v>44831</v>
      </c>
      <c r="V271" s="11">
        <f t="shared" si="31"/>
        <v>44859</v>
      </c>
    </row>
    <row r="272" spans="1:22" ht="46.5" x14ac:dyDescent="0.35">
      <c r="A272" s="2">
        <v>268</v>
      </c>
      <c r="B272" s="16" t="s">
        <v>1036</v>
      </c>
      <c r="C272" s="13" t="s">
        <v>1037</v>
      </c>
      <c r="D272" s="5"/>
      <c r="E272" s="6" t="e">
        <f>INDEX([1]REFERENCED!$E:$E, MATCH(B272,[1]REFERENCED!$B:$B,0))</f>
        <v>#N/A</v>
      </c>
      <c r="F272" s="6" t="s">
        <v>1038</v>
      </c>
      <c r="G272" s="7"/>
      <c r="H272" s="7"/>
      <c r="I272" s="8">
        <f t="shared" si="34"/>
        <v>44195</v>
      </c>
      <c r="J272" s="128">
        <v>1</v>
      </c>
      <c r="K272" s="128" t="s">
        <v>22</v>
      </c>
      <c r="L272" s="9">
        <v>44560</v>
      </c>
      <c r="M272" s="7"/>
      <c r="N272" s="7"/>
      <c r="O272" s="6" t="s">
        <v>861</v>
      </c>
      <c r="P272" s="10" t="s">
        <v>60</v>
      </c>
      <c r="Q272" s="9"/>
      <c r="R272" s="9"/>
      <c r="S272" s="9"/>
      <c r="T272" s="9"/>
      <c r="U272" s="11">
        <f t="shared" ca="1" si="33"/>
        <v>44831</v>
      </c>
      <c r="V272" s="11">
        <f t="shared" si="31"/>
        <v>44546</v>
      </c>
    </row>
    <row r="273" spans="1:22" ht="62" x14ac:dyDescent="0.35">
      <c r="A273" s="2">
        <v>269</v>
      </c>
      <c r="B273" s="12" t="s">
        <v>1039</v>
      </c>
      <c r="C273" s="127" t="s">
        <v>1521</v>
      </c>
      <c r="D273" s="7" t="s">
        <v>773</v>
      </c>
      <c r="E273" s="128" t="s">
        <v>2188</v>
      </c>
      <c r="F273" s="6" t="s">
        <v>1041</v>
      </c>
      <c r="G273" s="7" t="s">
        <v>2355</v>
      </c>
      <c r="H273" s="129" t="s">
        <v>2173</v>
      </c>
      <c r="I273" s="8">
        <f t="shared" si="34"/>
        <v>44566</v>
      </c>
      <c r="J273" s="128">
        <v>1</v>
      </c>
      <c r="K273" s="128" t="s">
        <v>22</v>
      </c>
      <c r="L273" s="9">
        <v>44931</v>
      </c>
      <c r="M273" s="7" t="s">
        <v>32</v>
      </c>
      <c r="N273" s="7">
        <v>135521</v>
      </c>
      <c r="O273" s="6" t="s">
        <v>861</v>
      </c>
      <c r="P273" s="10" t="b">
        <f t="shared" ca="1" si="32"/>
        <v>1</v>
      </c>
      <c r="Q273" s="9"/>
      <c r="R273" s="9"/>
      <c r="S273" s="9"/>
      <c r="T273" s="9"/>
      <c r="U273" s="11">
        <f t="shared" ca="1" si="33"/>
        <v>44831</v>
      </c>
      <c r="V273" s="11">
        <f t="shared" si="31"/>
        <v>44917</v>
      </c>
    </row>
    <row r="274" spans="1:22" ht="62" x14ac:dyDescent="0.35">
      <c r="A274" s="2">
        <v>270</v>
      </c>
      <c r="B274" s="12" t="s">
        <v>1042</v>
      </c>
      <c r="C274" s="127" t="s">
        <v>1521</v>
      </c>
      <c r="D274" s="7" t="s">
        <v>773</v>
      </c>
      <c r="E274" s="128" t="s">
        <v>2189</v>
      </c>
      <c r="F274" s="6" t="s">
        <v>1044</v>
      </c>
      <c r="G274" s="7" t="s">
        <v>886</v>
      </c>
      <c r="H274" s="129" t="s">
        <v>2173</v>
      </c>
      <c r="I274" s="8">
        <f t="shared" si="34"/>
        <v>44508</v>
      </c>
      <c r="J274" s="6">
        <v>1</v>
      </c>
      <c r="K274" s="6" t="s">
        <v>22</v>
      </c>
      <c r="L274" s="9">
        <v>44873</v>
      </c>
      <c r="M274" s="7" t="s">
        <v>32</v>
      </c>
      <c r="N274" s="7" t="s">
        <v>2360</v>
      </c>
      <c r="O274" s="6" t="s">
        <v>861</v>
      </c>
      <c r="P274" s="10" t="b">
        <f t="shared" ca="1" si="32"/>
        <v>1</v>
      </c>
      <c r="Q274" s="9"/>
      <c r="R274" s="9"/>
      <c r="S274" s="9"/>
      <c r="T274" s="9"/>
      <c r="U274" s="11">
        <f t="shared" ca="1" si="33"/>
        <v>44831</v>
      </c>
      <c r="V274" s="11">
        <f t="shared" si="31"/>
        <v>44859</v>
      </c>
    </row>
    <row r="275" spans="1:22" ht="46.5" x14ac:dyDescent="0.35">
      <c r="A275" s="2">
        <v>271</v>
      </c>
      <c r="B275" s="12" t="s">
        <v>1045</v>
      </c>
      <c r="C275" s="13" t="s">
        <v>727</v>
      </c>
      <c r="D275" s="7" t="s">
        <v>438</v>
      </c>
      <c r="E275" s="128" t="s">
        <v>978</v>
      </c>
      <c r="F275" s="6" t="s">
        <v>1046</v>
      </c>
      <c r="G275" s="7" t="s">
        <v>2131</v>
      </c>
      <c r="H275" s="127" t="s">
        <v>2181</v>
      </c>
      <c r="I275" s="8">
        <f t="shared" si="34"/>
        <v>44790</v>
      </c>
      <c r="J275" s="6">
        <v>1</v>
      </c>
      <c r="K275" s="6" t="s">
        <v>22</v>
      </c>
      <c r="L275" s="9">
        <v>45155</v>
      </c>
      <c r="M275" s="7" t="s">
        <v>32</v>
      </c>
      <c r="N275" s="7" t="s">
        <v>2635</v>
      </c>
      <c r="O275" s="6" t="s">
        <v>810</v>
      </c>
      <c r="P275" s="10" t="b">
        <f t="shared" ca="1" si="32"/>
        <v>1</v>
      </c>
      <c r="Q275" s="9"/>
      <c r="R275" s="9"/>
      <c r="S275" s="9"/>
      <c r="T275" s="9"/>
      <c r="U275" s="11">
        <f t="shared" ca="1" si="33"/>
        <v>44831</v>
      </c>
      <c r="V275" s="11">
        <f t="shared" si="31"/>
        <v>45141</v>
      </c>
    </row>
    <row r="276" spans="1:22" ht="46.5" x14ac:dyDescent="0.35">
      <c r="A276" s="2">
        <v>272</v>
      </c>
      <c r="B276" s="12" t="s">
        <v>1047</v>
      </c>
      <c r="C276" s="13" t="s">
        <v>437</v>
      </c>
      <c r="D276" s="7" t="s">
        <v>438</v>
      </c>
      <c r="E276" s="6" t="str">
        <f>INDEX([1]REFERENCED!$E:$E, MATCH(B276,[1]REFERENCED!$B:$B,0))</f>
        <v>-</v>
      </c>
      <c r="F276" s="6" t="s">
        <v>1048</v>
      </c>
      <c r="G276" s="7" t="s">
        <v>2361</v>
      </c>
      <c r="H276" s="7" t="s">
        <v>2362</v>
      </c>
      <c r="I276" s="8">
        <f t="shared" si="34"/>
        <v>44559</v>
      </c>
      <c r="J276" s="6">
        <v>1</v>
      </c>
      <c r="K276" s="6" t="s">
        <v>22</v>
      </c>
      <c r="L276" s="9">
        <v>44924</v>
      </c>
      <c r="M276" s="7" t="s">
        <v>2091</v>
      </c>
      <c r="N276" s="7" t="s">
        <v>2363</v>
      </c>
      <c r="O276" s="6" t="s">
        <v>422</v>
      </c>
      <c r="P276" s="10" t="b">
        <f t="shared" ca="1" si="32"/>
        <v>1</v>
      </c>
      <c r="Q276" s="9"/>
      <c r="R276" s="9"/>
      <c r="S276" s="9"/>
      <c r="T276" s="9"/>
      <c r="U276" s="11">
        <f t="shared" ca="1" si="33"/>
        <v>44831</v>
      </c>
      <c r="V276" s="11">
        <f t="shared" si="31"/>
        <v>44910</v>
      </c>
    </row>
    <row r="277" spans="1:22" ht="46.5" x14ac:dyDescent="0.35">
      <c r="A277" s="2">
        <v>273</v>
      </c>
      <c r="B277" s="12" t="s">
        <v>2365</v>
      </c>
      <c r="C277" s="13" t="s">
        <v>2205</v>
      </c>
      <c r="D277" s="7" t="s">
        <v>1512</v>
      </c>
      <c r="E277" s="128" t="s">
        <v>2364</v>
      </c>
      <c r="F277" s="6" t="s">
        <v>2368</v>
      </c>
      <c r="G277" s="7" t="s">
        <v>2305</v>
      </c>
      <c r="H277" s="127" t="s">
        <v>2179</v>
      </c>
      <c r="I277" s="8">
        <f t="shared" si="34"/>
        <v>44806</v>
      </c>
      <c r="J277" s="6">
        <v>1</v>
      </c>
      <c r="K277" s="6" t="s">
        <v>22</v>
      </c>
      <c r="L277" s="9">
        <v>45171</v>
      </c>
      <c r="M277" s="7" t="s">
        <v>32</v>
      </c>
      <c r="N277" s="7" t="s">
        <v>2601</v>
      </c>
      <c r="O277" s="6" t="s">
        <v>401</v>
      </c>
      <c r="P277" s="10" t="b">
        <f t="shared" ca="1" si="32"/>
        <v>1</v>
      </c>
      <c r="Q277" s="9"/>
      <c r="R277" s="9"/>
      <c r="S277" s="9"/>
      <c r="T277" s="9"/>
      <c r="U277" s="11">
        <f t="shared" ca="1" si="33"/>
        <v>44831</v>
      </c>
      <c r="V277" s="11">
        <f t="shared" si="31"/>
        <v>45157</v>
      </c>
    </row>
    <row r="278" spans="1:22" ht="46.5" x14ac:dyDescent="0.35">
      <c r="A278" s="2">
        <v>274</v>
      </c>
      <c r="B278" s="12" t="s">
        <v>2367</v>
      </c>
      <c r="C278" s="127" t="s">
        <v>2205</v>
      </c>
      <c r="D278" s="7" t="s">
        <v>1512</v>
      </c>
      <c r="E278" s="128" t="s">
        <v>2212</v>
      </c>
      <c r="F278" s="6" t="s">
        <v>2366</v>
      </c>
      <c r="G278" s="7" t="s">
        <v>2305</v>
      </c>
      <c r="H278" s="127" t="s">
        <v>2179</v>
      </c>
      <c r="I278" s="8">
        <f t="shared" si="34"/>
        <v>44806</v>
      </c>
      <c r="J278" s="6">
        <v>1</v>
      </c>
      <c r="K278" s="6" t="s">
        <v>22</v>
      </c>
      <c r="L278" s="9">
        <v>45171</v>
      </c>
      <c r="M278" s="7" t="s">
        <v>32</v>
      </c>
      <c r="N278" s="7" t="s">
        <v>2600</v>
      </c>
      <c r="O278" s="6" t="s">
        <v>401</v>
      </c>
      <c r="P278" s="10" t="b">
        <f t="shared" ca="1" si="32"/>
        <v>1</v>
      </c>
      <c r="Q278" s="9"/>
      <c r="R278" s="9"/>
      <c r="S278" s="9"/>
      <c r="T278" s="9"/>
      <c r="U278" s="11">
        <f t="shared" ca="1" si="33"/>
        <v>44831</v>
      </c>
      <c r="V278" s="11">
        <f t="shared" si="31"/>
        <v>45157</v>
      </c>
    </row>
    <row r="279" spans="1:22" ht="46.5" x14ac:dyDescent="0.35">
      <c r="A279" s="2">
        <v>275</v>
      </c>
      <c r="B279" s="12" t="s">
        <v>1057</v>
      </c>
      <c r="C279" s="13" t="s">
        <v>1988</v>
      </c>
      <c r="D279" s="7" t="s">
        <v>438</v>
      </c>
      <c r="E279" s="128" t="s">
        <v>2140</v>
      </c>
      <c r="F279" s="6" t="s">
        <v>1059</v>
      </c>
      <c r="G279" s="7" t="s">
        <v>2166</v>
      </c>
      <c r="H279" s="7" t="s">
        <v>2226</v>
      </c>
      <c r="I279" s="8">
        <f t="shared" si="34"/>
        <v>44546</v>
      </c>
      <c r="J279" s="6">
        <v>1</v>
      </c>
      <c r="K279" s="6" t="s">
        <v>22</v>
      </c>
      <c r="L279" s="9">
        <v>44911</v>
      </c>
      <c r="M279" s="7" t="s">
        <v>2091</v>
      </c>
      <c r="N279" s="7" t="s">
        <v>2370</v>
      </c>
      <c r="O279" s="6" t="s">
        <v>365</v>
      </c>
      <c r="P279" s="10" t="b">
        <f t="shared" ca="1" si="32"/>
        <v>1</v>
      </c>
      <c r="Q279" s="9"/>
      <c r="R279" s="9"/>
      <c r="S279" s="9"/>
      <c r="T279" s="9"/>
      <c r="U279" s="11">
        <f t="shared" ca="1" si="33"/>
        <v>44831</v>
      </c>
      <c r="V279" s="11">
        <f t="shared" si="31"/>
        <v>44897</v>
      </c>
    </row>
    <row r="280" spans="1:22" ht="62" x14ac:dyDescent="0.35">
      <c r="A280" s="2">
        <v>276</v>
      </c>
      <c r="B280" s="12" t="s">
        <v>1060</v>
      </c>
      <c r="C280" s="127" t="s">
        <v>1521</v>
      </c>
      <c r="D280" s="7" t="s">
        <v>2354</v>
      </c>
      <c r="E280" s="128" t="s">
        <v>2371</v>
      </c>
      <c r="F280" s="6" t="s">
        <v>1062</v>
      </c>
      <c r="G280" s="7" t="s">
        <v>2355</v>
      </c>
      <c r="H280" s="129" t="s">
        <v>2173</v>
      </c>
      <c r="I280" s="8">
        <f t="shared" si="34"/>
        <v>44518</v>
      </c>
      <c r="J280" s="6">
        <v>1</v>
      </c>
      <c r="K280" s="6" t="s">
        <v>22</v>
      </c>
      <c r="L280" s="9">
        <v>44883</v>
      </c>
      <c r="M280" s="7" t="s">
        <v>32</v>
      </c>
      <c r="N280" s="7">
        <v>135587</v>
      </c>
      <c r="O280" s="6" t="s">
        <v>861</v>
      </c>
      <c r="P280" s="10" t="b">
        <f t="shared" ca="1" si="32"/>
        <v>1</v>
      </c>
      <c r="Q280" s="9"/>
      <c r="R280" s="9"/>
      <c r="S280" s="9"/>
      <c r="T280" s="9"/>
      <c r="U280" s="11">
        <f t="shared" ca="1" si="33"/>
        <v>44831</v>
      </c>
      <c r="V280" s="11">
        <f t="shared" si="31"/>
        <v>44869</v>
      </c>
    </row>
    <row r="281" spans="1:22" ht="62" x14ac:dyDescent="0.35">
      <c r="A281" s="2">
        <v>277</v>
      </c>
      <c r="B281" s="12" t="s">
        <v>1063</v>
      </c>
      <c r="C281" s="127" t="s">
        <v>1521</v>
      </c>
      <c r="D281" s="7" t="s">
        <v>2354</v>
      </c>
      <c r="E281" s="128" t="s">
        <v>2190</v>
      </c>
      <c r="F281" s="6" t="s">
        <v>1065</v>
      </c>
      <c r="G281" s="7" t="s">
        <v>2355</v>
      </c>
      <c r="H281" s="129" t="s">
        <v>2173</v>
      </c>
      <c r="I281" s="8">
        <f t="shared" si="34"/>
        <v>44518</v>
      </c>
      <c r="J281" s="6">
        <v>1</v>
      </c>
      <c r="K281" s="6" t="s">
        <v>22</v>
      </c>
      <c r="L281" s="9">
        <v>44883</v>
      </c>
      <c r="M281" s="7" t="s">
        <v>32</v>
      </c>
      <c r="N281" s="7">
        <v>135586</v>
      </c>
      <c r="O281" s="6" t="s">
        <v>861</v>
      </c>
      <c r="P281" s="10" t="b">
        <f t="shared" ca="1" si="32"/>
        <v>1</v>
      </c>
      <c r="Q281" s="9"/>
      <c r="R281" s="9"/>
      <c r="S281" s="9"/>
      <c r="T281" s="9"/>
      <c r="U281" s="11">
        <f t="shared" ca="1" si="33"/>
        <v>44831</v>
      </c>
      <c r="V281" s="11">
        <f t="shared" si="31"/>
        <v>44869</v>
      </c>
    </row>
    <row r="282" spans="1:22" ht="62" x14ac:dyDescent="0.35">
      <c r="A282" s="2">
        <v>278</v>
      </c>
      <c r="B282" s="3" t="s">
        <v>1066</v>
      </c>
      <c r="C282" s="127" t="s">
        <v>1521</v>
      </c>
      <c r="D282" s="7" t="s">
        <v>773</v>
      </c>
      <c r="E282" s="128" t="s">
        <v>1068</v>
      </c>
      <c r="F282" s="6" t="s">
        <v>1069</v>
      </c>
      <c r="G282" s="7" t="s">
        <v>2355</v>
      </c>
      <c r="H282" s="129" t="s">
        <v>2173</v>
      </c>
      <c r="I282" s="8">
        <f t="shared" si="34"/>
        <v>44441</v>
      </c>
      <c r="J282" s="6">
        <v>1</v>
      </c>
      <c r="K282" s="6" t="s">
        <v>22</v>
      </c>
      <c r="L282" s="9">
        <v>44806</v>
      </c>
      <c r="M282" s="7" t="s">
        <v>32</v>
      </c>
      <c r="N282" s="7">
        <v>135420</v>
      </c>
      <c r="O282" s="6" t="s">
        <v>1014</v>
      </c>
      <c r="P282" s="10" t="b">
        <f t="shared" ca="1" si="32"/>
        <v>0</v>
      </c>
      <c r="Q282" s="9"/>
      <c r="R282" s="9"/>
      <c r="S282" s="9"/>
      <c r="T282" s="9"/>
      <c r="U282" s="11">
        <f t="shared" ca="1" si="33"/>
        <v>44831</v>
      </c>
      <c r="V282" s="11">
        <f t="shared" si="31"/>
        <v>44792</v>
      </c>
    </row>
    <row r="283" spans="1:22" ht="62" x14ac:dyDescent="0.35">
      <c r="A283" s="2">
        <v>279</v>
      </c>
      <c r="B283" s="3" t="s">
        <v>1070</v>
      </c>
      <c r="C283" s="127" t="s">
        <v>1521</v>
      </c>
      <c r="D283" s="7" t="s">
        <v>773</v>
      </c>
      <c r="E283" s="128" t="s">
        <v>2191</v>
      </c>
      <c r="F283" s="6" t="s">
        <v>1073</v>
      </c>
      <c r="G283" s="7" t="s">
        <v>2355</v>
      </c>
      <c r="H283" s="129" t="s">
        <v>2173</v>
      </c>
      <c r="I283" s="8">
        <f t="shared" si="34"/>
        <v>44441</v>
      </c>
      <c r="J283" s="6">
        <v>1</v>
      </c>
      <c r="K283" s="6" t="s">
        <v>22</v>
      </c>
      <c r="L283" s="9">
        <v>44806</v>
      </c>
      <c r="M283" s="7" t="s">
        <v>32</v>
      </c>
      <c r="N283" s="7">
        <v>135421</v>
      </c>
      <c r="O283" s="6" t="s">
        <v>1014</v>
      </c>
      <c r="P283" s="10" t="b">
        <f t="shared" ca="1" si="32"/>
        <v>0</v>
      </c>
      <c r="Q283" s="9"/>
      <c r="R283" s="9"/>
      <c r="S283" s="9"/>
      <c r="T283" s="9"/>
      <c r="U283" s="11">
        <f t="shared" ca="1" si="33"/>
        <v>44831</v>
      </c>
      <c r="V283" s="11">
        <f t="shared" si="31"/>
        <v>44792</v>
      </c>
    </row>
    <row r="284" spans="1:22" ht="62" x14ac:dyDescent="0.35">
      <c r="A284" s="2">
        <v>280</v>
      </c>
      <c r="B284" s="12" t="s">
        <v>1074</v>
      </c>
      <c r="C284" s="127" t="s">
        <v>1521</v>
      </c>
      <c r="D284" s="7" t="s">
        <v>773</v>
      </c>
      <c r="E284" s="128" t="s">
        <v>2192</v>
      </c>
      <c r="F284" s="6" t="s">
        <v>1077</v>
      </c>
      <c r="G284" s="7" t="s">
        <v>886</v>
      </c>
      <c r="H284" s="129" t="s">
        <v>2173</v>
      </c>
      <c r="I284" s="8">
        <f t="shared" si="34"/>
        <v>44560</v>
      </c>
      <c r="J284" s="6">
        <v>1</v>
      </c>
      <c r="K284" s="6" t="s">
        <v>22</v>
      </c>
      <c r="L284" s="9">
        <v>44925</v>
      </c>
      <c r="M284" s="7" t="s">
        <v>32</v>
      </c>
      <c r="N284" s="7" t="s">
        <v>2372</v>
      </c>
      <c r="O284" s="6" t="s">
        <v>1014</v>
      </c>
      <c r="P284" s="10" t="b">
        <f t="shared" ca="1" si="32"/>
        <v>1</v>
      </c>
      <c r="Q284" s="9"/>
      <c r="R284" s="9"/>
      <c r="S284" s="9"/>
      <c r="T284" s="9"/>
      <c r="U284" s="11">
        <f t="shared" ca="1" si="33"/>
        <v>44831</v>
      </c>
      <c r="V284" s="11">
        <f t="shared" si="31"/>
        <v>44911</v>
      </c>
    </row>
    <row r="285" spans="1:22" ht="62" x14ac:dyDescent="0.35">
      <c r="A285" s="2">
        <v>281</v>
      </c>
      <c r="B285" s="12" t="s">
        <v>1078</v>
      </c>
      <c r="C285" s="127" t="s">
        <v>1521</v>
      </c>
      <c r="D285" s="7" t="s">
        <v>773</v>
      </c>
      <c r="E285" s="128" t="s">
        <v>1080</v>
      </c>
      <c r="F285" s="6" t="s">
        <v>1081</v>
      </c>
      <c r="G285" s="7" t="s">
        <v>886</v>
      </c>
      <c r="H285" s="129" t="s">
        <v>2173</v>
      </c>
      <c r="I285" s="8">
        <f t="shared" si="34"/>
        <v>44561</v>
      </c>
      <c r="J285" s="6">
        <v>1</v>
      </c>
      <c r="K285" s="6" t="s">
        <v>22</v>
      </c>
      <c r="L285" s="9">
        <v>44926</v>
      </c>
      <c r="M285" s="7" t="s">
        <v>32</v>
      </c>
      <c r="N285" s="7" t="s">
        <v>2373</v>
      </c>
      <c r="O285" s="6" t="s">
        <v>1014</v>
      </c>
      <c r="P285" s="10" t="b">
        <f t="shared" ca="1" si="32"/>
        <v>1</v>
      </c>
      <c r="Q285" s="9"/>
      <c r="R285" s="9"/>
      <c r="S285" s="9"/>
      <c r="T285" s="9"/>
      <c r="U285" s="11">
        <f t="shared" ca="1" si="33"/>
        <v>44831</v>
      </c>
      <c r="V285" s="11">
        <f t="shared" si="31"/>
        <v>44912</v>
      </c>
    </row>
    <row r="286" spans="1:22" ht="62" x14ac:dyDescent="0.35">
      <c r="A286" s="2">
        <v>282</v>
      </c>
      <c r="B286" s="12" t="s">
        <v>1082</v>
      </c>
      <c r="C286" s="127" t="s">
        <v>1521</v>
      </c>
      <c r="D286" s="7" t="s">
        <v>773</v>
      </c>
      <c r="E286" s="128" t="s">
        <v>1084</v>
      </c>
      <c r="F286" s="6" t="s">
        <v>1085</v>
      </c>
      <c r="G286" s="7" t="s">
        <v>886</v>
      </c>
      <c r="H286" s="129" t="s">
        <v>2173</v>
      </c>
      <c r="I286" s="8">
        <f t="shared" si="34"/>
        <v>44561</v>
      </c>
      <c r="J286" s="6">
        <v>1</v>
      </c>
      <c r="K286" s="6" t="s">
        <v>22</v>
      </c>
      <c r="L286" s="9">
        <v>44926</v>
      </c>
      <c r="M286" s="7" t="s">
        <v>32</v>
      </c>
      <c r="N286" s="7" t="s">
        <v>2374</v>
      </c>
      <c r="O286" s="6" t="s">
        <v>1014</v>
      </c>
      <c r="P286" s="10" t="b">
        <f t="shared" ca="1" si="32"/>
        <v>1</v>
      </c>
      <c r="Q286" s="9" t="s">
        <v>828</v>
      </c>
      <c r="R286" s="9"/>
      <c r="S286" s="9"/>
      <c r="T286" s="9"/>
      <c r="U286" s="11">
        <f t="shared" ca="1" si="33"/>
        <v>44831</v>
      </c>
      <c r="V286" s="11">
        <f t="shared" si="31"/>
        <v>44912</v>
      </c>
    </row>
    <row r="287" spans="1:22" ht="62" x14ac:dyDescent="0.35">
      <c r="A287" s="2">
        <v>283</v>
      </c>
      <c r="B287" s="12" t="s">
        <v>1086</v>
      </c>
      <c r="C287" s="127" t="s">
        <v>1521</v>
      </c>
      <c r="D287" s="7" t="s">
        <v>773</v>
      </c>
      <c r="E287" s="128" t="s">
        <v>1088</v>
      </c>
      <c r="F287" s="6" t="s">
        <v>1089</v>
      </c>
      <c r="G287" s="7" t="s">
        <v>2375</v>
      </c>
      <c r="H287" s="129" t="s">
        <v>2173</v>
      </c>
      <c r="I287" s="8">
        <f t="shared" si="34"/>
        <v>44567</v>
      </c>
      <c r="J287" s="6">
        <v>1</v>
      </c>
      <c r="K287" s="6" t="s">
        <v>22</v>
      </c>
      <c r="L287" s="9">
        <v>44932</v>
      </c>
      <c r="M287" s="7" t="s">
        <v>2091</v>
      </c>
      <c r="N287" s="7" t="s">
        <v>2376</v>
      </c>
      <c r="O287" s="6" t="s">
        <v>1014</v>
      </c>
      <c r="P287" s="10" t="b">
        <f t="shared" ca="1" si="32"/>
        <v>1</v>
      </c>
      <c r="Q287" s="9" t="s">
        <v>828</v>
      </c>
      <c r="R287" s="9"/>
      <c r="S287" s="9"/>
      <c r="T287" s="9"/>
      <c r="U287" s="11">
        <f t="shared" ca="1" si="33"/>
        <v>44831</v>
      </c>
      <c r="V287" s="11">
        <f t="shared" si="31"/>
        <v>44918</v>
      </c>
    </row>
    <row r="288" spans="1:22" ht="62" x14ac:dyDescent="0.35">
      <c r="A288" s="2">
        <v>284</v>
      </c>
      <c r="B288" s="12" t="s">
        <v>1090</v>
      </c>
      <c r="C288" s="127" t="s">
        <v>1521</v>
      </c>
      <c r="D288" s="7" t="s">
        <v>773</v>
      </c>
      <c r="E288" s="128" t="s">
        <v>1092</v>
      </c>
      <c r="F288" s="6" t="s">
        <v>1093</v>
      </c>
      <c r="G288" s="7" t="s">
        <v>2375</v>
      </c>
      <c r="H288" s="129" t="s">
        <v>2173</v>
      </c>
      <c r="I288" s="8">
        <f t="shared" si="34"/>
        <v>44567</v>
      </c>
      <c r="J288" s="6">
        <v>1</v>
      </c>
      <c r="K288" s="6" t="s">
        <v>22</v>
      </c>
      <c r="L288" s="9">
        <v>44932</v>
      </c>
      <c r="M288" s="7" t="s">
        <v>2091</v>
      </c>
      <c r="N288" s="7" t="s">
        <v>2377</v>
      </c>
      <c r="O288" s="6" t="s">
        <v>861</v>
      </c>
      <c r="P288" s="10" t="b">
        <f t="shared" ca="1" si="32"/>
        <v>1</v>
      </c>
      <c r="Q288" s="9"/>
      <c r="R288" s="9"/>
      <c r="S288" s="9"/>
      <c r="T288" s="9"/>
      <c r="U288" s="11">
        <f t="shared" ca="1" si="33"/>
        <v>44831</v>
      </c>
      <c r="V288" s="11">
        <f t="shared" si="31"/>
        <v>44918</v>
      </c>
    </row>
    <row r="289" spans="1:22" ht="62" x14ac:dyDescent="0.35">
      <c r="A289" s="2">
        <v>285</v>
      </c>
      <c r="B289" s="12" t="s">
        <v>1094</v>
      </c>
      <c r="C289" s="127" t="s">
        <v>1521</v>
      </c>
      <c r="D289" s="7" t="s">
        <v>773</v>
      </c>
      <c r="E289" s="128" t="s">
        <v>1096</v>
      </c>
      <c r="F289" s="6" t="s">
        <v>1097</v>
      </c>
      <c r="G289" s="7" t="s">
        <v>2375</v>
      </c>
      <c r="H289" s="129" t="s">
        <v>2173</v>
      </c>
      <c r="I289" s="8">
        <f t="shared" si="34"/>
        <v>44567</v>
      </c>
      <c r="J289" s="6">
        <v>1</v>
      </c>
      <c r="K289" s="6" t="s">
        <v>22</v>
      </c>
      <c r="L289" s="9">
        <v>44932</v>
      </c>
      <c r="M289" s="7" t="s">
        <v>2091</v>
      </c>
      <c r="N289" s="7" t="s">
        <v>2379</v>
      </c>
      <c r="O289" s="6" t="s">
        <v>1014</v>
      </c>
      <c r="P289" s="10" t="b">
        <f t="shared" ca="1" si="32"/>
        <v>1</v>
      </c>
      <c r="Q289" s="9" t="s">
        <v>828</v>
      </c>
      <c r="R289" s="9"/>
      <c r="S289" s="9"/>
      <c r="T289" s="9"/>
      <c r="U289" s="11">
        <f t="shared" ca="1" si="33"/>
        <v>44831</v>
      </c>
      <c r="V289" s="11">
        <f t="shared" si="31"/>
        <v>44918</v>
      </c>
    </row>
    <row r="290" spans="1:22" ht="62" x14ac:dyDescent="0.35">
      <c r="A290" s="2">
        <v>286</v>
      </c>
      <c r="B290" s="12" t="s">
        <v>1098</v>
      </c>
      <c r="C290" s="127" t="s">
        <v>1521</v>
      </c>
      <c r="D290" s="7" t="s">
        <v>773</v>
      </c>
      <c r="E290" s="128" t="s">
        <v>1100</v>
      </c>
      <c r="F290" s="6" t="s">
        <v>1101</v>
      </c>
      <c r="G290" s="7" t="s">
        <v>2375</v>
      </c>
      <c r="H290" s="129" t="s">
        <v>2173</v>
      </c>
      <c r="I290" s="8">
        <f t="shared" si="34"/>
        <v>44567</v>
      </c>
      <c r="J290" s="6">
        <v>1</v>
      </c>
      <c r="K290" s="6" t="s">
        <v>22</v>
      </c>
      <c r="L290" s="9">
        <v>44932</v>
      </c>
      <c r="M290" s="7" t="s">
        <v>2091</v>
      </c>
      <c r="N290" s="7" t="s">
        <v>2378</v>
      </c>
      <c r="O290" s="6" t="s">
        <v>1014</v>
      </c>
      <c r="P290" s="10" t="b">
        <f t="shared" ca="1" si="32"/>
        <v>1</v>
      </c>
      <c r="Q290" s="9"/>
      <c r="R290" s="9"/>
      <c r="S290" s="9"/>
      <c r="T290" s="9"/>
      <c r="U290" s="11">
        <f t="shared" ca="1" si="33"/>
        <v>44831</v>
      </c>
      <c r="V290" s="11">
        <f t="shared" si="31"/>
        <v>44918</v>
      </c>
    </row>
    <row r="291" spans="1:22" ht="62" x14ac:dyDescent="0.35">
      <c r="A291" s="2">
        <v>287</v>
      </c>
      <c r="B291" s="12" t="s">
        <v>1102</v>
      </c>
      <c r="C291" s="127" t="s">
        <v>1521</v>
      </c>
      <c r="D291" s="7" t="s">
        <v>773</v>
      </c>
      <c r="E291" s="128" t="s">
        <v>1104</v>
      </c>
      <c r="F291" s="6" t="s">
        <v>1105</v>
      </c>
      <c r="G291" s="7" t="s">
        <v>2375</v>
      </c>
      <c r="H291" s="129" t="s">
        <v>2173</v>
      </c>
      <c r="I291" s="8">
        <f t="shared" si="34"/>
        <v>44567</v>
      </c>
      <c r="J291" s="6">
        <v>1</v>
      </c>
      <c r="K291" s="6" t="s">
        <v>22</v>
      </c>
      <c r="L291" s="9">
        <v>44932</v>
      </c>
      <c r="M291" s="7" t="s">
        <v>2091</v>
      </c>
      <c r="N291" s="7" t="s">
        <v>2380</v>
      </c>
      <c r="O291" s="6" t="s">
        <v>1014</v>
      </c>
      <c r="P291" s="10" t="b">
        <f t="shared" ca="1" si="32"/>
        <v>1</v>
      </c>
      <c r="Q291" s="9" t="s">
        <v>828</v>
      </c>
      <c r="R291" s="9"/>
      <c r="S291" s="9"/>
      <c r="T291" s="9"/>
      <c r="U291" s="11">
        <f t="shared" ca="1" si="33"/>
        <v>44831</v>
      </c>
      <c r="V291" s="11">
        <f t="shared" si="31"/>
        <v>44918</v>
      </c>
    </row>
    <row r="292" spans="1:22" ht="62" x14ac:dyDescent="0.35">
      <c r="A292" s="2">
        <v>288</v>
      </c>
      <c r="B292" s="12" t="s">
        <v>1106</v>
      </c>
      <c r="C292" s="4" t="s">
        <v>2489</v>
      </c>
      <c r="D292" s="7" t="s">
        <v>773</v>
      </c>
      <c r="E292" s="6" t="s">
        <v>2485</v>
      </c>
      <c r="F292" s="6" t="s">
        <v>1108</v>
      </c>
      <c r="G292" s="7" t="s">
        <v>886</v>
      </c>
      <c r="H292" s="129" t="s">
        <v>2173</v>
      </c>
      <c r="I292" s="8">
        <f t="shared" si="34"/>
        <v>44559</v>
      </c>
      <c r="J292" s="6">
        <v>1</v>
      </c>
      <c r="K292" s="6" t="s">
        <v>22</v>
      </c>
      <c r="L292" s="9">
        <v>44924</v>
      </c>
      <c r="M292" s="7" t="s">
        <v>32</v>
      </c>
      <c r="N292" s="7" t="s">
        <v>2336</v>
      </c>
      <c r="O292" s="6" t="s">
        <v>422</v>
      </c>
      <c r="P292" s="10" t="b">
        <f t="shared" ca="1" si="32"/>
        <v>1</v>
      </c>
      <c r="Q292" s="9"/>
      <c r="R292" s="9"/>
      <c r="S292" s="9"/>
      <c r="T292" s="9"/>
      <c r="U292" s="11">
        <f t="shared" ca="1" si="33"/>
        <v>44831</v>
      </c>
      <c r="V292" s="11">
        <f t="shared" si="31"/>
        <v>44910</v>
      </c>
    </row>
    <row r="293" spans="1:22" ht="77.5" x14ac:dyDescent="0.35">
      <c r="A293" s="2">
        <v>289</v>
      </c>
      <c r="B293" s="12" t="s">
        <v>1109</v>
      </c>
      <c r="C293" s="4" t="s">
        <v>2489</v>
      </c>
      <c r="D293" s="5" t="s">
        <v>773</v>
      </c>
      <c r="E293" s="6" t="s">
        <v>1110</v>
      </c>
      <c r="F293" s="6" t="s">
        <v>1111</v>
      </c>
      <c r="G293" s="7" t="s">
        <v>1112</v>
      </c>
      <c r="H293" s="129" t="s">
        <v>2173</v>
      </c>
      <c r="I293" s="8">
        <f t="shared" si="34"/>
        <v>44686</v>
      </c>
      <c r="J293" s="6">
        <v>1</v>
      </c>
      <c r="K293" s="6" t="s">
        <v>22</v>
      </c>
      <c r="L293" s="9">
        <v>45051</v>
      </c>
      <c r="M293" s="7" t="s">
        <v>32</v>
      </c>
      <c r="N293" s="7" t="s">
        <v>1113</v>
      </c>
      <c r="O293" s="6" t="s">
        <v>412</v>
      </c>
      <c r="P293" s="10" t="b">
        <f t="shared" ca="1" si="32"/>
        <v>1</v>
      </c>
      <c r="Q293" s="9"/>
      <c r="R293" s="9" t="s">
        <v>1114</v>
      </c>
      <c r="S293" s="9" t="s">
        <v>1115</v>
      </c>
      <c r="T293" s="9" t="s">
        <v>1116</v>
      </c>
      <c r="U293" s="11">
        <f t="shared" ca="1" si="33"/>
        <v>44831</v>
      </c>
      <c r="V293" s="11">
        <f t="shared" si="31"/>
        <v>45037</v>
      </c>
    </row>
    <row r="294" spans="1:22" ht="62" x14ac:dyDescent="0.35">
      <c r="A294" s="2">
        <v>290</v>
      </c>
      <c r="B294" s="12" t="s">
        <v>1117</v>
      </c>
      <c r="C294" s="4" t="s">
        <v>2489</v>
      </c>
      <c r="D294" s="7" t="s">
        <v>773</v>
      </c>
      <c r="E294" s="128" t="s">
        <v>2486</v>
      </c>
      <c r="F294" s="6" t="s">
        <v>1120</v>
      </c>
      <c r="G294" s="7" t="s">
        <v>886</v>
      </c>
      <c r="H294" s="129" t="s">
        <v>2173</v>
      </c>
      <c r="I294" s="8">
        <f t="shared" si="34"/>
        <v>44557</v>
      </c>
      <c r="J294" s="6">
        <v>1</v>
      </c>
      <c r="K294" s="6" t="s">
        <v>22</v>
      </c>
      <c r="L294" s="9">
        <v>44922</v>
      </c>
      <c r="M294" s="7" t="s">
        <v>32</v>
      </c>
      <c r="N294" s="7" t="s">
        <v>2381</v>
      </c>
      <c r="O294" s="6" t="s">
        <v>861</v>
      </c>
      <c r="P294" s="10" t="b">
        <f t="shared" ca="1" si="32"/>
        <v>1</v>
      </c>
      <c r="Q294" s="9"/>
      <c r="R294" s="9"/>
      <c r="S294" s="9"/>
      <c r="T294" s="9"/>
      <c r="U294" s="11">
        <f t="shared" ca="1" si="33"/>
        <v>44831</v>
      </c>
      <c r="V294" s="11">
        <f t="shared" si="31"/>
        <v>44908</v>
      </c>
    </row>
    <row r="295" spans="1:22" ht="62" x14ac:dyDescent="0.35">
      <c r="A295" s="2">
        <v>291</v>
      </c>
      <c r="B295" s="12" t="s">
        <v>1121</v>
      </c>
      <c r="C295" s="4" t="s">
        <v>2489</v>
      </c>
      <c r="D295" s="7" t="s">
        <v>773</v>
      </c>
      <c r="E295" s="6" t="s">
        <v>1122</v>
      </c>
      <c r="F295" s="6" t="s">
        <v>1123</v>
      </c>
      <c r="G295" s="7" t="s">
        <v>886</v>
      </c>
      <c r="H295" s="129" t="s">
        <v>2173</v>
      </c>
      <c r="I295" s="8">
        <f t="shared" si="34"/>
        <v>44506</v>
      </c>
      <c r="J295" s="6">
        <v>1</v>
      </c>
      <c r="K295" s="6" t="s">
        <v>22</v>
      </c>
      <c r="L295" s="9">
        <v>44871</v>
      </c>
      <c r="M295" s="7" t="s">
        <v>32</v>
      </c>
      <c r="N295" s="7" t="s">
        <v>2382</v>
      </c>
      <c r="O295" s="6" t="s">
        <v>603</v>
      </c>
      <c r="P295" s="10" t="b">
        <f t="shared" ca="1" si="32"/>
        <v>1</v>
      </c>
      <c r="Q295" s="9"/>
      <c r="R295" s="9"/>
      <c r="S295" s="9"/>
      <c r="T295" s="9"/>
      <c r="U295" s="11">
        <f t="shared" ca="1" si="33"/>
        <v>44831</v>
      </c>
      <c r="V295" s="11">
        <f t="shared" si="31"/>
        <v>44857</v>
      </c>
    </row>
    <row r="296" spans="1:22" ht="62" x14ac:dyDescent="0.35">
      <c r="A296" s="2">
        <v>292</v>
      </c>
      <c r="B296" s="12" t="s">
        <v>1124</v>
      </c>
      <c r="C296" s="4" t="s">
        <v>2489</v>
      </c>
      <c r="D296" s="7" t="s">
        <v>773</v>
      </c>
      <c r="E296" s="128" t="s">
        <v>1126</v>
      </c>
      <c r="F296" s="6" t="s">
        <v>1127</v>
      </c>
      <c r="G296" s="7" t="s">
        <v>886</v>
      </c>
      <c r="H296" s="129" t="s">
        <v>2173</v>
      </c>
      <c r="I296" s="8">
        <f t="shared" si="34"/>
        <v>44557</v>
      </c>
      <c r="J296" s="6">
        <v>1</v>
      </c>
      <c r="K296" s="6" t="s">
        <v>22</v>
      </c>
      <c r="L296" s="9">
        <v>44922</v>
      </c>
      <c r="M296" s="7" t="s">
        <v>32</v>
      </c>
      <c r="N296" s="7" t="s">
        <v>2383</v>
      </c>
      <c r="O296" s="6" t="s">
        <v>861</v>
      </c>
      <c r="P296" s="10" t="b">
        <f t="shared" ca="1" si="32"/>
        <v>1</v>
      </c>
      <c r="Q296" s="9"/>
      <c r="R296" s="9"/>
      <c r="S296" s="9"/>
      <c r="T296" s="9"/>
      <c r="U296" s="11">
        <f t="shared" ca="1" si="33"/>
        <v>44831</v>
      </c>
      <c r="V296" s="11">
        <f t="shared" si="31"/>
        <v>44908</v>
      </c>
    </row>
    <row r="297" spans="1:22" ht="62" x14ac:dyDescent="0.35">
      <c r="A297" s="2">
        <v>293</v>
      </c>
      <c r="B297" s="12" t="s">
        <v>1128</v>
      </c>
      <c r="C297" s="4" t="s">
        <v>2489</v>
      </c>
      <c r="D297" s="7" t="s">
        <v>773</v>
      </c>
      <c r="E297" s="128" t="s">
        <v>2384</v>
      </c>
      <c r="F297" s="6" t="s">
        <v>1130</v>
      </c>
      <c r="G297" s="7" t="s">
        <v>886</v>
      </c>
      <c r="H297" s="129" t="s">
        <v>2173</v>
      </c>
      <c r="I297" s="8">
        <f t="shared" si="34"/>
        <v>44525</v>
      </c>
      <c r="J297" s="6">
        <v>1</v>
      </c>
      <c r="K297" s="6" t="s">
        <v>22</v>
      </c>
      <c r="L297" s="9">
        <v>44890</v>
      </c>
      <c r="M297" s="7" t="s">
        <v>32</v>
      </c>
      <c r="N297" s="7" t="s">
        <v>2200</v>
      </c>
      <c r="O297" s="6" t="s">
        <v>1131</v>
      </c>
      <c r="P297" s="10" t="b">
        <f t="shared" ca="1" si="32"/>
        <v>1</v>
      </c>
      <c r="Q297" s="9"/>
      <c r="R297" s="9"/>
      <c r="S297" s="9"/>
      <c r="T297" s="9"/>
      <c r="U297" s="11">
        <f t="shared" ca="1" si="33"/>
        <v>44831</v>
      </c>
      <c r="V297" s="11">
        <f t="shared" si="31"/>
        <v>44876</v>
      </c>
    </row>
    <row r="298" spans="1:22" ht="62" x14ac:dyDescent="0.35">
      <c r="A298" s="2">
        <v>294</v>
      </c>
      <c r="B298" s="12" t="s">
        <v>1132</v>
      </c>
      <c r="C298" s="4" t="s">
        <v>2489</v>
      </c>
      <c r="D298" s="7" t="s">
        <v>773</v>
      </c>
      <c r="E298" s="128" t="s">
        <v>601</v>
      </c>
      <c r="F298" s="6" t="s">
        <v>1134</v>
      </c>
      <c r="G298" s="7" t="s">
        <v>886</v>
      </c>
      <c r="H298" s="129" t="s">
        <v>2173</v>
      </c>
      <c r="I298" s="8">
        <f t="shared" si="34"/>
        <v>44560</v>
      </c>
      <c r="J298" s="6">
        <v>1</v>
      </c>
      <c r="K298" s="6" t="s">
        <v>22</v>
      </c>
      <c r="L298" s="9">
        <v>44925</v>
      </c>
      <c r="M298" s="7" t="s">
        <v>32</v>
      </c>
      <c r="N298" s="7" t="s">
        <v>2385</v>
      </c>
      <c r="O298" s="6" t="s">
        <v>1135</v>
      </c>
      <c r="P298" s="10" t="b">
        <f t="shared" ca="1" si="32"/>
        <v>1</v>
      </c>
      <c r="Q298" s="9"/>
      <c r="R298" s="9"/>
      <c r="S298" s="9"/>
      <c r="T298" s="9"/>
      <c r="U298" s="11">
        <f t="shared" ca="1" si="33"/>
        <v>44831</v>
      </c>
      <c r="V298" s="11">
        <f t="shared" si="31"/>
        <v>44911</v>
      </c>
    </row>
    <row r="299" spans="1:22" ht="77.5" x14ac:dyDescent="0.35">
      <c r="A299" s="2">
        <v>295</v>
      </c>
      <c r="B299" s="12" t="s">
        <v>1136</v>
      </c>
      <c r="C299" s="4" t="s">
        <v>2489</v>
      </c>
      <c r="D299" s="5" t="s">
        <v>773</v>
      </c>
      <c r="E299" s="6" t="s">
        <v>1137</v>
      </c>
      <c r="F299" s="6" t="s">
        <v>1138</v>
      </c>
      <c r="G299" s="7" t="s">
        <v>566</v>
      </c>
      <c r="H299" s="129" t="s">
        <v>2173</v>
      </c>
      <c r="I299" s="8">
        <f t="shared" si="34"/>
        <v>44681</v>
      </c>
      <c r="J299" s="6">
        <v>1</v>
      </c>
      <c r="K299" s="6" t="s">
        <v>22</v>
      </c>
      <c r="L299" s="9">
        <v>45046</v>
      </c>
      <c r="M299" s="7" t="s">
        <v>32</v>
      </c>
      <c r="N299" s="7" t="s">
        <v>1139</v>
      </c>
      <c r="O299" s="14" t="s">
        <v>412</v>
      </c>
      <c r="P299" s="10" t="b">
        <f t="shared" ca="1" si="32"/>
        <v>1</v>
      </c>
      <c r="Q299" s="9"/>
      <c r="R299" s="9" t="s">
        <v>569</v>
      </c>
      <c r="S299" s="9" t="s">
        <v>570</v>
      </c>
      <c r="T299" s="9" t="s">
        <v>571</v>
      </c>
      <c r="U299" s="11">
        <f t="shared" ca="1" si="33"/>
        <v>44831</v>
      </c>
      <c r="V299" s="11">
        <f t="shared" si="31"/>
        <v>45032</v>
      </c>
    </row>
    <row r="300" spans="1:22" ht="77.5" x14ac:dyDescent="0.35">
      <c r="A300" s="2">
        <v>296</v>
      </c>
      <c r="B300" s="12" t="s">
        <v>1140</v>
      </c>
      <c r="C300" s="4" t="s">
        <v>2489</v>
      </c>
      <c r="D300" s="5" t="s">
        <v>773</v>
      </c>
      <c r="E300" s="6" t="s">
        <v>1993</v>
      </c>
      <c r="F300" s="6" t="s">
        <v>1142</v>
      </c>
      <c r="G300" s="7" t="s">
        <v>566</v>
      </c>
      <c r="H300" s="129" t="s">
        <v>2173</v>
      </c>
      <c r="I300" s="8">
        <f t="shared" si="34"/>
        <v>44749</v>
      </c>
      <c r="J300" s="6">
        <v>1</v>
      </c>
      <c r="K300" s="6" t="s">
        <v>22</v>
      </c>
      <c r="L300" s="9">
        <v>45114</v>
      </c>
      <c r="M300" s="7" t="s">
        <v>32</v>
      </c>
      <c r="N300" s="7" t="s">
        <v>1994</v>
      </c>
      <c r="O300" s="6" t="s">
        <v>603</v>
      </c>
      <c r="P300" s="10" t="b">
        <f t="shared" ca="1" si="32"/>
        <v>1</v>
      </c>
      <c r="Q300" s="9"/>
      <c r="R300" s="9" t="s">
        <v>569</v>
      </c>
      <c r="S300" s="9" t="s">
        <v>570</v>
      </c>
      <c r="T300" s="9" t="s">
        <v>571</v>
      </c>
      <c r="U300" s="11">
        <f t="shared" ca="1" si="33"/>
        <v>44831</v>
      </c>
      <c r="V300" s="11">
        <f t="shared" si="31"/>
        <v>45100</v>
      </c>
    </row>
    <row r="301" spans="1:22" ht="62" x14ac:dyDescent="0.35">
      <c r="A301" s="2">
        <v>297</v>
      </c>
      <c r="B301" s="12" t="s">
        <v>1143</v>
      </c>
      <c r="C301" s="4" t="s">
        <v>2489</v>
      </c>
      <c r="D301" s="7" t="s">
        <v>773</v>
      </c>
      <c r="E301" s="128" t="s">
        <v>2386</v>
      </c>
      <c r="F301" s="6" t="s">
        <v>1145</v>
      </c>
      <c r="G301" s="7" t="s">
        <v>2229</v>
      </c>
      <c r="H301" s="129" t="s">
        <v>2173</v>
      </c>
      <c r="I301" s="8">
        <f t="shared" si="34"/>
        <v>44566</v>
      </c>
      <c r="J301" s="6">
        <v>1</v>
      </c>
      <c r="K301" s="6" t="s">
        <v>22</v>
      </c>
      <c r="L301" s="9">
        <v>44931</v>
      </c>
      <c r="M301" s="7" t="s">
        <v>2091</v>
      </c>
      <c r="N301" s="7" t="s">
        <v>2390</v>
      </c>
      <c r="O301" s="6" t="s">
        <v>1146</v>
      </c>
      <c r="P301" s="10" t="b">
        <f t="shared" ca="1" si="32"/>
        <v>1</v>
      </c>
      <c r="Q301" s="9"/>
      <c r="R301" s="9"/>
      <c r="S301" s="9"/>
      <c r="T301" s="9"/>
      <c r="U301" s="11">
        <f t="shared" ca="1" si="33"/>
        <v>44831</v>
      </c>
      <c r="V301" s="11">
        <f t="shared" si="31"/>
        <v>44917</v>
      </c>
    </row>
    <row r="302" spans="1:22" ht="62" x14ac:dyDescent="0.35">
      <c r="A302" s="2">
        <v>298</v>
      </c>
      <c r="B302" s="12" t="s">
        <v>1147</v>
      </c>
      <c r="C302" s="4" t="s">
        <v>2489</v>
      </c>
      <c r="D302" s="7" t="s">
        <v>773</v>
      </c>
      <c r="E302" s="128" t="s">
        <v>2387</v>
      </c>
      <c r="F302" s="6" t="s">
        <v>1149</v>
      </c>
      <c r="G302" s="7" t="s">
        <v>2229</v>
      </c>
      <c r="H302" s="129" t="s">
        <v>2173</v>
      </c>
      <c r="I302" s="8">
        <f t="shared" si="34"/>
        <v>44566</v>
      </c>
      <c r="J302" s="6">
        <v>1</v>
      </c>
      <c r="K302" s="6" t="s">
        <v>22</v>
      </c>
      <c r="L302" s="9">
        <v>44931</v>
      </c>
      <c r="M302" s="7" t="s">
        <v>2091</v>
      </c>
      <c r="N302" s="7" t="s">
        <v>2391</v>
      </c>
      <c r="O302" s="6" t="s">
        <v>1150</v>
      </c>
      <c r="P302" s="10" t="b">
        <f t="shared" ca="1" si="32"/>
        <v>1</v>
      </c>
      <c r="Q302" s="9"/>
      <c r="R302" s="9"/>
      <c r="S302" s="9"/>
      <c r="T302" s="9"/>
      <c r="U302" s="11">
        <f t="shared" ca="1" si="33"/>
        <v>44831</v>
      </c>
      <c r="V302" s="11">
        <f t="shared" si="31"/>
        <v>44917</v>
      </c>
    </row>
    <row r="303" spans="1:22" ht="62" x14ac:dyDescent="0.35">
      <c r="A303" s="2">
        <v>299</v>
      </c>
      <c r="B303" s="12" t="s">
        <v>1151</v>
      </c>
      <c r="C303" s="4" t="s">
        <v>2489</v>
      </c>
      <c r="D303" s="7" t="s">
        <v>773</v>
      </c>
      <c r="E303" s="128" t="s">
        <v>2388</v>
      </c>
      <c r="F303" s="6" t="s">
        <v>1153</v>
      </c>
      <c r="G303" s="7" t="s">
        <v>2229</v>
      </c>
      <c r="H303" s="129" t="s">
        <v>2173</v>
      </c>
      <c r="I303" s="8">
        <f t="shared" si="34"/>
        <v>44566</v>
      </c>
      <c r="J303" s="6">
        <v>1</v>
      </c>
      <c r="K303" s="6" t="s">
        <v>22</v>
      </c>
      <c r="L303" s="9">
        <v>44931</v>
      </c>
      <c r="M303" s="7" t="s">
        <v>2091</v>
      </c>
      <c r="N303" s="7" t="s">
        <v>2392</v>
      </c>
      <c r="O303" s="6" t="s">
        <v>1154</v>
      </c>
      <c r="P303" s="10" t="b">
        <f t="shared" ca="1" si="32"/>
        <v>1</v>
      </c>
      <c r="Q303" s="9"/>
      <c r="R303" s="9"/>
      <c r="S303" s="9"/>
      <c r="T303" s="9"/>
      <c r="U303" s="11">
        <f t="shared" ca="1" si="33"/>
        <v>44831</v>
      </c>
      <c r="V303" s="11">
        <f t="shared" si="31"/>
        <v>44917</v>
      </c>
    </row>
    <row r="304" spans="1:22" ht="62" x14ac:dyDescent="0.35">
      <c r="A304" s="2">
        <v>300</v>
      </c>
      <c r="B304" s="12" t="s">
        <v>1155</v>
      </c>
      <c r="C304" s="4" t="s">
        <v>2489</v>
      </c>
      <c r="D304" s="7" t="s">
        <v>773</v>
      </c>
      <c r="E304" s="128" t="s">
        <v>2389</v>
      </c>
      <c r="F304" s="6" t="s">
        <v>1157</v>
      </c>
      <c r="G304" s="7" t="s">
        <v>886</v>
      </c>
      <c r="H304" s="129" t="s">
        <v>2173</v>
      </c>
      <c r="I304" s="8">
        <f t="shared" si="34"/>
        <v>44559</v>
      </c>
      <c r="J304" s="6">
        <v>1</v>
      </c>
      <c r="K304" s="6" t="s">
        <v>22</v>
      </c>
      <c r="L304" s="9">
        <v>44924</v>
      </c>
      <c r="M304" s="7" t="s">
        <v>32</v>
      </c>
      <c r="N304" s="7" t="s">
        <v>2393</v>
      </c>
      <c r="O304" s="6" t="s">
        <v>1158</v>
      </c>
      <c r="P304" s="10" t="b">
        <f t="shared" ca="1" si="32"/>
        <v>1</v>
      </c>
      <c r="Q304" s="9"/>
      <c r="R304" s="9"/>
      <c r="S304" s="9"/>
      <c r="T304" s="9"/>
      <c r="U304" s="11">
        <f t="shared" ca="1" si="33"/>
        <v>44831</v>
      </c>
      <c r="V304" s="11">
        <f t="shared" si="31"/>
        <v>44910</v>
      </c>
    </row>
    <row r="305" spans="1:22" ht="62" x14ac:dyDescent="0.35">
      <c r="A305" s="2">
        <v>301</v>
      </c>
      <c r="B305" s="12" t="s">
        <v>1159</v>
      </c>
      <c r="C305" s="4" t="s">
        <v>2489</v>
      </c>
      <c r="D305" s="7" t="s">
        <v>773</v>
      </c>
      <c r="E305" s="128" t="s">
        <v>2394</v>
      </c>
      <c r="F305" s="6" t="s">
        <v>1161</v>
      </c>
      <c r="G305" s="7" t="s">
        <v>2229</v>
      </c>
      <c r="H305" s="129" t="s">
        <v>2173</v>
      </c>
      <c r="I305" s="8">
        <f t="shared" si="34"/>
        <v>44566</v>
      </c>
      <c r="J305" s="6">
        <v>1</v>
      </c>
      <c r="K305" s="6" t="s">
        <v>22</v>
      </c>
      <c r="L305" s="9">
        <v>44931</v>
      </c>
      <c r="M305" s="7" t="s">
        <v>2091</v>
      </c>
      <c r="N305" s="7" t="s">
        <v>2395</v>
      </c>
      <c r="O305" s="6" t="s">
        <v>1162</v>
      </c>
      <c r="P305" s="10" t="b">
        <f t="shared" ca="1" si="32"/>
        <v>1</v>
      </c>
      <c r="Q305" s="9"/>
      <c r="R305" s="9"/>
      <c r="S305" s="9"/>
      <c r="T305" s="9"/>
      <c r="U305" s="11">
        <f t="shared" ca="1" si="33"/>
        <v>44831</v>
      </c>
      <c r="V305" s="11">
        <f t="shared" si="31"/>
        <v>44917</v>
      </c>
    </row>
    <row r="306" spans="1:22" ht="27.5" customHeight="1" x14ac:dyDescent="0.35">
      <c r="A306" s="2">
        <v>302</v>
      </c>
      <c r="B306" s="12" t="s">
        <v>1163</v>
      </c>
      <c r="C306" s="13" t="s">
        <v>2086</v>
      </c>
      <c r="D306" s="28" t="s">
        <v>40</v>
      </c>
      <c r="E306" s="6" t="s">
        <v>1165</v>
      </c>
      <c r="F306" s="15" t="s">
        <v>40</v>
      </c>
      <c r="G306" s="7" t="s">
        <v>2084</v>
      </c>
      <c r="H306" s="28" t="s">
        <v>40</v>
      </c>
      <c r="I306" s="8">
        <f t="shared" si="34"/>
        <v>44508</v>
      </c>
      <c r="J306" s="6">
        <v>1</v>
      </c>
      <c r="K306" s="6" t="s">
        <v>22</v>
      </c>
      <c r="L306" s="9">
        <v>44873</v>
      </c>
      <c r="M306" s="17" t="s">
        <v>2083</v>
      </c>
      <c r="N306" s="17" t="s">
        <v>2083</v>
      </c>
      <c r="O306" s="6" t="s">
        <v>34</v>
      </c>
      <c r="P306" s="10" t="b">
        <f t="shared" ca="1" si="32"/>
        <v>1</v>
      </c>
      <c r="Q306" s="9" t="s">
        <v>2085</v>
      </c>
      <c r="R306" s="9"/>
      <c r="S306" s="9"/>
      <c r="T306" s="9"/>
      <c r="U306" s="11">
        <f t="shared" ca="1" si="33"/>
        <v>44831</v>
      </c>
      <c r="V306" s="11">
        <f t="shared" si="31"/>
        <v>44859</v>
      </c>
    </row>
    <row r="307" spans="1:22" ht="46.5" x14ac:dyDescent="0.35">
      <c r="A307" s="2">
        <v>303</v>
      </c>
      <c r="B307" s="12" t="s">
        <v>1166</v>
      </c>
      <c r="C307" s="13" t="s">
        <v>2053</v>
      </c>
      <c r="D307" s="7" t="s">
        <v>1206</v>
      </c>
      <c r="E307" s="128" t="s">
        <v>2396</v>
      </c>
      <c r="F307" s="6" t="s">
        <v>1168</v>
      </c>
      <c r="G307" s="7" t="s">
        <v>2397</v>
      </c>
      <c r="H307" s="7" t="s">
        <v>393</v>
      </c>
      <c r="I307" s="8">
        <f t="shared" si="34"/>
        <v>44509</v>
      </c>
      <c r="J307" s="6">
        <v>1</v>
      </c>
      <c r="K307" s="6" t="s">
        <v>22</v>
      </c>
      <c r="L307" s="9">
        <v>44874</v>
      </c>
      <c r="M307" s="7" t="s">
        <v>32</v>
      </c>
      <c r="N307" s="7" t="s">
        <v>2398</v>
      </c>
      <c r="O307" s="6" t="s">
        <v>365</v>
      </c>
      <c r="P307" s="10" t="b">
        <f t="shared" ca="1" si="32"/>
        <v>1</v>
      </c>
      <c r="Q307" s="9"/>
      <c r="R307" s="9"/>
      <c r="S307" s="9"/>
      <c r="T307" s="9"/>
      <c r="U307" s="11">
        <f t="shared" ca="1" si="33"/>
        <v>44831</v>
      </c>
      <c r="V307" s="11">
        <f t="shared" si="31"/>
        <v>44860</v>
      </c>
    </row>
    <row r="308" spans="1:22" ht="139.5" x14ac:dyDescent="0.35">
      <c r="A308" s="2">
        <v>304</v>
      </c>
      <c r="B308" s="12" t="s">
        <v>1169</v>
      </c>
      <c r="C308" s="13" t="s">
        <v>128</v>
      </c>
      <c r="D308" s="5" t="s">
        <v>2257</v>
      </c>
      <c r="E308" s="6" t="s">
        <v>2258</v>
      </c>
      <c r="F308" s="6" t="s">
        <v>2259</v>
      </c>
      <c r="G308" s="7" t="s">
        <v>2563</v>
      </c>
      <c r="H308" s="130" t="s">
        <v>2260</v>
      </c>
      <c r="I308" s="8">
        <f t="shared" si="34"/>
        <v>44781</v>
      </c>
      <c r="J308" s="6">
        <v>1</v>
      </c>
      <c r="K308" s="6" t="s">
        <v>22</v>
      </c>
      <c r="L308" s="9">
        <v>45146</v>
      </c>
      <c r="M308" s="7" t="s">
        <v>2251</v>
      </c>
      <c r="N308" s="7" t="s">
        <v>2596</v>
      </c>
      <c r="O308" s="6" t="s">
        <v>422</v>
      </c>
      <c r="P308" s="10" t="b">
        <f t="shared" ca="1" si="32"/>
        <v>1</v>
      </c>
      <c r="Q308" s="9"/>
      <c r="R308" s="9" t="s">
        <v>2597</v>
      </c>
      <c r="S308" s="9" t="s">
        <v>2598</v>
      </c>
      <c r="T308" s="9" t="s">
        <v>2599</v>
      </c>
      <c r="U308" s="11">
        <f t="shared" ca="1" si="33"/>
        <v>44831</v>
      </c>
      <c r="V308" s="11">
        <f t="shared" si="31"/>
        <v>45132</v>
      </c>
    </row>
    <row r="309" spans="1:22" ht="77.5" x14ac:dyDescent="0.35">
      <c r="A309" s="2">
        <v>305</v>
      </c>
      <c r="B309" s="12" t="s">
        <v>1172</v>
      </c>
      <c r="C309" s="4" t="s">
        <v>2489</v>
      </c>
      <c r="D309" s="5" t="s">
        <v>773</v>
      </c>
      <c r="E309" s="6" t="s">
        <v>1173</v>
      </c>
      <c r="F309" s="6" t="s">
        <v>1174</v>
      </c>
      <c r="G309" s="7" t="s">
        <v>566</v>
      </c>
      <c r="H309" s="129" t="s">
        <v>2173</v>
      </c>
      <c r="I309" s="8">
        <f t="shared" si="34"/>
        <v>44686</v>
      </c>
      <c r="J309" s="6">
        <v>1</v>
      </c>
      <c r="K309" s="6" t="s">
        <v>22</v>
      </c>
      <c r="L309" s="9">
        <v>45051</v>
      </c>
      <c r="M309" s="7" t="s">
        <v>32</v>
      </c>
      <c r="N309" s="7" t="s">
        <v>1175</v>
      </c>
      <c r="O309" s="6" t="s">
        <v>1176</v>
      </c>
      <c r="P309" s="10" t="b">
        <f ca="1">(V309&lt;=U309)=FALSE()</f>
        <v>1</v>
      </c>
      <c r="Q309" s="9"/>
      <c r="R309" s="9" t="s">
        <v>569</v>
      </c>
      <c r="S309" s="9" t="s">
        <v>570</v>
      </c>
      <c r="T309" s="9" t="s">
        <v>571</v>
      </c>
      <c r="U309" s="11">
        <f t="shared" ca="1" si="33"/>
        <v>44831</v>
      </c>
      <c r="V309" s="11">
        <f t="shared" si="31"/>
        <v>45037</v>
      </c>
    </row>
    <row r="310" spans="1:22" ht="77.5" x14ac:dyDescent="0.35">
      <c r="A310" s="2">
        <v>306</v>
      </c>
      <c r="B310" s="12" t="s">
        <v>1177</v>
      </c>
      <c r="C310" s="4" t="s">
        <v>2489</v>
      </c>
      <c r="D310" s="5" t="s">
        <v>1178</v>
      </c>
      <c r="E310" s="6" t="s">
        <v>1179</v>
      </c>
      <c r="F310" s="15" t="s">
        <v>40</v>
      </c>
      <c r="G310" s="7" t="s">
        <v>566</v>
      </c>
      <c r="H310" s="129" t="s">
        <v>2173</v>
      </c>
      <c r="I310" s="8">
        <f t="shared" si="34"/>
        <v>44685</v>
      </c>
      <c r="J310" s="6">
        <v>1</v>
      </c>
      <c r="K310" s="6" t="s">
        <v>22</v>
      </c>
      <c r="L310" s="9">
        <v>45050</v>
      </c>
      <c r="M310" s="7" t="s">
        <v>32</v>
      </c>
      <c r="N310" s="7" t="s">
        <v>1180</v>
      </c>
      <c r="O310" s="6" t="s">
        <v>603</v>
      </c>
      <c r="P310" s="10" t="b">
        <f t="shared" ca="1" si="32"/>
        <v>1</v>
      </c>
      <c r="Q310" s="9"/>
      <c r="R310" s="9" t="s">
        <v>569</v>
      </c>
      <c r="S310" s="9" t="s">
        <v>570</v>
      </c>
      <c r="T310" s="9" t="s">
        <v>571</v>
      </c>
      <c r="U310" s="11">
        <f t="shared" ca="1" si="33"/>
        <v>44831</v>
      </c>
      <c r="V310" s="11">
        <f t="shared" si="31"/>
        <v>45036</v>
      </c>
    </row>
    <row r="311" spans="1:22" ht="46.5" x14ac:dyDescent="0.35">
      <c r="A311" s="2">
        <v>307</v>
      </c>
      <c r="B311" s="16" t="s">
        <v>1181</v>
      </c>
      <c r="C311" s="13" t="s">
        <v>1182</v>
      </c>
      <c r="D311" s="5"/>
      <c r="E311" s="6" t="e">
        <f>INDEX([1]REFERENCED!$E:$E, MATCH(B311,[1]REFERENCED!$B:$B,0))</f>
        <v>#N/A</v>
      </c>
      <c r="F311" s="6" t="s">
        <v>1183</v>
      </c>
      <c r="G311" s="7"/>
      <c r="H311" s="7"/>
      <c r="I311" s="8">
        <f t="shared" si="34"/>
        <v>44195</v>
      </c>
      <c r="J311" s="6">
        <v>1</v>
      </c>
      <c r="K311" s="6" t="s">
        <v>22</v>
      </c>
      <c r="L311" s="9">
        <v>44560</v>
      </c>
      <c r="M311" s="7"/>
      <c r="N311" s="7"/>
      <c r="O311" s="6" t="s">
        <v>401</v>
      </c>
      <c r="P311" s="10" t="s">
        <v>60</v>
      </c>
      <c r="Q311" s="9"/>
      <c r="R311" s="9"/>
      <c r="S311" s="9"/>
      <c r="T311" s="9"/>
      <c r="U311" s="11">
        <f t="shared" ca="1" si="33"/>
        <v>44831</v>
      </c>
      <c r="V311" s="11">
        <f t="shared" si="31"/>
        <v>44546</v>
      </c>
    </row>
    <row r="312" spans="1:22" ht="31" x14ac:dyDescent="0.35">
      <c r="A312" s="2">
        <v>308</v>
      </c>
      <c r="B312" s="16" t="s">
        <v>1184</v>
      </c>
      <c r="C312" s="13" t="s">
        <v>1185</v>
      </c>
      <c r="D312" s="5"/>
      <c r="E312" s="6" t="e">
        <f>INDEX([1]REFERENCED!$E:$E, MATCH(B312,[1]REFERENCED!$B:$B,0))</f>
        <v>#N/A</v>
      </c>
      <c r="F312" s="6" t="s">
        <v>1186</v>
      </c>
      <c r="G312" s="7"/>
      <c r="H312" s="7"/>
      <c r="I312" s="8">
        <f t="shared" si="34"/>
        <v>44195</v>
      </c>
      <c r="J312" s="6">
        <v>1</v>
      </c>
      <c r="K312" s="6" t="s">
        <v>22</v>
      </c>
      <c r="L312" s="9">
        <v>44560</v>
      </c>
      <c r="M312" s="7"/>
      <c r="N312" s="7"/>
      <c r="O312" s="6" t="s">
        <v>401</v>
      </c>
      <c r="P312" s="10" t="s">
        <v>60</v>
      </c>
      <c r="Q312" s="9"/>
      <c r="R312" s="9"/>
      <c r="S312" s="9"/>
      <c r="T312" s="9"/>
      <c r="U312" s="11">
        <f t="shared" ca="1" si="33"/>
        <v>44831</v>
      </c>
      <c r="V312" s="11">
        <f t="shared" si="31"/>
        <v>44546</v>
      </c>
    </row>
    <row r="313" spans="1:22" ht="31" x14ac:dyDescent="0.35">
      <c r="A313" s="2">
        <v>309</v>
      </c>
      <c r="B313" s="16" t="s">
        <v>1187</v>
      </c>
      <c r="C313" s="13" t="s">
        <v>1188</v>
      </c>
      <c r="D313" s="5"/>
      <c r="E313" s="6" t="e">
        <f>INDEX([1]REFERENCED!$E:$E, MATCH(B313,[1]REFERENCED!$B:$B,0))</f>
        <v>#N/A</v>
      </c>
      <c r="F313" s="6" t="s">
        <v>1189</v>
      </c>
      <c r="G313" s="7"/>
      <c r="H313" s="7"/>
      <c r="I313" s="8">
        <f t="shared" si="34"/>
        <v>44195</v>
      </c>
      <c r="J313" s="6">
        <v>1</v>
      </c>
      <c r="K313" s="6" t="s">
        <v>22</v>
      </c>
      <c r="L313" s="9">
        <v>44560</v>
      </c>
      <c r="M313" s="7"/>
      <c r="N313" s="7"/>
      <c r="O313" s="6" t="s">
        <v>401</v>
      </c>
      <c r="P313" s="10" t="s">
        <v>60</v>
      </c>
      <c r="Q313" s="9"/>
      <c r="R313" s="9"/>
      <c r="S313" s="9"/>
      <c r="T313" s="9"/>
      <c r="U313" s="11">
        <f t="shared" ca="1" si="33"/>
        <v>44831</v>
      </c>
      <c r="V313" s="11">
        <f t="shared" si="31"/>
        <v>44546</v>
      </c>
    </row>
    <row r="314" spans="1:22" ht="46.5" x14ac:dyDescent="0.35">
      <c r="A314" s="2">
        <v>310</v>
      </c>
      <c r="B314" s="12" t="s">
        <v>1190</v>
      </c>
      <c r="C314" s="127" t="s">
        <v>540</v>
      </c>
      <c r="D314" s="5" t="s">
        <v>541</v>
      </c>
      <c r="E314" s="6" t="s">
        <v>517</v>
      </c>
      <c r="F314" s="6" t="s">
        <v>1191</v>
      </c>
      <c r="G314" s="7" t="s">
        <v>544</v>
      </c>
      <c r="H314" s="7" t="s">
        <v>1192</v>
      </c>
      <c r="I314" s="8">
        <f t="shared" si="34"/>
        <v>44681</v>
      </c>
      <c r="J314" s="6">
        <v>1</v>
      </c>
      <c r="K314" s="6" t="s">
        <v>22</v>
      </c>
      <c r="L314" s="9">
        <v>45046</v>
      </c>
      <c r="M314" s="7" t="s">
        <v>32</v>
      </c>
      <c r="N314" s="7" t="s">
        <v>1193</v>
      </c>
      <c r="O314" s="6" t="s">
        <v>401</v>
      </c>
      <c r="P314" s="10" t="b">
        <f t="shared" ca="1" si="32"/>
        <v>1</v>
      </c>
      <c r="Q314" s="9"/>
      <c r="R314" s="9" t="s">
        <v>548</v>
      </c>
      <c r="S314" s="9" t="s">
        <v>549</v>
      </c>
      <c r="T314" s="9" t="s">
        <v>550</v>
      </c>
      <c r="U314" s="11">
        <f t="shared" ca="1" si="33"/>
        <v>44831</v>
      </c>
      <c r="V314" s="11">
        <f t="shared" si="31"/>
        <v>45032</v>
      </c>
    </row>
    <row r="315" spans="1:22" ht="46.5" x14ac:dyDescent="0.35">
      <c r="A315" s="2">
        <v>311</v>
      </c>
      <c r="B315" s="12" t="s">
        <v>1194</v>
      </c>
      <c r="C315" s="13" t="s">
        <v>1195</v>
      </c>
      <c r="D315" s="5" t="s">
        <v>541</v>
      </c>
      <c r="E315" s="6">
        <v>0.31248999999999999</v>
      </c>
      <c r="F315" s="6" t="s">
        <v>1196</v>
      </c>
      <c r="G315" s="7" t="s">
        <v>1197</v>
      </c>
      <c r="H315" s="7" t="s">
        <v>1192</v>
      </c>
      <c r="I315" s="8">
        <f t="shared" si="34"/>
        <v>44681</v>
      </c>
      <c r="J315" s="6">
        <v>1</v>
      </c>
      <c r="K315" s="6" t="s">
        <v>22</v>
      </c>
      <c r="L315" s="9">
        <v>45046</v>
      </c>
      <c r="M315" s="7" t="s">
        <v>32</v>
      </c>
      <c r="N315" s="7" t="s">
        <v>1198</v>
      </c>
      <c r="O315" s="6" t="s">
        <v>401</v>
      </c>
      <c r="P315" s="10" t="b">
        <f t="shared" ca="1" si="32"/>
        <v>1</v>
      </c>
      <c r="Q315" s="9"/>
      <c r="R315" s="9" t="s">
        <v>1199</v>
      </c>
      <c r="S315" s="9" t="s">
        <v>1200</v>
      </c>
      <c r="T315" s="9" t="s">
        <v>1201</v>
      </c>
      <c r="U315" s="11">
        <f t="shared" ca="1" si="33"/>
        <v>44831</v>
      </c>
      <c r="V315" s="11">
        <f t="shared" si="31"/>
        <v>45032</v>
      </c>
    </row>
    <row r="316" spans="1:22" ht="77.5" x14ac:dyDescent="0.35">
      <c r="A316" s="2">
        <v>312</v>
      </c>
      <c r="B316" s="12" t="s">
        <v>1202</v>
      </c>
      <c r="C316" s="4" t="s">
        <v>2053</v>
      </c>
      <c r="D316" s="5" t="s">
        <v>1206</v>
      </c>
      <c r="E316" s="6" t="s">
        <v>2051</v>
      </c>
      <c r="F316" s="6" t="s">
        <v>1203</v>
      </c>
      <c r="G316" s="7" t="s">
        <v>1208</v>
      </c>
      <c r="H316" s="7" t="s">
        <v>393</v>
      </c>
      <c r="I316" s="8">
        <f t="shared" si="34"/>
        <v>44707</v>
      </c>
      <c r="J316" s="6">
        <v>1</v>
      </c>
      <c r="K316" s="6" t="s">
        <v>22</v>
      </c>
      <c r="L316" s="9">
        <v>45072</v>
      </c>
      <c r="M316" s="7" t="s">
        <v>32</v>
      </c>
      <c r="N316" s="7" t="s">
        <v>2052</v>
      </c>
      <c r="O316" s="6" t="s">
        <v>365</v>
      </c>
      <c r="P316" s="10" t="b">
        <f t="shared" ca="1" si="32"/>
        <v>1</v>
      </c>
      <c r="Q316" s="9"/>
      <c r="R316" s="9" t="s">
        <v>396</v>
      </c>
      <c r="S316" s="9" t="s">
        <v>397</v>
      </c>
      <c r="T316" s="9" t="s">
        <v>398</v>
      </c>
      <c r="U316" s="11">
        <f t="shared" ca="1" si="33"/>
        <v>44831</v>
      </c>
      <c r="V316" s="11">
        <f t="shared" si="31"/>
        <v>45058</v>
      </c>
    </row>
    <row r="317" spans="1:22" ht="77.5" x14ac:dyDescent="0.35">
      <c r="A317" s="2">
        <v>313</v>
      </c>
      <c r="B317" s="112" t="s">
        <v>1204</v>
      </c>
      <c r="C317" s="4" t="s">
        <v>1205</v>
      </c>
      <c r="D317" s="5" t="s">
        <v>1206</v>
      </c>
      <c r="E317" s="6" t="s">
        <v>842</v>
      </c>
      <c r="F317" s="6" t="s">
        <v>1207</v>
      </c>
      <c r="G317" s="7" t="s">
        <v>1208</v>
      </c>
      <c r="H317" s="7" t="s">
        <v>393</v>
      </c>
      <c r="I317" s="8">
        <f t="shared" si="34"/>
        <v>44695</v>
      </c>
      <c r="J317" s="6">
        <v>1</v>
      </c>
      <c r="K317" s="6" t="s">
        <v>22</v>
      </c>
      <c r="L317" s="9">
        <v>45060</v>
      </c>
      <c r="M317" s="7" t="s">
        <v>32</v>
      </c>
      <c r="N317" s="7" t="s">
        <v>1209</v>
      </c>
      <c r="O317" s="6" t="s">
        <v>365</v>
      </c>
      <c r="P317" s="10" t="s">
        <v>1971</v>
      </c>
      <c r="Q317" s="9"/>
      <c r="R317" s="9" t="s">
        <v>396</v>
      </c>
      <c r="S317" s="9" t="s">
        <v>397</v>
      </c>
      <c r="T317" s="9" t="s">
        <v>398</v>
      </c>
      <c r="U317" s="11">
        <f t="shared" ca="1" si="33"/>
        <v>44831</v>
      </c>
      <c r="V317" s="11">
        <f t="shared" si="31"/>
        <v>45046</v>
      </c>
    </row>
    <row r="318" spans="1:22" ht="77.5" x14ac:dyDescent="0.35">
      <c r="A318" s="2">
        <v>314</v>
      </c>
      <c r="B318" s="12" t="s">
        <v>1210</v>
      </c>
      <c r="C318" s="4" t="s">
        <v>2053</v>
      </c>
      <c r="D318" s="5" t="s">
        <v>1206</v>
      </c>
      <c r="E318" s="6" t="s">
        <v>842</v>
      </c>
      <c r="F318" s="6" t="s">
        <v>1212</v>
      </c>
      <c r="G318" s="7" t="s">
        <v>1208</v>
      </c>
      <c r="H318" s="7" t="s">
        <v>393</v>
      </c>
      <c r="I318" s="8">
        <f t="shared" si="34"/>
        <v>44707</v>
      </c>
      <c r="J318" s="6">
        <v>1</v>
      </c>
      <c r="K318" s="6" t="s">
        <v>22</v>
      </c>
      <c r="L318" s="9">
        <v>45072</v>
      </c>
      <c r="M318" s="7" t="s">
        <v>32</v>
      </c>
      <c r="N318" s="7" t="s">
        <v>2054</v>
      </c>
      <c r="O318" s="6" t="s">
        <v>365</v>
      </c>
      <c r="P318" s="10" t="b">
        <f t="shared" ca="1" si="32"/>
        <v>1</v>
      </c>
      <c r="Q318" s="9"/>
      <c r="R318" s="9" t="s">
        <v>396</v>
      </c>
      <c r="S318" s="9" t="s">
        <v>397</v>
      </c>
      <c r="T318" s="9" t="s">
        <v>398</v>
      </c>
      <c r="U318" s="11">
        <f t="shared" ca="1" si="33"/>
        <v>44831</v>
      </c>
      <c r="V318" s="11">
        <f t="shared" si="31"/>
        <v>45058</v>
      </c>
    </row>
    <row r="319" spans="1:22" ht="46.5" x14ac:dyDescent="0.35">
      <c r="A319" s="2">
        <v>315</v>
      </c>
      <c r="B319" s="16" t="s">
        <v>1213</v>
      </c>
      <c r="C319" s="13" t="s">
        <v>375</v>
      </c>
      <c r="D319" s="5"/>
      <c r="E319" s="6" t="e">
        <f>INDEX([1]REFERENCED!$E:$E, MATCH(B319,[1]REFERENCED!$B:$B,0))</f>
        <v>#N/A</v>
      </c>
      <c r="F319" s="6" t="s">
        <v>1214</v>
      </c>
      <c r="G319" s="7"/>
      <c r="H319" s="7"/>
      <c r="I319" s="8">
        <f t="shared" si="34"/>
        <v>44223</v>
      </c>
      <c r="J319" s="6">
        <v>1</v>
      </c>
      <c r="K319" s="6" t="s">
        <v>22</v>
      </c>
      <c r="L319" s="9">
        <v>44588</v>
      </c>
      <c r="M319" s="7"/>
      <c r="N319" s="7"/>
      <c r="O319" s="6" t="s">
        <v>412</v>
      </c>
      <c r="P319" s="10" t="s">
        <v>60</v>
      </c>
      <c r="Q319" s="9"/>
      <c r="R319" s="9"/>
      <c r="S319" s="9"/>
      <c r="T319" s="9"/>
      <c r="U319" s="11">
        <f t="shared" ca="1" si="33"/>
        <v>44831</v>
      </c>
      <c r="V319" s="11">
        <f t="shared" si="31"/>
        <v>44574</v>
      </c>
    </row>
    <row r="320" spans="1:22" ht="46.5" x14ac:dyDescent="0.35">
      <c r="A320" s="2">
        <v>316</v>
      </c>
      <c r="B320" s="16" t="s">
        <v>1215</v>
      </c>
      <c r="C320" s="13" t="s">
        <v>367</v>
      </c>
      <c r="D320" s="5"/>
      <c r="E320" s="6" t="e">
        <f>INDEX([1]REFERENCED!$E:$E, MATCH(B320,[1]REFERENCED!$B:$B,0))</f>
        <v>#N/A</v>
      </c>
      <c r="F320" s="6" t="s">
        <v>1216</v>
      </c>
      <c r="G320" s="7"/>
      <c r="H320" s="7"/>
      <c r="I320" s="8">
        <f t="shared" si="34"/>
        <v>44223</v>
      </c>
      <c r="J320" s="6">
        <v>1</v>
      </c>
      <c r="K320" s="6" t="s">
        <v>22</v>
      </c>
      <c r="L320" s="9">
        <v>44588</v>
      </c>
      <c r="M320" s="7"/>
      <c r="N320" s="7"/>
      <c r="O320" s="6" t="s">
        <v>412</v>
      </c>
      <c r="P320" s="10" t="s">
        <v>60</v>
      </c>
      <c r="Q320" s="9"/>
      <c r="R320" s="9"/>
      <c r="S320" s="9"/>
      <c r="T320" s="9"/>
      <c r="U320" s="11">
        <f t="shared" ca="1" si="33"/>
        <v>44831</v>
      </c>
      <c r="V320" s="11">
        <f t="shared" si="31"/>
        <v>44574</v>
      </c>
    </row>
    <row r="321" spans="1:22" ht="61.5" customHeight="1" x14ac:dyDescent="0.35">
      <c r="A321" s="2">
        <v>317</v>
      </c>
      <c r="B321" s="12" t="s">
        <v>1217</v>
      </c>
      <c r="C321" s="13" t="s">
        <v>1218</v>
      </c>
      <c r="D321" s="7" t="s">
        <v>438</v>
      </c>
      <c r="E321" s="6" t="str">
        <f>INDEX([1]REFERENCED!$E:$E, MATCH(B321,[1]REFERENCED!$B:$B,0))</f>
        <v>-</v>
      </c>
      <c r="F321" s="6" t="s">
        <v>1219</v>
      </c>
      <c r="G321" s="7" t="s">
        <v>2399</v>
      </c>
      <c r="H321" s="7" t="s">
        <v>2400</v>
      </c>
      <c r="I321" s="8">
        <f t="shared" si="34"/>
        <v>44554</v>
      </c>
      <c r="J321" s="6">
        <v>1</v>
      </c>
      <c r="K321" s="6" t="s">
        <v>22</v>
      </c>
      <c r="L321" s="9">
        <v>44919</v>
      </c>
      <c r="M321" s="7" t="s">
        <v>32</v>
      </c>
      <c r="N321" s="7" t="s">
        <v>2401</v>
      </c>
      <c r="O321" s="6" t="s">
        <v>1220</v>
      </c>
      <c r="P321" s="10" t="b">
        <f t="shared" ca="1" si="32"/>
        <v>1</v>
      </c>
      <c r="Q321" s="9"/>
      <c r="R321" s="9"/>
      <c r="S321" s="9"/>
      <c r="T321" s="9"/>
      <c r="U321" s="11">
        <f t="shared" ca="1" si="33"/>
        <v>44831</v>
      </c>
      <c r="V321" s="11">
        <f>L321-14</f>
        <v>44905</v>
      </c>
    </row>
    <row r="322" spans="1:22" ht="62" x14ac:dyDescent="0.35">
      <c r="A322" s="2">
        <v>318</v>
      </c>
      <c r="B322" s="12" t="s">
        <v>1221</v>
      </c>
      <c r="C322" s="4" t="s">
        <v>2489</v>
      </c>
      <c r="D322" s="7" t="s">
        <v>563</v>
      </c>
      <c r="E322" s="128" t="s">
        <v>1251</v>
      </c>
      <c r="F322" s="6" t="s">
        <v>578</v>
      </c>
      <c r="G322" s="7" t="s">
        <v>2229</v>
      </c>
      <c r="H322" s="129" t="s">
        <v>2173</v>
      </c>
      <c r="I322" s="8">
        <f t="shared" si="34"/>
        <v>44566</v>
      </c>
      <c r="J322" s="6">
        <v>1</v>
      </c>
      <c r="K322" s="6" t="s">
        <v>22</v>
      </c>
      <c r="L322" s="9">
        <v>44931</v>
      </c>
      <c r="M322" s="7" t="s">
        <v>2091</v>
      </c>
      <c r="N322" s="7" t="s">
        <v>2403</v>
      </c>
      <c r="O322" s="6" t="s">
        <v>628</v>
      </c>
      <c r="P322" s="10" t="b">
        <f t="shared" ca="1" si="32"/>
        <v>1</v>
      </c>
      <c r="Q322" s="9"/>
      <c r="R322" s="9"/>
      <c r="S322" s="9"/>
      <c r="T322" s="9"/>
      <c r="U322" s="11">
        <f t="shared" ca="1" si="33"/>
        <v>44831</v>
      </c>
      <c r="V322" s="11">
        <f t="shared" si="31"/>
        <v>44917</v>
      </c>
    </row>
    <row r="323" spans="1:22" ht="77.5" x14ac:dyDescent="0.35">
      <c r="A323" s="2">
        <v>319</v>
      </c>
      <c r="B323" s="12" t="s">
        <v>1222</v>
      </c>
      <c r="C323" s="4" t="s">
        <v>2489</v>
      </c>
      <c r="D323" s="6" t="s">
        <v>563</v>
      </c>
      <c r="E323" s="6" t="s">
        <v>1223</v>
      </c>
      <c r="F323" s="6" t="s">
        <v>565</v>
      </c>
      <c r="G323" s="7" t="s">
        <v>566</v>
      </c>
      <c r="H323" s="129" t="s">
        <v>2173</v>
      </c>
      <c r="I323" s="8">
        <f t="shared" si="34"/>
        <v>44685</v>
      </c>
      <c r="J323" s="6">
        <v>1</v>
      </c>
      <c r="K323" s="6" t="s">
        <v>22</v>
      </c>
      <c r="L323" s="9">
        <v>45050</v>
      </c>
      <c r="M323" s="7" t="s">
        <v>32</v>
      </c>
      <c r="N323" s="7" t="s">
        <v>1224</v>
      </c>
      <c r="O323" s="6" t="s">
        <v>1225</v>
      </c>
      <c r="P323" s="10" t="b">
        <f t="shared" ca="1" si="32"/>
        <v>1</v>
      </c>
      <c r="Q323" s="9"/>
      <c r="R323" s="9" t="s">
        <v>569</v>
      </c>
      <c r="S323" s="9" t="s">
        <v>570</v>
      </c>
      <c r="T323" s="9" t="s">
        <v>571</v>
      </c>
      <c r="U323" s="11">
        <f t="shared" ca="1" si="33"/>
        <v>44831</v>
      </c>
      <c r="V323" s="11">
        <f t="shared" si="31"/>
        <v>45036</v>
      </c>
    </row>
    <row r="324" spans="1:22" ht="77.5" x14ac:dyDescent="0.35">
      <c r="A324" s="2">
        <v>320</v>
      </c>
      <c r="B324" s="12" t="s">
        <v>1226</v>
      </c>
      <c r="C324" s="4" t="s">
        <v>2489</v>
      </c>
      <c r="D324" s="6" t="s">
        <v>563</v>
      </c>
      <c r="E324" s="6" t="s">
        <v>1227</v>
      </c>
      <c r="F324" s="6" t="s">
        <v>565</v>
      </c>
      <c r="G324" s="7" t="s">
        <v>566</v>
      </c>
      <c r="H324" s="129" t="s">
        <v>2173</v>
      </c>
      <c r="I324" s="8">
        <f t="shared" si="34"/>
        <v>44686</v>
      </c>
      <c r="J324" s="6">
        <v>1</v>
      </c>
      <c r="K324" s="6" t="s">
        <v>22</v>
      </c>
      <c r="L324" s="9">
        <v>45051</v>
      </c>
      <c r="M324" s="7" t="s">
        <v>32</v>
      </c>
      <c r="N324" s="7" t="s">
        <v>1228</v>
      </c>
      <c r="O324" s="6" t="s">
        <v>1229</v>
      </c>
      <c r="P324" s="10" t="b">
        <f t="shared" ca="1" si="32"/>
        <v>1</v>
      </c>
      <c r="Q324" s="9"/>
      <c r="R324" s="9" t="s">
        <v>569</v>
      </c>
      <c r="S324" s="9" t="s">
        <v>570</v>
      </c>
      <c r="T324" s="9" t="s">
        <v>571</v>
      </c>
      <c r="U324" s="11">
        <f t="shared" ca="1" si="33"/>
        <v>44831</v>
      </c>
      <c r="V324" s="11">
        <f t="shared" si="31"/>
        <v>45037</v>
      </c>
    </row>
    <row r="325" spans="1:22" ht="77.5" x14ac:dyDescent="0.35">
      <c r="A325" s="2">
        <v>321</v>
      </c>
      <c r="B325" s="12" t="s">
        <v>1230</v>
      </c>
      <c r="C325" s="4" t="s">
        <v>2489</v>
      </c>
      <c r="D325" s="6" t="str">
        <f>INDEX([1]REFERENCED!$E:$E, MATCH(B325,[1]REFERENCED!$B:$B,0))</f>
        <v>1-7/8"  - 8 UN - 2B</v>
      </c>
      <c r="E325" s="6" t="s">
        <v>1231</v>
      </c>
      <c r="F325" s="6" t="s">
        <v>574</v>
      </c>
      <c r="G325" s="7" t="s">
        <v>566</v>
      </c>
      <c r="H325" s="129" t="s">
        <v>2173</v>
      </c>
      <c r="I325" s="8">
        <f t="shared" si="34"/>
        <v>44711</v>
      </c>
      <c r="J325" s="6">
        <v>1</v>
      </c>
      <c r="K325" s="6" t="s">
        <v>22</v>
      </c>
      <c r="L325" s="9">
        <v>45076</v>
      </c>
      <c r="M325" s="7" t="s">
        <v>32</v>
      </c>
      <c r="N325" s="7" t="s">
        <v>1232</v>
      </c>
      <c r="O325" s="6" t="s">
        <v>599</v>
      </c>
      <c r="P325" s="10" t="b">
        <f t="shared" ca="1" si="32"/>
        <v>1</v>
      </c>
      <c r="Q325" s="9"/>
      <c r="R325" s="9" t="s">
        <v>569</v>
      </c>
      <c r="S325" s="9" t="s">
        <v>570</v>
      </c>
      <c r="T325" s="9" t="s">
        <v>571</v>
      </c>
      <c r="U325" s="11">
        <f t="shared" ca="1" si="33"/>
        <v>44831</v>
      </c>
      <c r="V325" s="11">
        <f t="shared" si="31"/>
        <v>45062</v>
      </c>
    </row>
    <row r="326" spans="1:22" ht="77.5" x14ac:dyDescent="0.35">
      <c r="A326" s="2">
        <v>322</v>
      </c>
      <c r="B326" s="12" t="s">
        <v>1233</v>
      </c>
      <c r="C326" s="4" t="s">
        <v>2489</v>
      </c>
      <c r="D326" s="119" t="s">
        <v>563</v>
      </c>
      <c r="E326" s="5" t="s">
        <v>880</v>
      </c>
      <c r="F326" s="6" t="s">
        <v>574</v>
      </c>
      <c r="G326" s="7" t="s">
        <v>566</v>
      </c>
      <c r="H326" s="129" t="s">
        <v>2173</v>
      </c>
      <c r="I326" s="8">
        <f t="shared" si="34"/>
        <v>44710</v>
      </c>
      <c r="J326" s="6">
        <v>1</v>
      </c>
      <c r="K326" s="6" t="s">
        <v>22</v>
      </c>
      <c r="L326" s="9">
        <v>45075</v>
      </c>
      <c r="M326" s="7" t="s">
        <v>32</v>
      </c>
      <c r="N326" s="7" t="s">
        <v>2035</v>
      </c>
      <c r="O326" s="6" t="s">
        <v>599</v>
      </c>
      <c r="P326" s="10" t="b">
        <f t="shared" ca="1" si="32"/>
        <v>1</v>
      </c>
      <c r="Q326" s="9"/>
      <c r="R326" s="9" t="s">
        <v>569</v>
      </c>
      <c r="S326" s="9" t="s">
        <v>570</v>
      </c>
      <c r="T326" s="9" t="s">
        <v>571</v>
      </c>
      <c r="U326" s="11">
        <f t="shared" ca="1" si="33"/>
        <v>44831</v>
      </c>
      <c r="V326" s="11">
        <f t="shared" si="31"/>
        <v>45061</v>
      </c>
    </row>
    <row r="327" spans="1:22" ht="62" x14ac:dyDescent="0.35">
      <c r="A327" s="2">
        <v>323</v>
      </c>
      <c r="B327" s="12" t="s">
        <v>1234</v>
      </c>
      <c r="C327" s="4" t="s">
        <v>2489</v>
      </c>
      <c r="D327" s="7" t="s">
        <v>563</v>
      </c>
      <c r="E327" s="128" t="s">
        <v>2402</v>
      </c>
      <c r="F327" s="6" t="s">
        <v>574</v>
      </c>
      <c r="G327" s="7" t="s">
        <v>886</v>
      </c>
      <c r="H327" s="129" t="s">
        <v>2173</v>
      </c>
      <c r="I327" s="8">
        <f t="shared" si="34"/>
        <v>44559</v>
      </c>
      <c r="J327" s="6">
        <v>1</v>
      </c>
      <c r="K327" s="6" t="s">
        <v>22</v>
      </c>
      <c r="L327" s="9">
        <v>44924</v>
      </c>
      <c r="M327" s="7" t="s">
        <v>32</v>
      </c>
      <c r="N327" s="7" t="s">
        <v>2404</v>
      </c>
      <c r="O327" s="6" t="s">
        <v>603</v>
      </c>
      <c r="P327" s="10" t="b">
        <f t="shared" ca="1" si="32"/>
        <v>1</v>
      </c>
      <c r="Q327" s="9"/>
      <c r="R327" s="9"/>
      <c r="S327" s="9"/>
      <c r="T327" s="9"/>
      <c r="U327" s="11">
        <f t="shared" ca="1" si="33"/>
        <v>44831</v>
      </c>
      <c r="V327" s="11">
        <f t="shared" si="31"/>
        <v>44910</v>
      </c>
    </row>
    <row r="328" spans="1:22" ht="77.5" x14ac:dyDescent="0.35">
      <c r="A328" s="2">
        <v>324</v>
      </c>
      <c r="B328" s="12" t="s">
        <v>1235</v>
      </c>
      <c r="C328" s="4" t="s">
        <v>2489</v>
      </c>
      <c r="D328" s="6" t="s">
        <v>563</v>
      </c>
      <c r="E328" s="6" t="s">
        <v>1236</v>
      </c>
      <c r="F328" s="6" t="s">
        <v>574</v>
      </c>
      <c r="G328" s="7" t="s">
        <v>566</v>
      </c>
      <c r="H328" s="129" t="s">
        <v>2173</v>
      </c>
      <c r="I328" s="8">
        <f t="shared" si="34"/>
        <v>44686</v>
      </c>
      <c r="J328" s="6">
        <v>1</v>
      </c>
      <c r="K328" s="6" t="s">
        <v>22</v>
      </c>
      <c r="L328" s="9">
        <v>45051</v>
      </c>
      <c r="M328" s="7" t="s">
        <v>32</v>
      </c>
      <c r="N328" s="7" t="s">
        <v>1228</v>
      </c>
      <c r="O328" s="6" t="s">
        <v>1237</v>
      </c>
      <c r="P328" s="10" t="b">
        <f t="shared" ca="1" si="32"/>
        <v>1</v>
      </c>
      <c r="Q328" s="9"/>
      <c r="R328" s="9" t="s">
        <v>569</v>
      </c>
      <c r="S328" s="9" t="s">
        <v>570</v>
      </c>
      <c r="T328" s="9" t="s">
        <v>571</v>
      </c>
      <c r="U328" s="11">
        <f t="shared" ca="1" si="33"/>
        <v>44831</v>
      </c>
      <c r="V328" s="11">
        <f t="shared" ref="V328:V377" si="35">L328-14</f>
        <v>45037</v>
      </c>
    </row>
    <row r="329" spans="1:22" ht="62" x14ac:dyDescent="0.35">
      <c r="A329" s="2">
        <v>325</v>
      </c>
      <c r="B329" s="12" t="s">
        <v>1238</v>
      </c>
      <c r="C329" s="4" t="s">
        <v>2489</v>
      </c>
      <c r="D329" s="7" t="s">
        <v>563</v>
      </c>
      <c r="E329" s="128" t="s">
        <v>2405</v>
      </c>
      <c r="F329" s="6" t="s">
        <v>574</v>
      </c>
      <c r="G329" s="7" t="s">
        <v>886</v>
      </c>
      <c r="H329" s="129" t="s">
        <v>2173</v>
      </c>
      <c r="I329" s="8">
        <f t="shared" si="34"/>
        <v>44559</v>
      </c>
      <c r="J329" s="6">
        <v>1</v>
      </c>
      <c r="K329" s="6" t="s">
        <v>22</v>
      </c>
      <c r="L329" s="9">
        <v>44924</v>
      </c>
      <c r="M329" s="7" t="s">
        <v>32</v>
      </c>
      <c r="N329" s="7" t="s">
        <v>2406</v>
      </c>
      <c r="O329" s="6" t="s">
        <v>603</v>
      </c>
      <c r="P329" s="10" t="b">
        <f t="shared" ref="P329:P382" ca="1" si="36">(V329&lt;=U329)=FALSE()</f>
        <v>1</v>
      </c>
      <c r="Q329" s="9"/>
      <c r="R329" s="9"/>
      <c r="S329" s="9"/>
      <c r="T329" s="9"/>
      <c r="U329" s="11">
        <f t="shared" ref="U329:U397" ca="1" si="37">TODAY()</f>
        <v>44831</v>
      </c>
      <c r="V329" s="11">
        <f t="shared" si="35"/>
        <v>44910</v>
      </c>
    </row>
    <row r="330" spans="1:22" ht="77.5" x14ac:dyDescent="0.35">
      <c r="A330" s="2">
        <v>326</v>
      </c>
      <c r="B330" s="112" t="s">
        <v>1239</v>
      </c>
      <c r="C330" s="4" t="s">
        <v>562</v>
      </c>
      <c r="D330" s="6" t="s">
        <v>563</v>
      </c>
      <c r="E330" s="6" t="s">
        <v>1240</v>
      </c>
      <c r="F330" s="6" t="s">
        <v>565</v>
      </c>
      <c r="G330" s="7" t="s">
        <v>566</v>
      </c>
      <c r="H330" s="7" t="s">
        <v>340</v>
      </c>
      <c r="I330" s="8">
        <f t="shared" si="34"/>
        <v>44686</v>
      </c>
      <c r="J330" s="6">
        <v>1</v>
      </c>
      <c r="K330" s="6" t="s">
        <v>22</v>
      </c>
      <c r="L330" s="9">
        <v>45051</v>
      </c>
      <c r="M330" s="7" t="s">
        <v>32</v>
      </c>
      <c r="N330" s="7" t="s">
        <v>1241</v>
      </c>
      <c r="O330" s="6" t="s">
        <v>599</v>
      </c>
      <c r="P330" s="10" t="s">
        <v>1971</v>
      </c>
      <c r="Q330" s="9"/>
      <c r="R330" s="9" t="s">
        <v>569</v>
      </c>
      <c r="S330" s="9" t="s">
        <v>570</v>
      </c>
      <c r="T330" s="9" t="s">
        <v>571</v>
      </c>
      <c r="U330" s="11">
        <f t="shared" ca="1" si="37"/>
        <v>44831</v>
      </c>
      <c r="V330" s="11">
        <f t="shared" si="35"/>
        <v>45037</v>
      </c>
    </row>
    <row r="331" spans="1:22" ht="62" x14ac:dyDescent="0.35">
      <c r="A331" s="2">
        <v>327</v>
      </c>
      <c r="B331" s="12" t="s">
        <v>1242</v>
      </c>
      <c r="C331" s="4" t="s">
        <v>2489</v>
      </c>
      <c r="D331" s="7" t="s">
        <v>563</v>
      </c>
      <c r="E331" s="6" t="s">
        <v>620</v>
      </c>
      <c r="F331" s="6" t="s">
        <v>578</v>
      </c>
      <c r="G331" s="7" t="s">
        <v>2229</v>
      </c>
      <c r="H331" s="129" t="s">
        <v>2173</v>
      </c>
      <c r="I331" s="8">
        <f t="shared" ref="I331:I352" si="38">(L331-365)</f>
        <v>44566</v>
      </c>
      <c r="J331" s="6">
        <v>1</v>
      </c>
      <c r="K331" s="6" t="s">
        <v>22</v>
      </c>
      <c r="L331" s="9">
        <v>44931</v>
      </c>
      <c r="M331" s="7" t="s">
        <v>2091</v>
      </c>
      <c r="N331" s="7" t="s">
        <v>2407</v>
      </c>
      <c r="O331" s="6" t="s">
        <v>628</v>
      </c>
      <c r="P331" s="10" t="b">
        <f t="shared" ca="1" si="36"/>
        <v>1</v>
      </c>
      <c r="Q331" s="9"/>
      <c r="R331" s="9"/>
      <c r="S331" s="9"/>
      <c r="T331" s="9"/>
      <c r="U331" s="11">
        <f t="shared" ca="1" si="37"/>
        <v>44831</v>
      </c>
      <c r="V331" s="11">
        <f t="shared" si="35"/>
        <v>44917</v>
      </c>
    </row>
    <row r="332" spans="1:22" ht="77.5" x14ac:dyDescent="0.35">
      <c r="A332" s="2">
        <v>328</v>
      </c>
      <c r="B332" s="12" t="s">
        <v>1243</v>
      </c>
      <c r="C332" s="4" t="s">
        <v>2489</v>
      </c>
      <c r="D332" s="5" t="s">
        <v>563</v>
      </c>
      <c r="E332" s="6" t="str">
        <f>INDEX([1]REFERENCED!$E:$E, MATCH(B332,[1]REFERENCED!$B:$B,0))</f>
        <v>3/8" - 16 UNC - 2B</v>
      </c>
      <c r="F332" s="6" t="s">
        <v>578</v>
      </c>
      <c r="G332" s="7" t="s">
        <v>566</v>
      </c>
      <c r="H332" s="129" t="s">
        <v>2173</v>
      </c>
      <c r="I332" s="8">
        <f t="shared" si="38"/>
        <v>44686</v>
      </c>
      <c r="J332" s="6">
        <v>1</v>
      </c>
      <c r="K332" s="6" t="s">
        <v>22</v>
      </c>
      <c r="L332" s="9">
        <v>45051</v>
      </c>
      <c r="M332" s="7" t="s">
        <v>32</v>
      </c>
      <c r="N332" s="7" t="s">
        <v>1244</v>
      </c>
      <c r="O332" s="6" t="s">
        <v>422</v>
      </c>
      <c r="P332" s="10" t="b">
        <f t="shared" ca="1" si="36"/>
        <v>1</v>
      </c>
      <c r="Q332" s="9"/>
      <c r="R332" s="9" t="s">
        <v>569</v>
      </c>
      <c r="S332" s="9" t="s">
        <v>570</v>
      </c>
      <c r="T332" s="9" t="s">
        <v>571</v>
      </c>
      <c r="U332" s="11">
        <f t="shared" ca="1" si="37"/>
        <v>44831</v>
      </c>
      <c r="V332" s="11">
        <f t="shared" si="35"/>
        <v>45037</v>
      </c>
    </row>
    <row r="333" spans="1:22" ht="62" x14ac:dyDescent="0.35">
      <c r="A333" s="2">
        <v>329</v>
      </c>
      <c r="B333" s="12" t="s">
        <v>1245</v>
      </c>
      <c r="C333" s="4" t="s">
        <v>2489</v>
      </c>
      <c r="D333" s="7" t="s">
        <v>563</v>
      </c>
      <c r="E333" s="6" t="s">
        <v>2408</v>
      </c>
      <c r="F333" s="6" t="s">
        <v>565</v>
      </c>
      <c r="G333" s="7" t="s">
        <v>2229</v>
      </c>
      <c r="H333" s="129" t="s">
        <v>2173</v>
      </c>
      <c r="I333" s="8">
        <f t="shared" si="38"/>
        <v>44566</v>
      </c>
      <c r="J333" s="6">
        <v>1</v>
      </c>
      <c r="K333" s="6" t="s">
        <v>22</v>
      </c>
      <c r="L333" s="9">
        <v>44931</v>
      </c>
      <c r="M333" s="7" t="s">
        <v>2091</v>
      </c>
      <c r="N333" s="7" t="s">
        <v>2409</v>
      </c>
      <c r="O333" s="6" t="s">
        <v>422</v>
      </c>
      <c r="P333" s="10" t="b">
        <f t="shared" ca="1" si="36"/>
        <v>1</v>
      </c>
      <c r="Q333" s="9"/>
      <c r="R333" s="9"/>
      <c r="S333" s="9"/>
      <c r="T333" s="9"/>
      <c r="U333" s="11">
        <f t="shared" ca="1" si="37"/>
        <v>44831</v>
      </c>
      <c r="V333" s="11">
        <f t="shared" si="35"/>
        <v>44917</v>
      </c>
    </row>
    <row r="334" spans="1:22" ht="77.5" x14ac:dyDescent="0.35">
      <c r="A334" s="2">
        <v>330</v>
      </c>
      <c r="B334" s="12" t="s">
        <v>1246</v>
      </c>
      <c r="C334" s="4" t="s">
        <v>2489</v>
      </c>
      <c r="D334" s="7" t="s">
        <v>563</v>
      </c>
      <c r="E334" s="6" t="s">
        <v>2487</v>
      </c>
      <c r="F334" s="6" t="s">
        <v>578</v>
      </c>
      <c r="G334" s="7" t="s">
        <v>566</v>
      </c>
      <c r="H334" s="129" t="s">
        <v>2173</v>
      </c>
      <c r="I334" s="8">
        <f t="shared" si="38"/>
        <v>44677</v>
      </c>
      <c r="J334" s="6">
        <v>1</v>
      </c>
      <c r="K334" s="6" t="s">
        <v>22</v>
      </c>
      <c r="L334" s="9">
        <v>45042</v>
      </c>
      <c r="M334" s="7" t="s">
        <v>32</v>
      </c>
      <c r="N334" s="7" t="s">
        <v>1247</v>
      </c>
      <c r="O334" s="6" t="s">
        <v>422</v>
      </c>
      <c r="P334" s="10" t="b">
        <f t="shared" ca="1" si="36"/>
        <v>1</v>
      </c>
      <c r="Q334" s="9"/>
      <c r="R334" s="9" t="s">
        <v>569</v>
      </c>
      <c r="S334" s="9" t="s">
        <v>570</v>
      </c>
      <c r="T334" s="9" t="s">
        <v>571</v>
      </c>
      <c r="U334" s="11">
        <f t="shared" ca="1" si="37"/>
        <v>44831</v>
      </c>
      <c r="V334" s="11">
        <f t="shared" si="35"/>
        <v>45028</v>
      </c>
    </row>
    <row r="335" spans="1:22" ht="77.5" x14ac:dyDescent="0.35">
      <c r="A335" s="2">
        <v>331</v>
      </c>
      <c r="B335" s="12" t="s">
        <v>1248</v>
      </c>
      <c r="C335" s="4" t="s">
        <v>2489</v>
      </c>
      <c r="D335" s="7" t="s">
        <v>563</v>
      </c>
      <c r="E335" s="6" t="s">
        <v>2488</v>
      </c>
      <c r="F335" s="6" t="s">
        <v>574</v>
      </c>
      <c r="G335" s="7" t="s">
        <v>566</v>
      </c>
      <c r="H335" s="129" t="s">
        <v>2173</v>
      </c>
      <c r="I335" s="8">
        <f t="shared" si="38"/>
        <v>44677</v>
      </c>
      <c r="J335" s="6">
        <v>1</v>
      </c>
      <c r="K335" s="6" t="s">
        <v>22</v>
      </c>
      <c r="L335" s="9">
        <v>45042</v>
      </c>
      <c r="M335" s="7" t="s">
        <v>32</v>
      </c>
      <c r="N335" s="7" t="s">
        <v>1249</v>
      </c>
      <c r="O335" s="6" t="s">
        <v>628</v>
      </c>
      <c r="P335" s="10" t="b">
        <f t="shared" ca="1" si="36"/>
        <v>1</v>
      </c>
      <c r="Q335" s="9"/>
      <c r="R335" s="9" t="s">
        <v>569</v>
      </c>
      <c r="S335" s="9" t="s">
        <v>570</v>
      </c>
      <c r="T335" s="9" t="s">
        <v>571</v>
      </c>
      <c r="U335" s="11">
        <f t="shared" ca="1" si="37"/>
        <v>44831</v>
      </c>
      <c r="V335" s="11">
        <f t="shared" si="35"/>
        <v>45028</v>
      </c>
    </row>
    <row r="336" spans="1:22" ht="77.5" x14ac:dyDescent="0.35">
      <c r="A336" s="2">
        <v>332</v>
      </c>
      <c r="B336" s="12" t="s">
        <v>1250</v>
      </c>
      <c r="C336" s="4" t="s">
        <v>2489</v>
      </c>
      <c r="D336" s="6" t="str">
        <f>INDEX([1]REFERENCED!$E:$E, MATCH(B336,[1]REFERENCED!$B:$B,0))</f>
        <v>1-1/8”  - 12 UNF - 2B</v>
      </c>
      <c r="E336" s="6" t="s">
        <v>1251</v>
      </c>
      <c r="F336" s="6" t="s">
        <v>574</v>
      </c>
      <c r="G336" s="7" t="s">
        <v>566</v>
      </c>
      <c r="H336" s="129" t="s">
        <v>2173</v>
      </c>
      <c r="I336" s="8">
        <f t="shared" si="38"/>
        <v>44686</v>
      </c>
      <c r="J336" s="6">
        <v>1</v>
      </c>
      <c r="K336" s="6" t="s">
        <v>22</v>
      </c>
      <c r="L336" s="9">
        <v>45051</v>
      </c>
      <c r="M336" s="7" t="s">
        <v>32</v>
      </c>
      <c r="N336" s="7" t="s">
        <v>1252</v>
      </c>
      <c r="O336" s="6" t="s">
        <v>422</v>
      </c>
      <c r="P336" s="10" t="b">
        <f t="shared" ca="1" si="36"/>
        <v>1</v>
      </c>
      <c r="Q336" s="9"/>
      <c r="R336" s="9" t="s">
        <v>569</v>
      </c>
      <c r="S336" s="9" t="s">
        <v>570</v>
      </c>
      <c r="T336" s="9" t="s">
        <v>571</v>
      </c>
      <c r="U336" s="11">
        <f t="shared" ca="1" si="37"/>
        <v>44831</v>
      </c>
      <c r="V336" s="11">
        <f t="shared" si="35"/>
        <v>45037</v>
      </c>
    </row>
    <row r="337" spans="1:22" ht="62" x14ac:dyDescent="0.35">
      <c r="A337" s="2">
        <v>333</v>
      </c>
      <c r="B337" s="12" t="s">
        <v>1253</v>
      </c>
      <c r="C337" s="4" t="s">
        <v>2489</v>
      </c>
      <c r="D337" s="7" t="s">
        <v>563</v>
      </c>
      <c r="E337" s="6" t="s">
        <v>573</v>
      </c>
      <c r="F337" s="6" t="s">
        <v>705</v>
      </c>
      <c r="G337" s="7" t="s">
        <v>2229</v>
      </c>
      <c r="H337" s="129" t="s">
        <v>2173</v>
      </c>
      <c r="I337" s="8">
        <f t="shared" si="38"/>
        <v>44566</v>
      </c>
      <c r="J337" s="6">
        <v>1</v>
      </c>
      <c r="K337" s="6" t="s">
        <v>22</v>
      </c>
      <c r="L337" s="9">
        <v>44931</v>
      </c>
      <c r="M337" s="7" t="s">
        <v>2091</v>
      </c>
      <c r="N337" s="7" t="s">
        <v>2411</v>
      </c>
      <c r="O337" s="6" t="s">
        <v>1254</v>
      </c>
      <c r="P337" s="10" t="b">
        <f t="shared" ca="1" si="36"/>
        <v>1</v>
      </c>
      <c r="Q337" s="9"/>
      <c r="R337" s="9"/>
      <c r="S337" s="9"/>
      <c r="T337" s="9"/>
      <c r="U337" s="11">
        <f t="shared" ca="1" si="37"/>
        <v>44831</v>
      </c>
      <c r="V337" s="11">
        <f t="shared" si="35"/>
        <v>44917</v>
      </c>
    </row>
    <row r="338" spans="1:22" ht="62" x14ac:dyDescent="0.35">
      <c r="A338" s="2">
        <v>334</v>
      </c>
      <c r="B338" s="12" t="s">
        <v>1255</v>
      </c>
      <c r="C338" s="4" t="s">
        <v>2489</v>
      </c>
      <c r="D338" s="7" t="s">
        <v>563</v>
      </c>
      <c r="E338" s="6" t="s">
        <v>2410</v>
      </c>
      <c r="F338" s="6" t="s">
        <v>578</v>
      </c>
      <c r="G338" s="7" t="s">
        <v>2229</v>
      </c>
      <c r="H338" s="129" t="s">
        <v>2173</v>
      </c>
      <c r="I338" s="8">
        <f t="shared" si="38"/>
        <v>44566</v>
      </c>
      <c r="J338" s="6">
        <v>1</v>
      </c>
      <c r="K338" s="6" t="s">
        <v>22</v>
      </c>
      <c r="L338" s="9">
        <v>44931</v>
      </c>
      <c r="M338" s="7" t="s">
        <v>2091</v>
      </c>
      <c r="N338" s="7" t="s">
        <v>2412</v>
      </c>
      <c r="O338" s="6" t="s">
        <v>599</v>
      </c>
      <c r="P338" s="10" t="b">
        <f t="shared" ca="1" si="36"/>
        <v>1</v>
      </c>
      <c r="Q338" s="9"/>
      <c r="R338" s="9"/>
      <c r="S338" s="9"/>
      <c r="T338" s="9"/>
      <c r="U338" s="11">
        <f t="shared" ca="1" si="37"/>
        <v>44831</v>
      </c>
      <c r="V338" s="11">
        <f t="shared" si="35"/>
        <v>44917</v>
      </c>
    </row>
    <row r="339" spans="1:22" ht="77.5" x14ac:dyDescent="0.35">
      <c r="A339" s="2">
        <v>335</v>
      </c>
      <c r="B339" s="12" t="s">
        <v>1256</v>
      </c>
      <c r="C339" s="4" t="s">
        <v>2489</v>
      </c>
      <c r="D339" s="6" t="s">
        <v>563</v>
      </c>
      <c r="E339" s="6" t="s">
        <v>590</v>
      </c>
      <c r="F339" s="6" t="s">
        <v>578</v>
      </c>
      <c r="G339" s="7" t="s">
        <v>566</v>
      </c>
      <c r="H339" s="129" t="s">
        <v>2173</v>
      </c>
      <c r="I339" s="8">
        <f t="shared" si="38"/>
        <v>44686</v>
      </c>
      <c r="J339" s="6">
        <v>1</v>
      </c>
      <c r="K339" s="6" t="s">
        <v>22</v>
      </c>
      <c r="L339" s="9">
        <v>45051</v>
      </c>
      <c r="M339" s="7" t="s">
        <v>32</v>
      </c>
      <c r="N339" s="7" t="s">
        <v>1257</v>
      </c>
      <c r="O339" s="6" t="s">
        <v>599</v>
      </c>
      <c r="P339" s="10" t="b">
        <f t="shared" ca="1" si="36"/>
        <v>1</v>
      </c>
      <c r="Q339" s="9"/>
      <c r="R339" s="9" t="s">
        <v>569</v>
      </c>
      <c r="S339" s="9" t="s">
        <v>570</v>
      </c>
      <c r="T339" s="9" t="s">
        <v>571</v>
      </c>
      <c r="U339" s="11">
        <f t="shared" ca="1" si="37"/>
        <v>44831</v>
      </c>
      <c r="V339" s="11">
        <f t="shared" si="35"/>
        <v>45037</v>
      </c>
    </row>
    <row r="340" spans="1:22" ht="62" x14ac:dyDescent="0.35">
      <c r="A340" s="2">
        <v>336</v>
      </c>
      <c r="B340" s="12" t="s">
        <v>1258</v>
      </c>
      <c r="C340" s="4" t="s">
        <v>2489</v>
      </c>
      <c r="D340" s="7" t="s">
        <v>563</v>
      </c>
      <c r="E340" s="128" t="s">
        <v>2415</v>
      </c>
      <c r="F340" s="6" t="s">
        <v>565</v>
      </c>
      <c r="G340" s="7" t="s">
        <v>886</v>
      </c>
      <c r="H340" s="129" t="s">
        <v>2173</v>
      </c>
      <c r="I340" s="8">
        <f t="shared" si="38"/>
        <v>44559</v>
      </c>
      <c r="J340" s="6">
        <v>1</v>
      </c>
      <c r="K340" s="6" t="s">
        <v>22</v>
      </c>
      <c r="L340" s="9">
        <v>44924</v>
      </c>
      <c r="M340" s="7" t="s">
        <v>32</v>
      </c>
      <c r="N340" s="7" t="s">
        <v>2413</v>
      </c>
      <c r="O340" s="6" t="s">
        <v>599</v>
      </c>
      <c r="P340" s="10" t="b">
        <f t="shared" ca="1" si="36"/>
        <v>1</v>
      </c>
      <c r="Q340" s="9"/>
      <c r="R340" s="9"/>
      <c r="S340" s="9"/>
      <c r="T340" s="9"/>
      <c r="U340" s="11">
        <f t="shared" ca="1" si="37"/>
        <v>44831</v>
      </c>
      <c r="V340" s="11">
        <f t="shared" si="35"/>
        <v>44910</v>
      </c>
    </row>
    <row r="341" spans="1:22" ht="77.5" x14ac:dyDescent="0.35">
      <c r="A341" s="2">
        <v>337</v>
      </c>
      <c r="B341" s="12" t="s">
        <v>1259</v>
      </c>
      <c r="C341" s="13" t="s">
        <v>610</v>
      </c>
      <c r="D341" s="5" t="s">
        <v>563</v>
      </c>
      <c r="E341" s="6" t="s">
        <v>1260</v>
      </c>
      <c r="F341" s="6" t="s">
        <v>1261</v>
      </c>
      <c r="G341" s="7" t="s">
        <v>612</v>
      </c>
      <c r="H341" s="129" t="s">
        <v>2173</v>
      </c>
      <c r="I341" s="8">
        <f t="shared" si="38"/>
        <v>44690</v>
      </c>
      <c r="J341" s="6">
        <v>1</v>
      </c>
      <c r="K341" s="6" t="s">
        <v>22</v>
      </c>
      <c r="L341" s="9">
        <v>45055</v>
      </c>
      <c r="M341" s="7" t="s">
        <v>32</v>
      </c>
      <c r="N341" s="7" t="s">
        <v>1262</v>
      </c>
      <c r="O341" s="6" t="s">
        <v>628</v>
      </c>
      <c r="P341" s="10" t="b">
        <f t="shared" ca="1" si="36"/>
        <v>1</v>
      </c>
      <c r="Q341" s="9"/>
      <c r="R341" s="9" t="s">
        <v>569</v>
      </c>
      <c r="S341" s="9" t="s">
        <v>570</v>
      </c>
      <c r="T341" s="9" t="s">
        <v>571</v>
      </c>
      <c r="U341" s="11">
        <f t="shared" ca="1" si="37"/>
        <v>44831</v>
      </c>
      <c r="V341" s="11">
        <f t="shared" si="35"/>
        <v>45041</v>
      </c>
    </row>
    <row r="342" spans="1:22" ht="62" x14ac:dyDescent="0.35">
      <c r="A342" s="2">
        <v>338</v>
      </c>
      <c r="B342" s="12" t="s">
        <v>1263</v>
      </c>
      <c r="C342" s="13" t="s">
        <v>610</v>
      </c>
      <c r="D342" s="7" t="s">
        <v>563</v>
      </c>
      <c r="E342" s="128" t="s">
        <v>2416</v>
      </c>
      <c r="F342" s="6" t="s">
        <v>578</v>
      </c>
      <c r="G342" s="7" t="s">
        <v>2177</v>
      </c>
      <c r="H342" s="129" t="s">
        <v>2173</v>
      </c>
      <c r="I342" s="8">
        <f t="shared" si="38"/>
        <v>44529</v>
      </c>
      <c r="J342" s="6">
        <v>1</v>
      </c>
      <c r="K342" s="6" t="s">
        <v>22</v>
      </c>
      <c r="L342" s="9">
        <v>44894</v>
      </c>
      <c r="M342" s="7" t="s">
        <v>32</v>
      </c>
      <c r="N342" s="7" t="s">
        <v>2414</v>
      </c>
      <c r="O342" s="6" t="s">
        <v>1265</v>
      </c>
      <c r="P342" s="10" t="b">
        <f t="shared" ca="1" si="36"/>
        <v>1</v>
      </c>
      <c r="Q342" s="9"/>
      <c r="R342" s="9"/>
      <c r="S342" s="9"/>
      <c r="T342" s="9"/>
      <c r="U342" s="11">
        <f t="shared" ca="1" si="37"/>
        <v>44831</v>
      </c>
      <c r="V342" s="11">
        <f t="shared" si="35"/>
        <v>44880</v>
      </c>
    </row>
    <row r="343" spans="1:22" ht="77.5" x14ac:dyDescent="0.35">
      <c r="A343" s="2">
        <v>339</v>
      </c>
      <c r="B343" s="112" t="s">
        <v>1266</v>
      </c>
      <c r="C343" s="4" t="s">
        <v>610</v>
      </c>
      <c r="D343" s="5" t="s">
        <v>563</v>
      </c>
      <c r="E343" s="6" t="s">
        <v>1267</v>
      </c>
      <c r="F343" s="6" t="s">
        <v>578</v>
      </c>
      <c r="G343" s="7" t="s">
        <v>612</v>
      </c>
      <c r="H343" s="7" t="s">
        <v>340</v>
      </c>
      <c r="I343" s="8">
        <f t="shared" si="38"/>
        <v>44690</v>
      </c>
      <c r="J343" s="6">
        <v>1</v>
      </c>
      <c r="K343" s="6" t="s">
        <v>22</v>
      </c>
      <c r="L343" s="9">
        <v>45055</v>
      </c>
      <c r="M343" s="7" t="s">
        <v>32</v>
      </c>
      <c r="N343" s="7" t="s">
        <v>1268</v>
      </c>
      <c r="O343" s="6" t="s">
        <v>422</v>
      </c>
      <c r="P343" s="10" t="s">
        <v>1971</v>
      </c>
      <c r="Q343" s="9"/>
      <c r="R343" s="9" t="s">
        <v>569</v>
      </c>
      <c r="S343" s="9" t="s">
        <v>570</v>
      </c>
      <c r="T343" s="9" t="s">
        <v>571</v>
      </c>
      <c r="U343" s="11">
        <f t="shared" ca="1" si="37"/>
        <v>44831</v>
      </c>
      <c r="V343" s="11">
        <f t="shared" si="35"/>
        <v>45041</v>
      </c>
    </row>
    <row r="344" spans="1:22" ht="77.5" x14ac:dyDescent="0.35">
      <c r="A344" s="2">
        <v>340</v>
      </c>
      <c r="B344" s="12" t="s">
        <v>1269</v>
      </c>
      <c r="C344" s="4" t="s">
        <v>2489</v>
      </c>
      <c r="D344" s="7" t="s">
        <v>563</v>
      </c>
      <c r="E344" s="6" t="s">
        <v>2487</v>
      </c>
      <c r="F344" s="6" t="s">
        <v>574</v>
      </c>
      <c r="G344" s="7" t="s">
        <v>566</v>
      </c>
      <c r="H344" s="129" t="s">
        <v>2173</v>
      </c>
      <c r="I344" s="8">
        <f t="shared" si="38"/>
        <v>44677</v>
      </c>
      <c r="J344" s="6">
        <v>1</v>
      </c>
      <c r="K344" s="6" t="s">
        <v>22</v>
      </c>
      <c r="L344" s="9">
        <v>45042</v>
      </c>
      <c r="M344" s="7" t="s">
        <v>32</v>
      </c>
      <c r="N344" s="7" t="s">
        <v>1270</v>
      </c>
      <c r="O344" s="6" t="s">
        <v>628</v>
      </c>
      <c r="P344" s="10" t="b">
        <f t="shared" ca="1" si="36"/>
        <v>1</v>
      </c>
      <c r="Q344" s="9"/>
      <c r="R344" s="9" t="s">
        <v>569</v>
      </c>
      <c r="S344" s="9" t="s">
        <v>570</v>
      </c>
      <c r="T344" s="9" t="s">
        <v>571</v>
      </c>
      <c r="U344" s="11">
        <f t="shared" ca="1" si="37"/>
        <v>44831</v>
      </c>
      <c r="V344" s="11">
        <f t="shared" si="35"/>
        <v>45028</v>
      </c>
    </row>
    <row r="345" spans="1:22" ht="77.5" x14ac:dyDescent="0.35">
      <c r="A345" s="2">
        <v>341</v>
      </c>
      <c r="B345" s="12" t="s">
        <v>1271</v>
      </c>
      <c r="C345" s="4" t="s">
        <v>2489</v>
      </c>
      <c r="D345" s="7" t="s">
        <v>563</v>
      </c>
      <c r="E345" s="6" t="s">
        <v>2488</v>
      </c>
      <c r="F345" s="6" t="s">
        <v>578</v>
      </c>
      <c r="G345" s="7" t="s">
        <v>566</v>
      </c>
      <c r="H345" s="129" t="s">
        <v>2173</v>
      </c>
      <c r="I345" s="8">
        <f t="shared" si="38"/>
        <v>44677</v>
      </c>
      <c r="J345" s="6">
        <v>1</v>
      </c>
      <c r="K345" s="6" t="s">
        <v>22</v>
      </c>
      <c r="L345" s="9">
        <v>45042</v>
      </c>
      <c r="M345" s="7" t="s">
        <v>32</v>
      </c>
      <c r="N345" s="7"/>
      <c r="O345" s="6" t="s">
        <v>1272</v>
      </c>
      <c r="P345" s="10" t="b">
        <f t="shared" ca="1" si="36"/>
        <v>1</v>
      </c>
      <c r="Q345" s="9"/>
      <c r="R345" s="9" t="s">
        <v>569</v>
      </c>
      <c r="S345" s="9" t="s">
        <v>570</v>
      </c>
      <c r="T345" s="9" t="s">
        <v>571</v>
      </c>
      <c r="U345" s="11">
        <f t="shared" ca="1" si="37"/>
        <v>44831</v>
      </c>
      <c r="V345" s="11">
        <f t="shared" si="35"/>
        <v>45028</v>
      </c>
    </row>
    <row r="346" spans="1:22" ht="67.5" customHeight="1" x14ac:dyDescent="0.35">
      <c r="A346" s="2">
        <v>342</v>
      </c>
      <c r="B346" s="3" t="s">
        <v>1273</v>
      </c>
      <c r="C346" s="13" t="s">
        <v>2463</v>
      </c>
      <c r="D346" s="7" t="s">
        <v>2417</v>
      </c>
      <c r="E346" s="128" t="s">
        <v>2418</v>
      </c>
      <c r="F346" s="6">
        <v>130817820</v>
      </c>
      <c r="G346" s="7" t="s">
        <v>2419</v>
      </c>
      <c r="H346" s="7" t="s">
        <v>2420</v>
      </c>
      <c r="I346" s="8">
        <f t="shared" si="38"/>
        <v>44431</v>
      </c>
      <c r="J346" s="6">
        <v>1</v>
      </c>
      <c r="K346" s="6" t="s">
        <v>22</v>
      </c>
      <c r="L346" s="9">
        <v>44796</v>
      </c>
      <c r="M346" s="7" t="s">
        <v>32</v>
      </c>
      <c r="N346" s="7" t="s">
        <v>2421</v>
      </c>
      <c r="O346" s="6" t="s">
        <v>1024</v>
      </c>
      <c r="P346" s="10" t="b">
        <f t="shared" ca="1" si="36"/>
        <v>0</v>
      </c>
      <c r="Q346" s="9"/>
      <c r="R346" s="9"/>
      <c r="S346" s="9"/>
      <c r="T346" s="9"/>
      <c r="U346" s="11">
        <f t="shared" ca="1" si="37"/>
        <v>44831</v>
      </c>
      <c r="V346" s="11">
        <f t="shared" si="35"/>
        <v>44782</v>
      </c>
    </row>
    <row r="347" spans="1:22" ht="77.5" x14ac:dyDescent="0.35">
      <c r="A347" s="2">
        <v>343</v>
      </c>
      <c r="B347" s="12" t="s">
        <v>1275</v>
      </c>
      <c r="C347" s="4" t="s">
        <v>2068</v>
      </c>
      <c r="D347" s="5" t="s">
        <v>389</v>
      </c>
      <c r="E347" s="6" t="s">
        <v>390</v>
      </c>
      <c r="F347" s="6" t="s">
        <v>1276</v>
      </c>
      <c r="G347" s="7" t="s">
        <v>392</v>
      </c>
      <c r="H347" s="22" t="s">
        <v>1277</v>
      </c>
      <c r="I347" s="8">
        <f t="shared" si="38"/>
        <v>44681</v>
      </c>
      <c r="J347" s="6">
        <v>1</v>
      </c>
      <c r="K347" s="6" t="s">
        <v>22</v>
      </c>
      <c r="L347" s="9">
        <v>45046</v>
      </c>
      <c r="M347" s="7" t="s">
        <v>32</v>
      </c>
      <c r="N347" s="7" t="s">
        <v>1278</v>
      </c>
      <c r="O347" s="6" t="s">
        <v>401</v>
      </c>
      <c r="P347" s="10" t="b">
        <f t="shared" ca="1" si="36"/>
        <v>1</v>
      </c>
      <c r="Q347" s="9"/>
      <c r="R347" s="9" t="s">
        <v>396</v>
      </c>
      <c r="S347" s="9" t="s">
        <v>397</v>
      </c>
      <c r="T347" s="9" t="s">
        <v>398</v>
      </c>
      <c r="U347" s="11">
        <f t="shared" ca="1" si="37"/>
        <v>44831</v>
      </c>
      <c r="V347" s="11">
        <f t="shared" si="35"/>
        <v>45032</v>
      </c>
    </row>
    <row r="348" spans="1:22" ht="77.5" x14ac:dyDescent="0.35">
      <c r="A348" s="2">
        <v>344</v>
      </c>
      <c r="B348" s="12" t="s">
        <v>1279</v>
      </c>
      <c r="C348" s="4" t="s">
        <v>2068</v>
      </c>
      <c r="D348" s="5" t="s">
        <v>389</v>
      </c>
      <c r="E348" s="6" t="s">
        <v>390</v>
      </c>
      <c r="F348" s="6" t="s">
        <v>1280</v>
      </c>
      <c r="G348" s="7" t="s">
        <v>392</v>
      </c>
      <c r="H348" s="22" t="s">
        <v>1277</v>
      </c>
      <c r="I348" s="8">
        <f t="shared" si="38"/>
        <v>44681</v>
      </c>
      <c r="J348" s="6">
        <v>1</v>
      </c>
      <c r="K348" s="6" t="s">
        <v>22</v>
      </c>
      <c r="L348" s="9">
        <v>45046</v>
      </c>
      <c r="M348" s="7" t="s">
        <v>32</v>
      </c>
      <c r="N348" s="7" t="s">
        <v>1281</v>
      </c>
      <c r="O348" s="6" t="s">
        <v>407</v>
      </c>
      <c r="P348" s="10" t="b">
        <f t="shared" ca="1" si="36"/>
        <v>1</v>
      </c>
      <c r="Q348" s="9"/>
      <c r="R348" s="9" t="s">
        <v>396</v>
      </c>
      <c r="S348" s="9" t="s">
        <v>397</v>
      </c>
      <c r="T348" s="9" t="s">
        <v>398</v>
      </c>
      <c r="U348" s="11">
        <f t="shared" ca="1" si="37"/>
        <v>44831</v>
      </c>
      <c r="V348" s="11">
        <f t="shared" si="35"/>
        <v>45032</v>
      </c>
    </row>
    <row r="349" spans="1:22" ht="77.5" x14ac:dyDescent="0.35">
      <c r="A349" s="2">
        <v>345</v>
      </c>
      <c r="B349" s="12" t="s">
        <v>1282</v>
      </c>
      <c r="C349" s="4" t="s">
        <v>2068</v>
      </c>
      <c r="D349" s="5" t="s">
        <v>389</v>
      </c>
      <c r="E349" s="6" t="s">
        <v>390</v>
      </c>
      <c r="F349" s="6" t="s">
        <v>1283</v>
      </c>
      <c r="G349" s="7" t="s">
        <v>392</v>
      </c>
      <c r="H349" s="22" t="s">
        <v>1277</v>
      </c>
      <c r="I349" s="8">
        <f t="shared" si="38"/>
        <v>44707</v>
      </c>
      <c r="J349" s="6">
        <v>1</v>
      </c>
      <c r="K349" s="6" t="s">
        <v>22</v>
      </c>
      <c r="L349" s="26">
        <v>45072</v>
      </c>
      <c r="M349" s="7" t="s">
        <v>32</v>
      </c>
      <c r="N349" s="7" t="s">
        <v>2069</v>
      </c>
      <c r="O349" s="6" t="s">
        <v>407</v>
      </c>
      <c r="P349" s="10" t="b">
        <f t="shared" ca="1" si="36"/>
        <v>1</v>
      </c>
      <c r="Q349" s="9"/>
      <c r="R349" s="9" t="s">
        <v>396</v>
      </c>
      <c r="S349" s="9" t="s">
        <v>397</v>
      </c>
      <c r="T349" s="9" t="s">
        <v>398</v>
      </c>
      <c r="U349" s="11">
        <f t="shared" ca="1" si="37"/>
        <v>44831</v>
      </c>
      <c r="V349" s="11">
        <f t="shared" si="35"/>
        <v>45058</v>
      </c>
    </row>
    <row r="350" spans="1:22" ht="139.5" x14ac:dyDescent="0.35">
      <c r="A350" s="2">
        <v>346</v>
      </c>
      <c r="B350" s="12" t="s">
        <v>1284</v>
      </c>
      <c r="C350" s="13" t="s">
        <v>2468</v>
      </c>
      <c r="D350" s="5" t="s">
        <v>801</v>
      </c>
      <c r="E350" s="128" t="s">
        <v>2470</v>
      </c>
      <c r="F350" s="6" t="s">
        <v>1287</v>
      </c>
      <c r="G350" s="7" t="s">
        <v>2563</v>
      </c>
      <c r="H350" s="130" t="s">
        <v>2138</v>
      </c>
      <c r="I350" s="8">
        <f t="shared" si="38"/>
        <v>44778</v>
      </c>
      <c r="J350" s="6">
        <v>1</v>
      </c>
      <c r="K350" s="6" t="s">
        <v>22</v>
      </c>
      <c r="L350" s="9">
        <v>45143</v>
      </c>
      <c r="M350" s="7" t="s">
        <v>2251</v>
      </c>
      <c r="N350" s="7" t="s">
        <v>2622</v>
      </c>
      <c r="O350" s="6" t="s">
        <v>1288</v>
      </c>
      <c r="P350" s="10" t="b">
        <f t="shared" ca="1" si="36"/>
        <v>1</v>
      </c>
      <c r="Q350" s="9"/>
      <c r="R350" s="9"/>
      <c r="S350" s="9"/>
      <c r="T350" s="9"/>
      <c r="U350" s="11">
        <f t="shared" ca="1" si="37"/>
        <v>44831</v>
      </c>
      <c r="V350" s="11">
        <f t="shared" si="35"/>
        <v>45129</v>
      </c>
    </row>
    <row r="351" spans="1:22" ht="139.5" x14ac:dyDescent="0.35">
      <c r="A351" s="2">
        <v>347</v>
      </c>
      <c r="B351" s="12" t="s">
        <v>1289</v>
      </c>
      <c r="C351" s="13" t="s">
        <v>2468</v>
      </c>
      <c r="D351" s="5" t="s">
        <v>801</v>
      </c>
      <c r="E351" s="128" t="s">
        <v>2471</v>
      </c>
      <c r="F351" s="6" t="s">
        <v>1291</v>
      </c>
      <c r="G351" s="7" t="s">
        <v>2563</v>
      </c>
      <c r="H351" s="130" t="s">
        <v>2138</v>
      </c>
      <c r="I351" s="8">
        <f t="shared" si="38"/>
        <v>44778</v>
      </c>
      <c r="J351" s="6">
        <v>1</v>
      </c>
      <c r="K351" s="6" t="s">
        <v>22</v>
      </c>
      <c r="L351" s="9">
        <v>45143</v>
      </c>
      <c r="M351" s="7" t="s">
        <v>2251</v>
      </c>
      <c r="N351" s="7" t="s">
        <v>2621</v>
      </c>
      <c r="O351" s="6" t="s">
        <v>1292</v>
      </c>
      <c r="P351" s="10" t="b">
        <f t="shared" ca="1" si="36"/>
        <v>1</v>
      </c>
      <c r="Q351" s="9"/>
      <c r="R351" s="9">
        <v>1030706</v>
      </c>
      <c r="S351" s="9" t="s">
        <v>2567</v>
      </c>
      <c r="T351" s="9" t="s">
        <v>2568</v>
      </c>
      <c r="U351" s="11">
        <f t="shared" ca="1" si="37"/>
        <v>44831</v>
      </c>
      <c r="V351" s="11">
        <f t="shared" si="35"/>
        <v>45129</v>
      </c>
    </row>
    <row r="352" spans="1:22" ht="139.5" x14ac:dyDescent="0.35">
      <c r="A352" s="2">
        <v>348</v>
      </c>
      <c r="B352" s="12" t="s">
        <v>1293</v>
      </c>
      <c r="C352" s="13" t="s">
        <v>2468</v>
      </c>
      <c r="D352" s="5" t="s">
        <v>801</v>
      </c>
      <c r="E352" s="128" t="s">
        <v>2472</v>
      </c>
      <c r="F352" s="6" t="s">
        <v>1295</v>
      </c>
      <c r="G352" s="7" t="s">
        <v>2563</v>
      </c>
      <c r="H352" s="130" t="s">
        <v>2138</v>
      </c>
      <c r="I352" s="8">
        <f t="shared" si="38"/>
        <v>44778</v>
      </c>
      <c r="J352" s="6">
        <v>1</v>
      </c>
      <c r="K352" s="6" t="s">
        <v>22</v>
      </c>
      <c r="L352" s="9">
        <v>45143</v>
      </c>
      <c r="M352" s="7" t="s">
        <v>32</v>
      </c>
      <c r="N352" s="7" t="s">
        <v>2588</v>
      </c>
      <c r="O352" s="6" t="s">
        <v>1296</v>
      </c>
      <c r="P352" s="10" t="b">
        <f t="shared" ca="1" si="36"/>
        <v>1</v>
      </c>
      <c r="Q352" s="9"/>
      <c r="R352" s="9">
        <v>1030706</v>
      </c>
      <c r="S352" s="9" t="s">
        <v>2567</v>
      </c>
      <c r="T352" s="9" t="s">
        <v>2589</v>
      </c>
      <c r="U352" s="11">
        <f t="shared" ca="1" si="37"/>
        <v>44831</v>
      </c>
      <c r="V352" s="11">
        <f t="shared" si="35"/>
        <v>45129</v>
      </c>
    </row>
    <row r="353" spans="1:22" ht="46.5" x14ac:dyDescent="0.35">
      <c r="A353" s="2">
        <v>349</v>
      </c>
      <c r="B353" s="18" t="s">
        <v>1297</v>
      </c>
      <c r="C353" s="4" t="s">
        <v>1298</v>
      </c>
      <c r="D353" s="5" t="s">
        <v>1299</v>
      </c>
      <c r="E353" s="6" t="str">
        <f>INDEX([1]REFERENCED!$E:$E, MATCH(B353,[1]REFERENCED!$B:$B,0))</f>
        <v>10 GAUSS MAXIMUM</v>
      </c>
      <c r="F353" s="6" t="s">
        <v>1300</v>
      </c>
      <c r="G353" s="7" t="s">
        <v>1301</v>
      </c>
      <c r="H353" s="7" t="s">
        <v>2510</v>
      </c>
      <c r="I353" s="8">
        <f>(L353-184)</f>
        <v>44648</v>
      </c>
      <c r="J353" s="6">
        <v>6</v>
      </c>
      <c r="K353" s="6" t="s">
        <v>119</v>
      </c>
      <c r="L353" s="9">
        <v>44832</v>
      </c>
      <c r="M353" s="7" t="s">
        <v>32</v>
      </c>
      <c r="N353" s="7" t="s">
        <v>1302</v>
      </c>
      <c r="O353" s="6" t="s">
        <v>1007</v>
      </c>
      <c r="P353" s="10" t="b">
        <f t="shared" ca="1" si="36"/>
        <v>0</v>
      </c>
      <c r="Q353" s="9"/>
      <c r="R353" s="9"/>
      <c r="S353" s="9"/>
      <c r="T353" s="9"/>
      <c r="U353" s="11">
        <f t="shared" ca="1" si="37"/>
        <v>44831</v>
      </c>
      <c r="V353" s="11">
        <f t="shared" si="35"/>
        <v>44818</v>
      </c>
    </row>
    <row r="354" spans="1:22" ht="29" customHeight="1" x14ac:dyDescent="0.35">
      <c r="A354" s="2">
        <v>350</v>
      </c>
      <c r="B354" s="12" t="s">
        <v>1303</v>
      </c>
      <c r="C354" s="13" t="s">
        <v>719</v>
      </c>
      <c r="D354" s="7" t="s">
        <v>438</v>
      </c>
      <c r="E354" s="128" t="s">
        <v>978</v>
      </c>
      <c r="F354" s="6" t="s">
        <v>1304</v>
      </c>
      <c r="G354" s="7" t="s">
        <v>2166</v>
      </c>
      <c r="H354" s="7" t="s">
        <v>2226</v>
      </c>
      <c r="I354" s="8">
        <f t="shared" ref="I354:I359" si="39">(L354-365)</f>
        <v>44483</v>
      </c>
      <c r="J354" s="6">
        <v>1</v>
      </c>
      <c r="K354" s="6" t="s">
        <v>22</v>
      </c>
      <c r="L354" s="9">
        <v>44848</v>
      </c>
      <c r="M354" s="7" t="s">
        <v>2091</v>
      </c>
      <c r="N354" s="7" t="s">
        <v>2422</v>
      </c>
      <c r="O354" s="6" t="s">
        <v>365</v>
      </c>
      <c r="P354" s="10" t="b">
        <f t="shared" ca="1" si="36"/>
        <v>1</v>
      </c>
      <c r="Q354" s="9"/>
      <c r="R354" s="9"/>
      <c r="S354" s="9"/>
      <c r="T354" s="9"/>
      <c r="U354" s="11">
        <f t="shared" ca="1" si="37"/>
        <v>44831</v>
      </c>
      <c r="V354" s="11">
        <f t="shared" si="35"/>
        <v>44834</v>
      </c>
    </row>
    <row r="355" spans="1:22" ht="77.5" x14ac:dyDescent="0.35">
      <c r="A355" s="2">
        <v>351</v>
      </c>
      <c r="B355" s="12" t="s">
        <v>1305</v>
      </c>
      <c r="C355" s="13" t="s">
        <v>451</v>
      </c>
      <c r="D355" s="5" t="s">
        <v>438</v>
      </c>
      <c r="E355" s="6" t="s">
        <v>354</v>
      </c>
      <c r="F355" s="6" t="s">
        <v>1306</v>
      </c>
      <c r="G355" s="7" t="s">
        <v>453</v>
      </c>
      <c r="H355" s="7" t="s">
        <v>751</v>
      </c>
      <c r="I355" s="8">
        <f t="shared" si="39"/>
        <v>44681</v>
      </c>
      <c r="J355" s="6">
        <v>1</v>
      </c>
      <c r="K355" s="6" t="s">
        <v>22</v>
      </c>
      <c r="L355" s="9">
        <v>45046</v>
      </c>
      <c r="M355" s="7" t="s">
        <v>32</v>
      </c>
      <c r="N355" s="7" t="s">
        <v>1307</v>
      </c>
      <c r="O355" s="21" t="s">
        <v>412</v>
      </c>
      <c r="P355" s="10" t="b">
        <f t="shared" ca="1" si="36"/>
        <v>1</v>
      </c>
      <c r="Q355" s="9"/>
      <c r="R355" s="9" t="s">
        <v>455</v>
      </c>
      <c r="S355" s="9" t="s">
        <v>456</v>
      </c>
      <c r="T355" s="9" t="s">
        <v>457</v>
      </c>
      <c r="U355" s="11">
        <f t="shared" ca="1" si="37"/>
        <v>44831</v>
      </c>
      <c r="V355" s="11">
        <f t="shared" si="35"/>
        <v>45032</v>
      </c>
    </row>
    <row r="356" spans="1:22" ht="77.5" x14ac:dyDescent="0.35">
      <c r="A356" s="2">
        <v>352</v>
      </c>
      <c r="B356" s="12" t="s">
        <v>1308</v>
      </c>
      <c r="C356" s="127" t="s">
        <v>2162</v>
      </c>
      <c r="D356" s="5" t="s">
        <v>438</v>
      </c>
      <c r="E356" s="6" t="s">
        <v>354</v>
      </c>
      <c r="F356" s="6" t="s">
        <v>1309</v>
      </c>
      <c r="G356" s="7" t="s">
        <v>729</v>
      </c>
      <c r="H356" s="22" t="s">
        <v>1737</v>
      </c>
      <c r="I356" s="8">
        <f t="shared" si="39"/>
        <v>44685</v>
      </c>
      <c r="J356" s="6">
        <v>1</v>
      </c>
      <c r="K356" s="6" t="s">
        <v>22</v>
      </c>
      <c r="L356" s="9">
        <v>45050</v>
      </c>
      <c r="M356" s="7" t="s">
        <v>32</v>
      </c>
      <c r="N356" s="7" t="s">
        <v>1310</v>
      </c>
      <c r="O356" s="6" t="s">
        <v>746</v>
      </c>
      <c r="P356" s="10" t="b">
        <f t="shared" ca="1" si="36"/>
        <v>1</v>
      </c>
      <c r="Q356" s="9"/>
      <c r="R356" s="9" t="s">
        <v>1311</v>
      </c>
      <c r="S356" s="9" t="s">
        <v>1312</v>
      </c>
      <c r="T356" s="9" t="s">
        <v>1313</v>
      </c>
      <c r="U356" s="11">
        <f t="shared" ca="1" si="37"/>
        <v>44831</v>
      </c>
      <c r="V356" s="11">
        <f t="shared" si="35"/>
        <v>45036</v>
      </c>
    </row>
    <row r="357" spans="1:22" ht="46.5" x14ac:dyDescent="0.35">
      <c r="A357" s="2">
        <v>353</v>
      </c>
      <c r="B357" s="12" t="s">
        <v>1314</v>
      </c>
      <c r="C357" s="13" t="s">
        <v>2423</v>
      </c>
      <c r="D357" s="7" t="s">
        <v>438</v>
      </c>
      <c r="E357" s="128" t="s">
        <v>2254</v>
      </c>
      <c r="F357" s="6" t="s">
        <v>1316</v>
      </c>
      <c r="G357" s="7" t="s">
        <v>2308</v>
      </c>
      <c r="H357" s="127" t="s">
        <v>2174</v>
      </c>
      <c r="I357" s="8">
        <f t="shared" si="39"/>
        <v>44483</v>
      </c>
      <c r="J357" s="6">
        <v>1</v>
      </c>
      <c r="K357" s="6" t="s">
        <v>22</v>
      </c>
      <c r="L357" s="9">
        <v>44848</v>
      </c>
      <c r="M357" s="7" t="s">
        <v>2091</v>
      </c>
      <c r="N357" s="7" t="s">
        <v>2424</v>
      </c>
      <c r="O357" s="6" t="s">
        <v>839</v>
      </c>
      <c r="P357" s="10" t="b">
        <f t="shared" ca="1" si="36"/>
        <v>1</v>
      </c>
      <c r="Q357" s="9"/>
      <c r="R357" s="9"/>
      <c r="S357" s="9"/>
      <c r="T357" s="9"/>
      <c r="U357" s="11">
        <f t="shared" ca="1" si="37"/>
        <v>44831</v>
      </c>
      <c r="V357" s="11">
        <f t="shared" si="35"/>
        <v>44834</v>
      </c>
    </row>
    <row r="358" spans="1:22" ht="46.5" x14ac:dyDescent="0.35">
      <c r="A358" s="2">
        <v>354</v>
      </c>
      <c r="B358" s="12" t="s">
        <v>1317</v>
      </c>
      <c r="C358" s="13" t="s">
        <v>493</v>
      </c>
      <c r="D358" s="7" t="s">
        <v>438</v>
      </c>
      <c r="E358" s="6" t="s">
        <v>359</v>
      </c>
      <c r="F358" s="6" t="s">
        <v>1318</v>
      </c>
      <c r="G358" s="7" t="s">
        <v>2134</v>
      </c>
      <c r="H358" s="127" t="s">
        <v>2182</v>
      </c>
      <c r="I358" s="8">
        <f t="shared" si="39"/>
        <v>44554</v>
      </c>
      <c r="J358" s="6">
        <v>1</v>
      </c>
      <c r="K358" s="6" t="s">
        <v>22</v>
      </c>
      <c r="L358" s="9">
        <v>44919</v>
      </c>
      <c r="M358" s="7" t="s">
        <v>32</v>
      </c>
      <c r="N358" s="7" t="s">
        <v>2425</v>
      </c>
      <c r="O358" s="6" t="s">
        <v>401</v>
      </c>
      <c r="P358" s="10" t="b">
        <f t="shared" ca="1" si="36"/>
        <v>1</v>
      </c>
      <c r="Q358" s="9"/>
      <c r="R358" s="9"/>
      <c r="S358" s="9"/>
      <c r="T358" s="9"/>
      <c r="U358" s="11">
        <f t="shared" ca="1" si="37"/>
        <v>44831</v>
      </c>
      <c r="V358" s="11">
        <f t="shared" si="35"/>
        <v>44905</v>
      </c>
    </row>
    <row r="359" spans="1:22" ht="62" x14ac:dyDescent="0.35">
      <c r="A359" s="2">
        <v>355</v>
      </c>
      <c r="B359" s="12" t="s">
        <v>1319</v>
      </c>
      <c r="C359" s="13" t="s">
        <v>493</v>
      </c>
      <c r="D359" s="5" t="s">
        <v>438</v>
      </c>
      <c r="E359" s="6" t="s">
        <v>1320</v>
      </c>
      <c r="F359" s="6" t="s">
        <v>1321</v>
      </c>
      <c r="G359" s="7" t="s">
        <v>496</v>
      </c>
      <c r="H359" s="7" t="s">
        <v>713</v>
      </c>
      <c r="I359" s="8">
        <f t="shared" si="39"/>
        <v>44681</v>
      </c>
      <c r="J359" s="6">
        <v>1</v>
      </c>
      <c r="K359" s="6" t="s">
        <v>22</v>
      </c>
      <c r="L359" s="9">
        <v>45046</v>
      </c>
      <c r="M359" s="7" t="s">
        <v>32</v>
      </c>
      <c r="N359" s="7" t="s">
        <v>1322</v>
      </c>
      <c r="O359" s="6" t="s">
        <v>422</v>
      </c>
      <c r="P359" s="10" t="b">
        <f t="shared" ca="1" si="36"/>
        <v>1</v>
      </c>
      <c r="Q359" s="9"/>
      <c r="R359" s="9" t="s">
        <v>485</v>
      </c>
      <c r="S359" s="9" t="s">
        <v>1323</v>
      </c>
      <c r="T359" s="9" t="s">
        <v>487</v>
      </c>
      <c r="U359" s="11">
        <f t="shared" ca="1" si="37"/>
        <v>44831</v>
      </c>
      <c r="V359" s="11">
        <f t="shared" si="35"/>
        <v>45032</v>
      </c>
    </row>
    <row r="360" spans="1:22" ht="31" x14ac:dyDescent="0.35">
      <c r="A360" s="2">
        <v>356</v>
      </c>
      <c r="B360" s="14" t="s">
        <v>1324</v>
      </c>
      <c r="C360" s="136" t="s">
        <v>2507</v>
      </c>
      <c r="D360" s="15" t="s">
        <v>40</v>
      </c>
      <c r="E360" s="6" t="str">
        <f>INDEX([1]REFERENCED!$E:$E, MATCH(B360,[1]REFERENCED!$B:$B,0))</f>
        <v>-</v>
      </c>
      <c r="F360" s="15" t="s">
        <v>40</v>
      </c>
      <c r="G360" s="15" t="s">
        <v>40</v>
      </c>
      <c r="H360" s="15" t="s">
        <v>40</v>
      </c>
      <c r="I360" s="27" t="s">
        <v>40</v>
      </c>
      <c r="J360" s="6">
        <v>0</v>
      </c>
      <c r="K360" s="6" t="s">
        <v>1326</v>
      </c>
      <c r="L360" s="27" t="s">
        <v>40</v>
      </c>
      <c r="M360" s="15" t="s">
        <v>40</v>
      </c>
      <c r="N360" s="15" t="s">
        <v>40</v>
      </c>
      <c r="O360" s="6" t="s">
        <v>784</v>
      </c>
      <c r="P360" s="10" t="s">
        <v>1327</v>
      </c>
      <c r="Q360" s="9" t="s">
        <v>1328</v>
      </c>
      <c r="R360" s="9"/>
      <c r="S360" s="9"/>
      <c r="T360" s="9"/>
      <c r="U360" s="11">
        <f t="shared" ca="1" si="37"/>
        <v>44831</v>
      </c>
      <c r="V360" s="11" t="e">
        <f t="shared" si="35"/>
        <v>#VALUE!</v>
      </c>
    </row>
    <row r="361" spans="1:22" ht="46.5" x14ac:dyDescent="0.35">
      <c r="A361" s="2">
        <v>357</v>
      </c>
      <c r="B361" s="12" t="s">
        <v>1329</v>
      </c>
      <c r="C361" s="13" t="s">
        <v>1218</v>
      </c>
      <c r="D361" s="7" t="s">
        <v>438</v>
      </c>
      <c r="E361" s="6" t="str">
        <f>INDEX([1]REFERENCED!$E:$E, MATCH(B361,[1]REFERENCED!$B:$B,0))</f>
        <v>-</v>
      </c>
      <c r="F361" s="6" t="s">
        <v>2552</v>
      </c>
      <c r="G361" s="7" t="s">
        <v>2399</v>
      </c>
      <c r="H361" s="130" t="s">
        <v>2400</v>
      </c>
      <c r="I361" s="8">
        <f t="shared" ref="I361:I362" si="40">(L361-365)</f>
        <v>44792</v>
      </c>
      <c r="J361" s="6">
        <v>1</v>
      </c>
      <c r="K361" s="6" t="s">
        <v>22</v>
      </c>
      <c r="L361" s="9">
        <v>45157</v>
      </c>
      <c r="M361" s="7" t="s">
        <v>32</v>
      </c>
      <c r="N361" s="7" t="s">
        <v>2553</v>
      </c>
      <c r="O361" s="6" t="s">
        <v>1331</v>
      </c>
      <c r="P361" s="10" t="b">
        <f t="shared" ca="1" si="36"/>
        <v>1</v>
      </c>
      <c r="Q361" s="9"/>
      <c r="R361" s="9"/>
      <c r="S361" s="9"/>
      <c r="T361" s="9"/>
      <c r="U361" s="11">
        <f t="shared" ca="1" si="37"/>
        <v>44831</v>
      </c>
      <c r="V361" s="11">
        <f t="shared" si="35"/>
        <v>45143</v>
      </c>
    </row>
    <row r="362" spans="1:22" ht="51" customHeight="1" x14ac:dyDescent="0.35">
      <c r="A362" s="2">
        <v>358</v>
      </c>
      <c r="B362" s="16" t="s">
        <v>1332</v>
      </c>
      <c r="C362" s="13" t="s">
        <v>1026</v>
      </c>
      <c r="D362" s="5" t="s">
        <v>1333</v>
      </c>
      <c r="E362" s="6" t="str">
        <f>INDEX([1]REFERENCED!$E:$E, MATCH(B362,[1]REFERENCED!$B:$B,0))</f>
        <v>-</v>
      </c>
      <c r="F362" s="6" t="s">
        <v>1334</v>
      </c>
      <c r="G362" s="15" t="s">
        <v>40</v>
      </c>
      <c r="H362" s="15" t="s">
        <v>40</v>
      </c>
      <c r="I362" s="8">
        <f t="shared" si="40"/>
        <v>44351</v>
      </c>
      <c r="J362" s="6">
        <v>1</v>
      </c>
      <c r="K362" s="6" t="s">
        <v>22</v>
      </c>
      <c r="L362" s="111">
        <v>44716</v>
      </c>
      <c r="M362" s="15" t="s">
        <v>40</v>
      </c>
      <c r="N362" s="15" t="s">
        <v>40</v>
      </c>
      <c r="O362" s="6" t="s">
        <v>1335</v>
      </c>
      <c r="P362" s="10" t="s">
        <v>40</v>
      </c>
      <c r="Q362" s="20" t="s">
        <v>2462</v>
      </c>
      <c r="R362" s="9"/>
      <c r="S362" s="9"/>
      <c r="T362" s="9"/>
      <c r="U362" s="11">
        <f t="shared" ca="1" si="37"/>
        <v>44831</v>
      </c>
      <c r="V362" s="11">
        <f t="shared" si="35"/>
        <v>44702</v>
      </c>
    </row>
    <row r="363" spans="1:22" ht="31" x14ac:dyDescent="0.35">
      <c r="A363" s="2">
        <v>359</v>
      </c>
      <c r="B363" s="12" t="s">
        <v>1336</v>
      </c>
      <c r="C363" s="13" t="s">
        <v>1337</v>
      </c>
      <c r="D363" s="7" t="s">
        <v>2427</v>
      </c>
      <c r="E363" s="6" t="str">
        <f>INDEX([1]REFERENCED!$E:$E, MATCH(B363,[1]REFERENCED!$B:$B,0))</f>
        <v>-</v>
      </c>
      <c r="F363" s="6" t="s">
        <v>1338</v>
      </c>
      <c r="G363" s="121" t="s">
        <v>2426</v>
      </c>
      <c r="H363" s="121" t="s">
        <v>2426</v>
      </c>
      <c r="I363" s="121" t="s">
        <v>40</v>
      </c>
      <c r="J363" s="6">
        <v>999</v>
      </c>
      <c r="K363" s="6" t="s">
        <v>22</v>
      </c>
      <c r="L363" s="9">
        <v>406768</v>
      </c>
      <c r="M363" s="7" t="s">
        <v>1362</v>
      </c>
      <c r="N363" s="7">
        <v>1284</v>
      </c>
      <c r="O363" s="6" t="s">
        <v>1339</v>
      </c>
      <c r="P363" s="10" t="b">
        <f t="shared" ca="1" si="36"/>
        <v>1</v>
      </c>
      <c r="Q363" s="9"/>
      <c r="R363" s="9"/>
      <c r="S363" s="9"/>
      <c r="T363" s="9"/>
      <c r="U363" s="11">
        <f t="shared" ca="1" si="37"/>
        <v>44831</v>
      </c>
      <c r="V363" s="11">
        <f t="shared" si="35"/>
        <v>406754</v>
      </c>
    </row>
    <row r="364" spans="1:22" ht="31" x14ac:dyDescent="0.35">
      <c r="A364" s="2">
        <v>360</v>
      </c>
      <c r="B364" s="12" t="s">
        <v>1340</v>
      </c>
      <c r="C364" s="13" t="s">
        <v>1337</v>
      </c>
      <c r="D364" s="7" t="s">
        <v>2427</v>
      </c>
      <c r="E364" s="6" t="str">
        <f>INDEX([1]REFERENCED!$E:$E, MATCH(B364,[1]REFERENCED!$B:$B,0))</f>
        <v>-</v>
      </c>
      <c r="F364" s="6" t="s">
        <v>1341</v>
      </c>
      <c r="G364" s="121" t="s">
        <v>2426</v>
      </c>
      <c r="H364" s="121" t="s">
        <v>2426</v>
      </c>
      <c r="I364" s="121" t="s">
        <v>40</v>
      </c>
      <c r="J364" s="6">
        <v>999</v>
      </c>
      <c r="K364" s="6" t="s">
        <v>22</v>
      </c>
      <c r="L364" s="9">
        <v>406823</v>
      </c>
      <c r="M364" s="7" t="s">
        <v>1362</v>
      </c>
      <c r="N364" s="7">
        <v>1286</v>
      </c>
      <c r="O364" s="6" t="s">
        <v>984</v>
      </c>
      <c r="P364" s="10" t="b">
        <f t="shared" ca="1" si="36"/>
        <v>1</v>
      </c>
      <c r="Q364" s="9"/>
      <c r="R364" s="9"/>
      <c r="S364" s="9"/>
      <c r="T364" s="9"/>
      <c r="U364" s="11">
        <f t="shared" ca="1" si="37"/>
        <v>44831</v>
      </c>
      <c r="V364" s="11">
        <f t="shared" si="35"/>
        <v>406809</v>
      </c>
    </row>
    <row r="365" spans="1:22" ht="62" x14ac:dyDescent="0.35">
      <c r="A365" s="2">
        <v>361</v>
      </c>
      <c r="B365" s="12" t="s">
        <v>1342</v>
      </c>
      <c r="C365" s="4" t="s">
        <v>2489</v>
      </c>
      <c r="D365" s="7" t="s">
        <v>1178</v>
      </c>
      <c r="E365" s="128" t="s">
        <v>2228</v>
      </c>
      <c r="F365" s="6" t="s">
        <v>1343</v>
      </c>
      <c r="G365" s="7" t="s">
        <v>2229</v>
      </c>
      <c r="H365" s="129" t="s">
        <v>2173</v>
      </c>
      <c r="I365" s="8">
        <f>(L365-365)</f>
        <v>44566</v>
      </c>
      <c r="J365" s="6">
        <v>1</v>
      </c>
      <c r="K365" s="6" t="s">
        <v>22</v>
      </c>
      <c r="L365" s="9">
        <v>44931</v>
      </c>
      <c r="M365" s="7" t="s">
        <v>2091</v>
      </c>
      <c r="N365" s="7" t="s">
        <v>2428</v>
      </c>
      <c r="O365" s="6" t="s">
        <v>603</v>
      </c>
      <c r="P365" s="10" t="b">
        <f t="shared" ca="1" si="36"/>
        <v>1</v>
      </c>
      <c r="Q365" s="9"/>
      <c r="R365" s="9"/>
      <c r="S365" s="9"/>
      <c r="T365" s="9"/>
      <c r="U365" s="11">
        <f t="shared" ca="1" si="37"/>
        <v>44831</v>
      </c>
      <c r="V365" s="11">
        <f t="shared" si="35"/>
        <v>44917</v>
      </c>
    </row>
    <row r="366" spans="1:22" ht="46.5" x14ac:dyDescent="0.35">
      <c r="A366" s="2">
        <v>362</v>
      </c>
      <c r="B366" s="12" t="s">
        <v>1344</v>
      </c>
      <c r="C366" s="13" t="s">
        <v>1345</v>
      </c>
      <c r="D366" s="7" t="s">
        <v>1299</v>
      </c>
      <c r="E366" s="6" t="str">
        <f>INDEX([1]REFERENCED!$E:$E, MATCH(B366,[1]REFERENCED!$B:$B,0))</f>
        <v>-</v>
      </c>
      <c r="F366" s="6" t="s">
        <v>1346</v>
      </c>
      <c r="G366" s="7" t="s">
        <v>2429</v>
      </c>
      <c r="H366" s="7" t="s">
        <v>2429</v>
      </c>
      <c r="I366" s="120">
        <v>41924</v>
      </c>
      <c r="J366" s="6">
        <v>999</v>
      </c>
      <c r="K366" s="6" t="s">
        <v>22</v>
      </c>
      <c r="L366" s="9">
        <v>407195</v>
      </c>
      <c r="M366" s="7" t="s">
        <v>1299</v>
      </c>
      <c r="N366" s="7" t="s">
        <v>2430</v>
      </c>
      <c r="O366" s="6" t="s">
        <v>1007</v>
      </c>
      <c r="P366" s="10" t="b">
        <f t="shared" ca="1" si="36"/>
        <v>1</v>
      </c>
      <c r="Q366" s="9"/>
      <c r="R366" s="9"/>
      <c r="S366" s="9"/>
      <c r="T366" s="9"/>
      <c r="U366" s="11">
        <f t="shared" ca="1" si="37"/>
        <v>44831</v>
      </c>
      <c r="V366" s="11">
        <f t="shared" si="35"/>
        <v>407181</v>
      </c>
    </row>
    <row r="367" spans="1:22" ht="31" x14ac:dyDescent="0.35">
      <c r="A367" s="2">
        <v>363</v>
      </c>
      <c r="B367" s="14" t="s">
        <v>1347</v>
      </c>
      <c r="C367" s="13" t="s">
        <v>1348</v>
      </c>
      <c r="D367" s="15" t="s">
        <v>40</v>
      </c>
      <c r="E367" s="6" t="str">
        <f>INDEX([1]REFERENCED!$E:$E, MATCH(B367,[1]REFERENCED!$B:$B,0))</f>
        <v>-</v>
      </c>
      <c r="F367" s="6" t="s">
        <v>1349</v>
      </c>
      <c r="G367" s="15" t="s">
        <v>40</v>
      </c>
      <c r="H367" s="15" t="s">
        <v>40</v>
      </c>
      <c r="I367" s="27" t="s">
        <v>40</v>
      </c>
      <c r="J367" s="6">
        <v>0</v>
      </c>
      <c r="K367" s="6" t="s">
        <v>1326</v>
      </c>
      <c r="L367" s="27" t="s">
        <v>40</v>
      </c>
      <c r="M367" s="15" t="s">
        <v>40</v>
      </c>
      <c r="N367" s="15" t="s">
        <v>40</v>
      </c>
      <c r="O367" s="6" t="s">
        <v>1350</v>
      </c>
      <c r="P367" s="10" t="s">
        <v>1327</v>
      </c>
      <c r="Q367" s="9" t="s">
        <v>1328</v>
      </c>
      <c r="R367" s="9"/>
      <c r="S367" s="9"/>
      <c r="T367" s="9"/>
      <c r="U367" s="11">
        <f t="shared" ca="1" si="37"/>
        <v>44831</v>
      </c>
      <c r="V367" s="11" t="e">
        <f t="shared" si="35"/>
        <v>#VALUE!</v>
      </c>
    </row>
    <row r="368" spans="1:22" ht="31" x14ac:dyDescent="0.35">
      <c r="A368" s="2">
        <v>364</v>
      </c>
      <c r="B368" s="14" t="s">
        <v>1351</v>
      </c>
      <c r="C368" s="13" t="s">
        <v>1352</v>
      </c>
      <c r="D368" s="15" t="s">
        <v>40</v>
      </c>
      <c r="E368" s="6" t="str">
        <f>INDEX([1]REFERENCED!$E:$E, MATCH(B368,[1]REFERENCED!$B:$B,0))</f>
        <v>-</v>
      </c>
      <c r="F368" s="6" t="s">
        <v>1353</v>
      </c>
      <c r="G368" s="15" t="s">
        <v>40</v>
      </c>
      <c r="H368" s="15" t="s">
        <v>40</v>
      </c>
      <c r="I368" s="27" t="s">
        <v>40</v>
      </c>
      <c r="J368" s="6">
        <v>0</v>
      </c>
      <c r="K368" s="6" t="s">
        <v>1326</v>
      </c>
      <c r="L368" s="27" t="s">
        <v>40</v>
      </c>
      <c r="M368" s="15" t="s">
        <v>40</v>
      </c>
      <c r="N368" s="15" t="s">
        <v>40</v>
      </c>
      <c r="O368" s="6" t="s">
        <v>1350</v>
      </c>
      <c r="P368" s="10" t="s">
        <v>1327</v>
      </c>
      <c r="Q368" s="9" t="s">
        <v>1328</v>
      </c>
      <c r="R368" s="9"/>
      <c r="S368" s="9"/>
      <c r="T368" s="9"/>
      <c r="U368" s="11">
        <f t="shared" ca="1" si="37"/>
        <v>44831</v>
      </c>
      <c r="V368" s="11" t="e">
        <f t="shared" si="35"/>
        <v>#VALUE!</v>
      </c>
    </row>
    <row r="369" spans="1:22" ht="46.5" x14ac:dyDescent="0.35">
      <c r="A369" s="2">
        <v>365</v>
      </c>
      <c r="B369" s="12" t="s">
        <v>1354</v>
      </c>
      <c r="C369" s="13" t="s">
        <v>2278</v>
      </c>
      <c r="D369" s="5" t="s">
        <v>2279</v>
      </c>
      <c r="E369" s="6" t="s">
        <v>2280</v>
      </c>
      <c r="F369" s="6" t="s">
        <v>1356</v>
      </c>
      <c r="G369" s="7" t="s">
        <v>2281</v>
      </c>
      <c r="H369" s="7" t="s">
        <v>2282</v>
      </c>
      <c r="I369" s="8">
        <f>(L369-365)</f>
        <v>44757</v>
      </c>
      <c r="J369" s="6">
        <v>1</v>
      </c>
      <c r="K369" s="6" t="s">
        <v>22</v>
      </c>
      <c r="L369" s="9">
        <v>45122</v>
      </c>
      <c r="M369" s="7" t="s">
        <v>32</v>
      </c>
      <c r="N369" s="7" t="s">
        <v>2283</v>
      </c>
      <c r="O369" s="6" t="s">
        <v>422</v>
      </c>
      <c r="P369" s="10" t="b">
        <f t="shared" ca="1" si="36"/>
        <v>1</v>
      </c>
      <c r="Q369" s="9"/>
      <c r="R369" s="9" t="s">
        <v>2284</v>
      </c>
      <c r="S369" s="9" t="s">
        <v>2285</v>
      </c>
      <c r="T369" s="9" t="s">
        <v>2286</v>
      </c>
      <c r="U369" s="11">
        <f t="shared" ca="1" si="37"/>
        <v>44831</v>
      </c>
      <c r="V369" s="11">
        <f t="shared" si="35"/>
        <v>45108</v>
      </c>
    </row>
    <row r="370" spans="1:22" ht="31" x14ac:dyDescent="0.35">
      <c r="A370" s="2">
        <v>366</v>
      </c>
      <c r="B370" s="12" t="s">
        <v>1357</v>
      </c>
      <c r="C370" s="13" t="s">
        <v>1358</v>
      </c>
      <c r="D370" s="7" t="s">
        <v>2431</v>
      </c>
      <c r="E370" s="128" t="s">
        <v>2475</v>
      </c>
      <c r="F370" s="6" t="s">
        <v>1359</v>
      </c>
      <c r="G370" s="7" t="s">
        <v>2432</v>
      </c>
      <c r="H370" s="7" t="s">
        <v>2433</v>
      </c>
      <c r="I370" s="8">
        <f>(L370-1826)</f>
        <v>43983</v>
      </c>
      <c r="J370" s="6">
        <v>5</v>
      </c>
      <c r="K370" s="6" t="s">
        <v>22</v>
      </c>
      <c r="L370" s="9">
        <v>45809</v>
      </c>
      <c r="M370" s="7" t="s">
        <v>2434</v>
      </c>
      <c r="N370" s="7" t="s">
        <v>2435</v>
      </c>
      <c r="O370" s="6" t="s">
        <v>1350</v>
      </c>
      <c r="P370" s="10" t="b">
        <f t="shared" ca="1" si="36"/>
        <v>1</v>
      </c>
      <c r="Q370" s="9"/>
      <c r="R370" s="9"/>
      <c r="S370" s="9"/>
      <c r="T370" s="9"/>
      <c r="U370" s="11">
        <f t="shared" ca="1" si="37"/>
        <v>44831</v>
      </c>
      <c r="V370" s="11">
        <f t="shared" si="35"/>
        <v>45795</v>
      </c>
    </row>
    <row r="371" spans="1:22" ht="46.5" x14ac:dyDescent="0.35">
      <c r="A371" s="2">
        <v>367</v>
      </c>
      <c r="B371" s="18" t="s">
        <v>1360</v>
      </c>
      <c r="C371" s="13" t="s">
        <v>1361</v>
      </c>
      <c r="D371" s="5" t="s">
        <v>1362</v>
      </c>
      <c r="E371" s="6" t="s">
        <v>1363</v>
      </c>
      <c r="F371" s="6" t="s">
        <v>1364</v>
      </c>
      <c r="G371" s="7" t="s">
        <v>1301</v>
      </c>
      <c r="H371" s="118" t="s">
        <v>2512</v>
      </c>
      <c r="I371" s="8">
        <f>(L371-184)</f>
        <v>44648</v>
      </c>
      <c r="J371" s="6">
        <v>6</v>
      </c>
      <c r="K371" s="6" t="s">
        <v>119</v>
      </c>
      <c r="L371" s="9">
        <v>44832</v>
      </c>
      <c r="M371" s="7" t="s">
        <v>32</v>
      </c>
      <c r="N371" s="7" t="s">
        <v>1365</v>
      </c>
      <c r="O371" s="6" t="s">
        <v>1007</v>
      </c>
      <c r="P371" s="10" t="b">
        <f ca="1">(V371&lt;=U371)=FALSE()</f>
        <v>0</v>
      </c>
      <c r="Q371" s="9"/>
      <c r="R371" s="17" t="s">
        <v>40</v>
      </c>
      <c r="S371" s="17" t="s">
        <v>40</v>
      </c>
      <c r="T371" s="17" t="s">
        <v>40</v>
      </c>
      <c r="U371" s="11">
        <f t="shared" ca="1" si="37"/>
        <v>44831</v>
      </c>
      <c r="V371" s="11">
        <f t="shared" si="35"/>
        <v>44818</v>
      </c>
    </row>
    <row r="372" spans="1:22" ht="77.5" x14ac:dyDescent="0.35">
      <c r="A372" s="2">
        <v>368</v>
      </c>
      <c r="B372" s="12" t="s">
        <v>1366</v>
      </c>
      <c r="C372" s="13" t="s">
        <v>610</v>
      </c>
      <c r="D372" s="5" t="s">
        <v>1178</v>
      </c>
      <c r="E372" s="6" t="s">
        <v>611</v>
      </c>
      <c r="F372" s="15" t="s">
        <v>40</v>
      </c>
      <c r="G372" s="7" t="s">
        <v>612</v>
      </c>
      <c r="H372" s="129" t="s">
        <v>2173</v>
      </c>
      <c r="I372" s="8">
        <f>(L372-365)</f>
        <v>44690</v>
      </c>
      <c r="J372" s="6">
        <v>1</v>
      </c>
      <c r="K372" s="6" t="s">
        <v>22</v>
      </c>
      <c r="L372" s="9">
        <v>45055</v>
      </c>
      <c r="M372" s="7" t="s">
        <v>32</v>
      </c>
      <c r="N372" s="7" t="s">
        <v>1367</v>
      </c>
      <c r="O372" s="6" t="s">
        <v>1368</v>
      </c>
      <c r="P372" s="10" t="b">
        <f ca="1">(V372&lt;=U372)=FALSE()</f>
        <v>1</v>
      </c>
      <c r="Q372" s="9"/>
      <c r="R372" s="9" t="s">
        <v>569</v>
      </c>
      <c r="S372" s="9" t="s">
        <v>570</v>
      </c>
      <c r="T372" s="9" t="s">
        <v>571</v>
      </c>
      <c r="U372" s="11">
        <f t="shared" ca="1" si="37"/>
        <v>44831</v>
      </c>
      <c r="V372" s="11">
        <f t="shared" si="35"/>
        <v>45041</v>
      </c>
    </row>
    <row r="373" spans="1:22" ht="77.5" x14ac:dyDescent="0.35">
      <c r="A373" s="2">
        <v>369</v>
      </c>
      <c r="B373" s="112" t="s">
        <v>1369</v>
      </c>
      <c r="C373" s="4" t="s">
        <v>562</v>
      </c>
      <c r="D373" s="5" t="s">
        <v>773</v>
      </c>
      <c r="E373" s="6" t="s">
        <v>1370</v>
      </c>
      <c r="F373" s="6" t="s">
        <v>1371</v>
      </c>
      <c r="G373" s="7" t="s">
        <v>566</v>
      </c>
      <c r="H373" s="7" t="s">
        <v>340</v>
      </c>
      <c r="I373" s="8">
        <f t="shared" ref="I373:I382" si="41">(L373-365)</f>
        <v>44688</v>
      </c>
      <c r="J373" s="6">
        <v>1</v>
      </c>
      <c r="K373" s="6" t="s">
        <v>22</v>
      </c>
      <c r="L373" s="9">
        <v>45053</v>
      </c>
      <c r="M373" s="7" t="s">
        <v>32</v>
      </c>
      <c r="N373" s="7" t="s">
        <v>1372</v>
      </c>
      <c r="O373" s="6" t="s">
        <v>603</v>
      </c>
      <c r="P373" s="10" t="s">
        <v>1971</v>
      </c>
      <c r="Q373" s="9"/>
      <c r="R373" s="9" t="s">
        <v>569</v>
      </c>
      <c r="S373" s="9" t="s">
        <v>570</v>
      </c>
      <c r="T373" s="9" t="s">
        <v>571</v>
      </c>
      <c r="U373" s="11">
        <f t="shared" ca="1" si="37"/>
        <v>44831</v>
      </c>
      <c r="V373" s="11">
        <f t="shared" si="35"/>
        <v>45039</v>
      </c>
    </row>
    <row r="374" spans="1:22" ht="31" x14ac:dyDescent="0.35">
      <c r="A374" s="2">
        <v>370</v>
      </c>
      <c r="B374" s="16" t="s">
        <v>1373</v>
      </c>
      <c r="C374" s="13" t="s">
        <v>1374</v>
      </c>
      <c r="D374" s="5"/>
      <c r="E374" s="6" t="e">
        <f>INDEX([1]REFERENCED!$E:$E, MATCH(B374,[1]REFERENCED!$B:$B,0))</f>
        <v>#N/A</v>
      </c>
      <c r="F374" s="15" t="s">
        <v>40</v>
      </c>
      <c r="G374" s="7"/>
      <c r="H374" s="7"/>
      <c r="I374" s="8">
        <f t="shared" si="41"/>
        <v>42831</v>
      </c>
      <c r="J374" s="6">
        <v>1</v>
      </c>
      <c r="K374" s="6" t="s">
        <v>22</v>
      </c>
      <c r="L374" s="9">
        <v>43196</v>
      </c>
      <c r="M374" s="7"/>
      <c r="N374" s="7"/>
      <c r="O374" s="6" t="s">
        <v>1375</v>
      </c>
      <c r="P374" s="10" t="s">
        <v>60</v>
      </c>
      <c r="Q374" s="9"/>
      <c r="R374" s="9"/>
      <c r="S374" s="9"/>
      <c r="T374" s="9"/>
      <c r="U374" s="11">
        <f t="shared" ca="1" si="37"/>
        <v>44831</v>
      </c>
      <c r="V374" s="11">
        <f t="shared" si="35"/>
        <v>43182</v>
      </c>
    </row>
    <row r="375" spans="1:22" ht="62" x14ac:dyDescent="0.35">
      <c r="A375" s="2">
        <v>371</v>
      </c>
      <c r="B375" s="12" t="s">
        <v>1376</v>
      </c>
      <c r="C375" s="13" t="s">
        <v>610</v>
      </c>
      <c r="D375" s="7" t="s">
        <v>1178</v>
      </c>
      <c r="E375" s="128" t="s">
        <v>1995</v>
      </c>
      <c r="F375" s="15" t="s">
        <v>40</v>
      </c>
      <c r="G375" s="7" t="s">
        <v>2177</v>
      </c>
      <c r="H375" s="129" t="s">
        <v>2173</v>
      </c>
      <c r="I375" s="8">
        <f t="shared" si="41"/>
        <v>44529</v>
      </c>
      <c r="J375" s="6">
        <v>1</v>
      </c>
      <c r="K375" s="6" t="s">
        <v>22</v>
      </c>
      <c r="L375" s="9">
        <v>44894</v>
      </c>
      <c r="M375" s="7" t="s">
        <v>32</v>
      </c>
      <c r="N375" s="7" t="s">
        <v>2436</v>
      </c>
      <c r="O375" s="6" t="s">
        <v>1377</v>
      </c>
      <c r="P375" s="10" t="b">
        <f t="shared" ca="1" si="36"/>
        <v>1</v>
      </c>
      <c r="Q375" s="9"/>
      <c r="R375" s="9"/>
      <c r="S375" s="9"/>
      <c r="T375" s="9"/>
      <c r="U375" s="11">
        <f t="shared" ca="1" si="37"/>
        <v>44831</v>
      </c>
      <c r="V375" s="11">
        <f t="shared" si="35"/>
        <v>44880</v>
      </c>
    </row>
    <row r="376" spans="1:22" ht="77.5" x14ac:dyDescent="0.35">
      <c r="A376" s="2">
        <v>372</v>
      </c>
      <c r="B376" s="12" t="s">
        <v>1378</v>
      </c>
      <c r="C376" s="13" t="s">
        <v>610</v>
      </c>
      <c r="D376" s="5" t="s">
        <v>1178</v>
      </c>
      <c r="E376" s="6" t="s">
        <v>1379</v>
      </c>
      <c r="F376" s="15" t="s">
        <v>578</v>
      </c>
      <c r="G376" s="7" t="s">
        <v>612</v>
      </c>
      <c r="H376" s="129" t="s">
        <v>2173</v>
      </c>
      <c r="I376" s="8">
        <f t="shared" si="41"/>
        <v>44690</v>
      </c>
      <c r="J376" s="6">
        <v>1</v>
      </c>
      <c r="K376" s="6" t="s">
        <v>22</v>
      </c>
      <c r="L376" s="9">
        <v>45055</v>
      </c>
      <c r="M376" s="7" t="s">
        <v>32</v>
      </c>
      <c r="N376" s="7" t="s">
        <v>1380</v>
      </c>
      <c r="O376" s="6" t="s">
        <v>422</v>
      </c>
      <c r="P376" s="10" t="b">
        <f t="shared" ca="1" si="36"/>
        <v>1</v>
      </c>
      <c r="Q376" s="9"/>
      <c r="R376" s="9" t="s">
        <v>569</v>
      </c>
      <c r="S376" s="9" t="s">
        <v>570</v>
      </c>
      <c r="T376" s="9" t="s">
        <v>571</v>
      </c>
      <c r="U376" s="11">
        <f t="shared" ca="1" si="37"/>
        <v>44831</v>
      </c>
      <c r="V376" s="11">
        <f t="shared" si="35"/>
        <v>45041</v>
      </c>
    </row>
    <row r="377" spans="1:22" ht="62" x14ac:dyDescent="0.35">
      <c r="A377" s="2">
        <v>373</v>
      </c>
      <c r="B377" s="12" t="s">
        <v>1381</v>
      </c>
      <c r="C377" s="13" t="s">
        <v>610</v>
      </c>
      <c r="D377" s="7" t="s">
        <v>1178</v>
      </c>
      <c r="E377" s="128" t="s">
        <v>2437</v>
      </c>
      <c r="F377" s="15" t="s">
        <v>40</v>
      </c>
      <c r="G377" s="7" t="s">
        <v>2177</v>
      </c>
      <c r="H377" s="129" t="s">
        <v>2173</v>
      </c>
      <c r="I377" s="8">
        <f t="shared" si="41"/>
        <v>44529</v>
      </c>
      <c r="J377" s="6">
        <v>1</v>
      </c>
      <c r="K377" s="6" t="s">
        <v>22</v>
      </c>
      <c r="L377" s="9">
        <v>44894</v>
      </c>
      <c r="M377" s="7" t="s">
        <v>32</v>
      </c>
      <c r="N377" s="7" t="s">
        <v>2438</v>
      </c>
      <c r="O377" s="6" t="s">
        <v>1383</v>
      </c>
      <c r="P377" s="10" t="b">
        <f t="shared" ca="1" si="36"/>
        <v>1</v>
      </c>
      <c r="Q377" s="9"/>
      <c r="R377" s="9"/>
      <c r="S377" s="9"/>
      <c r="T377" s="9"/>
      <c r="U377" s="11">
        <f t="shared" ca="1" si="37"/>
        <v>44831</v>
      </c>
      <c r="V377" s="11">
        <f t="shared" si="35"/>
        <v>44880</v>
      </c>
    </row>
    <row r="378" spans="1:22" ht="62" x14ac:dyDescent="0.35">
      <c r="A378" s="2">
        <v>374</v>
      </c>
      <c r="B378" s="12" t="s">
        <v>1384</v>
      </c>
      <c r="C378" s="13" t="s">
        <v>610</v>
      </c>
      <c r="D378" s="7" t="s">
        <v>1178</v>
      </c>
      <c r="E378" s="128" t="s">
        <v>2439</v>
      </c>
      <c r="F378" s="15" t="s">
        <v>40</v>
      </c>
      <c r="G378" s="7" t="s">
        <v>2177</v>
      </c>
      <c r="H378" s="129" t="s">
        <v>2173</v>
      </c>
      <c r="I378" s="8">
        <f t="shared" si="41"/>
        <v>44529</v>
      </c>
      <c r="J378" s="6">
        <v>1</v>
      </c>
      <c r="K378" s="6" t="s">
        <v>22</v>
      </c>
      <c r="L378" s="9">
        <v>44894</v>
      </c>
      <c r="M378" s="7" t="s">
        <v>32</v>
      </c>
      <c r="N378" s="7" t="s">
        <v>2440</v>
      </c>
      <c r="O378" s="6" t="s">
        <v>1386</v>
      </c>
      <c r="P378" s="10" t="b">
        <f t="shared" ca="1" si="36"/>
        <v>1</v>
      </c>
      <c r="Q378" s="9"/>
      <c r="R378" s="9"/>
      <c r="S378" s="9"/>
      <c r="T378" s="9"/>
      <c r="U378" s="11">
        <f t="shared" ca="1" si="37"/>
        <v>44831</v>
      </c>
      <c r="V378" s="11">
        <f t="shared" ref="V378:V382" si="42">(L378-14)</f>
        <v>44880</v>
      </c>
    </row>
    <row r="379" spans="1:22" ht="77.5" x14ac:dyDescent="0.35">
      <c r="A379" s="2">
        <v>375</v>
      </c>
      <c r="B379" s="12" t="s">
        <v>1387</v>
      </c>
      <c r="C379" s="4" t="s">
        <v>2489</v>
      </c>
      <c r="D379" s="5" t="s">
        <v>773</v>
      </c>
      <c r="E379" s="6" t="s">
        <v>1986</v>
      </c>
      <c r="F379" s="6" t="s">
        <v>1389</v>
      </c>
      <c r="G379" s="7" t="s">
        <v>566</v>
      </c>
      <c r="H379" s="129" t="s">
        <v>2173</v>
      </c>
      <c r="I379" s="8">
        <f t="shared" si="41"/>
        <v>44749</v>
      </c>
      <c r="J379" s="6">
        <v>1</v>
      </c>
      <c r="K379" s="6" t="s">
        <v>22</v>
      </c>
      <c r="L379" s="9">
        <v>45114</v>
      </c>
      <c r="M379" s="7" t="s">
        <v>32</v>
      </c>
      <c r="N379" s="7" t="s">
        <v>1991</v>
      </c>
      <c r="O379" s="6" t="s">
        <v>1390</v>
      </c>
      <c r="P379" s="10" t="b">
        <f t="shared" ca="1" si="36"/>
        <v>1</v>
      </c>
      <c r="Q379" s="9"/>
      <c r="R379" s="9" t="s">
        <v>569</v>
      </c>
      <c r="S379" s="9" t="s">
        <v>570</v>
      </c>
      <c r="T379" s="9" t="s">
        <v>571</v>
      </c>
      <c r="U379" s="11">
        <f t="shared" ca="1" si="37"/>
        <v>44831</v>
      </c>
      <c r="V379" s="11">
        <f t="shared" si="42"/>
        <v>45100</v>
      </c>
    </row>
    <row r="380" spans="1:22" ht="77.5" x14ac:dyDescent="0.35">
      <c r="A380" s="2">
        <v>376</v>
      </c>
      <c r="B380" s="12" t="s">
        <v>1391</v>
      </c>
      <c r="C380" s="4" t="s">
        <v>2489</v>
      </c>
      <c r="D380" s="5" t="s">
        <v>773</v>
      </c>
      <c r="E380" s="6" t="s">
        <v>577</v>
      </c>
      <c r="F380" s="6" t="s">
        <v>1393</v>
      </c>
      <c r="G380" s="7" t="s">
        <v>566</v>
      </c>
      <c r="H380" s="129" t="s">
        <v>2173</v>
      </c>
      <c r="I380" s="8">
        <f t="shared" si="41"/>
        <v>44749</v>
      </c>
      <c r="J380" s="6">
        <v>1</v>
      </c>
      <c r="K380" s="6" t="s">
        <v>22</v>
      </c>
      <c r="L380" s="9">
        <v>45114</v>
      </c>
      <c r="M380" s="7" t="s">
        <v>32</v>
      </c>
      <c r="N380" s="7" t="s">
        <v>1992</v>
      </c>
      <c r="O380" s="6" t="s">
        <v>603</v>
      </c>
      <c r="P380" s="10" t="b">
        <f t="shared" ca="1" si="36"/>
        <v>1</v>
      </c>
      <c r="Q380" s="9"/>
      <c r="R380" s="9" t="s">
        <v>569</v>
      </c>
      <c r="S380" s="9" t="s">
        <v>570</v>
      </c>
      <c r="T380" s="9" t="s">
        <v>571</v>
      </c>
      <c r="U380" s="11">
        <f t="shared" ca="1" si="37"/>
        <v>44831</v>
      </c>
      <c r="V380" s="11">
        <f t="shared" si="42"/>
        <v>45100</v>
      </c>
    </row>
    <row r="381" spans="1:22" ht="77.5" x14ac:dyDescent="0.35">
      <c r="A381" s="2">
        <v>377</v>
      </c>
      <c r="B381" s="12" t="s">
        <v>1394</v>
      </c>
      <c r="C381" s="4" t="s">
        <v>2489</v>
      </c>
      <c r="D381" s="5" t="s">
        <v>773</v>
      </c>
      <c r="E381" s="6" t="s">
        <v>1395</v>
      </c>
      <c r="F381" s="6" t="s">
        <v>1396</v>
      </c>
      <c r="G381" s="7" t="s">
        <v>566</v>
      </c>
      <c r="H381" s="129" t="s">
        <v>2173</v>
      </c>
      <c r="I381" s="8">
        <f t="shared" si="41"/>
        <v>44681</v>
      </c>
      <c r="J381" s="6">
        <v>1</v>
      </c>
      <c r="K381" s="6" t="s">
        <v>22</v>
      </c>
      <c r="L381" s="9">
        <v>45046</v>
      </c>
      <c r="M381" s="7" t="s">
        <v>32</v>
      </c>
      <c r="N381" s="7" t="s">
        <v>1397</v>
      </c>
      <c r="O381" s="6" t="s">
        <v>1398</v>
      </c>
      <c r="P381" s="10" t="b">
        <f t="shared" ca="1" si="36"/>
        <v>1</v>
      </c>
      <c r="Q381" s="9"/>
      <c r="R381" s="9" t="s">
        <v>569</v>
      </c>
      <c r="S381" s="9" t="s">
        <v>570</v>
      </c>
      <c r="T381" s="9" t="s">
        <v>571</v>
      </c>
      <c r="U381" s="11">
        <f t="shared" ca="1" si="37"/>
        <v>44831</v>
      </c>
      <c r="V381" s="11">
        <f t="shared" si="42"/>
        <v>45032</v>
      </c>
    </row>
    <row r="382" spans="1:22" ht="77.5" x14ac:dyDescent="0.35">
      <c r="A382" s="2">
        <v>378</v>
      </c>
      <c r="B382" s="12" t="s">
        <v>1399</v>
      </c>
      <c r="C382" s="4" t="s">
        <v>2489</v>
      </c>
      <c r="D382" s="7" t="s">
        <v>2478</v>
      </c>
      <c r="E382" s="128" t="s">
        <v>2456</v>
      </c>
      <c r="F382" s="6" t="s">
        <v>1401</v>
      </c>
      <c r="G382" s="7" t="s">
        <v>566</v>
      </c>
      <c r="H382" s="129" t="s">
        <v>2173</v>
      </c>
      <c r="I382" s="8">
        <f t="shared" si="41"/>
        <v>44749</v>
      </c>
      <c r="J382" s="6">
        <v>1</v>
      </c>
      <c r="K382" s="6" t="s">
        <v>22</v>
      </c>
      <c r="L382" s="9">
        <v>45114</v>
      </c>
      <c r="M382" s="7" t="s">
        <v>32</v>
      </c>
      <c r="N382" s="7" t="s">
        <v>1984</v>
      </c>
      <c r="O382" s="6" t="s">
        <v>1402</v>
      </c>
      <c r="P382" s="10" t="b">
        <f t="shared" ca="1" si="36"/>
        <v>1</v>
      </c>
      <c r="Q382" s="9"/>
      <c r="R382" s="9" t="s">
        <v>569</v>
      </c>
      <c r="S382" s="9" t="s">
        <v>570</v>
      </c>
      <c r="T382" s="9" t="s">
        <v>571</v>
      </c>
      <c r="U382" s="11">
        <f t="shared" ca="1" si="37"/>
        <v>44831</v>
      </c>
      <c r="V382" s="11">
        <f t="shared" si="42"/>
        <v>45100</v>
      </c>
    </row>
    <row r="383" spans="1:22" ht="31" x14ac:dyDescent="0.35">
      <c r="A383" s="2">
        <v>379</v>
      </c>
      <c r="B383" s="14" t="s">
        <v>1403</v>
      </c>
      <c r="C383" s="13" t="s">
        <v>1404</v>
      </c>
      <c r="D383" s="15" t="s">
        <v>40</v>
      </c>
      <c r="E383" s="6" t="str">
        <f>INDEX([1]REFERENCED!$E:$E, MATCH(B383,[1]REFERENCED!$B:$B,0))</f>
        <v>11" X 1"</v>
      </c>
      <c r="F383" s="15" t="s">
        <v>40</v>
      </c>
      <c r="G383" s="15" t="s">
        <v>40</v>
      </c>
      <c r="H383" s="15" t="s">
        <v>40</v>
      </c>
      <c r="I383" s="27" t="s">
        <v>40</v>
      </c>
      <c r="J383" s="6">
        <v>0</v>
      </c>
      <c r="K383" s="6" t="s">
        <v>1326</v>
      </c>
      <c r="L383" s="27" t="s">
        <v>40</v>
      </c>
      <c r="M383" s="15" t="s">
        <v>40</v>
      </c>
      <c r="N383" s="15" t="s">
        <v>40</v>
      </c>
      <c r="O383" s="6" t="s">
        <v>1339</v>
      </c>
      <c r="P383" s="10" t="s">
        <v>1327</v>
      </c>
      <c r="Q383" s="9" t="s">
        <v>1328</v>
      </c>
      <c r="R383" s="9"/>
      <c r="S383" s="9"/>
      <c r="T383" s="9"/>
      <c r="U383" s="11"/>
      <c r="V383" s="11"/>
    </row>
    <row r="384" spans="1:22" ht="31" x14ac:dyDescent="0.35">
      <c r="A384" s="2">
        <v>380</v>
      </c>
      <c r="B384" s="14" t="s">
        <v>1405</v>
      </c>
      <c r="C384" s="13" t="s">
        <v>1406</v>
      </c>
      <c r="D384" s="15" t="s">
        <v>40</v>
      </c>
      <c r="E384" s="6" t="str">
        <f>INDEX([1]REFERENCED!$E:$E, MATCH(B384,[1]REFERENCED!$B:$B,0))</f>
        <v>70MM</v>
      </c>
      <c r="F384" s="15" t="s">
        <v>40</v>
      </c>
      <c r="G384" s="15" t="s">
        <v>40</v>
      </c>
      <c r="H384" s="15" t="s">
        <v>40</v>
      </c>
      <c r="I384" s="27" t="s">
        <v>40</v>
      </c>
      <c r="J384" s="6">
        <v>0</v>
      </c>
      <c r="K384" s="6" t="s">
        <v>1326</v>
      </c>
      <c r="L384" s="27" t="s">
        <v>40</v>
      </c>
      <c r="M384" s="15" t="s">
        <v>40</v>
      </c>
      <c r="N384" s="15" t="s">
        <v>40</v>
      </c>
      <c r="O384" s="6" t="s">
        <v>1339</v>
      </c>
      <c r="P384" s="10" t="s">
        <v>1327</v>
      </c>
      <c r="Q384" s="9" t="s">
        <v>1328</v>
      </c>
      <c r="R384" s="9"/>
      <c r="S384" s="9"/>
      <c r="T384" s="9"/>
      <c r="U384" s="1"/>
      <c r="V384" s="1"/>
    </row>
    <row r="385" spans="1:22" ht="31" x14ac:dyDescent="0.35">
      <c r="A385" s="2">
        <v>381</v>
      </c>
      <c r="B385" s="14" t="s">
        <v>1407</v>
      </c>
      <c r="C385" s="13" t="s">
        <v>1408</v>
      </c>
      <c r="D385" s="15" t="s">
        <v>40</v>
      </c>
      <c r="E385" s="6" t="str">
        <f>INDEX([1]REFERENCED!$E:$E, MATCH(B385,[1]REFERENCED!$B:$B,0))</f>
        <v xml:space="preserve"> 4-1/4" </v>
      </c>
      <c r="F385" s="15" t="s">
        <v>40</v>
      </c>
      <c r="G385" s="15" t="s">
        <v>40</v>
      </c>
      <c r="H385" s="15" t="s">
        <v>40</v>
      </c>
      <c r="I385" s="27" t="s">
        <v>40</v>
      </c>
      <c r="J385" s="6">
        <v>0</v>
      </c>
      <c r="K385" s="6" t="s">
        <v>1326</v>
      </c>
      <c r="L385" s="27" t="s">
        <v>40</v>
      </c>
      <c r="M385" s="15" t="s">
        <v>40</v>
      </c>
      <c r="N385" s="15" t="s">
        <v>40</v>
      </c>
      <c r="O385" s="6" t="s">
        <v>1339</v>
      </c>
      <c r="P385" s="10" t="s">
        <v>1327</v>
      </c>
      <c r="Q385" s="9" t="s">
        <v>1328</v>
      </c>
      <c r="R385" s="9"/>
      <c r="S385" s="9"/>
      <c r="T385" s="9"/>
      <c r="U385" s="1"/>
      <c r="V385" s="1"/>
    </row>
    <row r="386" spans="1:22" ht="31" x14ac:dyDescent="0.35">
      <c r="A386" s="2">
        <v>382</v>
      </c>
      <c r="B386" s="14" t="s">
        <v>1409</v>
      </c>
      <c r="C386" s="13" t="s">
        <v>1410</v>
      </c>
      <c r="D386" s="15" t="s">
        <v>40</v>
      </c>
      <c r="E386" s="6" t="str">
        <f>INDEX([1]REFERENCED!$E:$E, MATCH(B386,[1]REFERENCED!$B:$B,0))</f>
        <v xml:space="preserve">3-1/16" </v>
      </c>
      <c r="F386" s="15" t="s">
        <v>40</v>
      </c>
      <c r="G386" s="15" t="s">
        <v>40</v>
      </c>
      <c r="H386" s="15" t="s">
        <v>40</v>
      </c>
      <c r="I386" s="27" t="s">
        <v>40</v>
      </c>
      <c r="J386" s="6">
        <v>0</v>
      </c>
      <c r="K386" s="6" t="s">
        <v>1326</v>
      </c>
      <c r="L386" s="27" t="s">
        <v>40</v>
      </c>
      <c r="M386" s="15" t="s">
        <v>40</v>
      </c>
      <c r="N386" s="15" t="s">
        <v>40</v>
      </c>
      <c r="O386" s="6" t="s">
        <v>1339</v>
      </c>
      <c r="P386" s="10" t="s">
        <v>1327</v>
      </c>
      <c r="Q386" s="9" t="s">
        <v>1328</v>
      </c>
      <c r="R386" s="9"/>
      <c r="S386" s="9"/>
      <c r="T386" s="9"/>
      <c r="U386" s="1"/>
      <c r="V386" s="30"/>
    </row>
    <row r="387" spans="1:22" ht="31" x14ac:dyDescent="0.35">
      <c r="A387" s="2">
        <v>383</v>
      </c>
      <c r="B387" s="14" t="s">
        <v>1411</v>
      </c>
      <c r="C387" s="13" t="s">
        <v>1412</v>
      </c>
      <c r="D387" s="15" t="s">
        <v>40</v>
      </c>
      <c r="E387" s="6" t="str">
        <f>INDEX([1]REFERENCED!$E:$E, MATCH(B387,[1]REFERENCED!$B:$B,0))</f>
        <v>18-3/4" X 1“</v>
      </c>
      <c r="F387" s="15" t="s">
        <v>40</v>
      </c>
      <c r="G387" s="15" t="s">
        <v>40</v>
      </c>
      <c r="H387" s="15" t="s">
        <v>40</v>
      </c>
      <c r="I387" s="27" t="s">
        <v>40</v>
      </c>
      <c r="J387" s="6">
        <v>0</v>
      </c>
      <c r="K387" s="6" t="s">
        <v>1326</v>
      </c>
      <c r="L387" s="27" t="s">
        <v>40</v>
      </c>
      <c r="M387" s="15" t="s">
        <v>40</v>
      </c>
      <c r="N387" s="15" t="s">
        <v>40</v>
      </c>
      <c r="O387" s="6" t="s">
        <v>1339</v>
      </c>
      <c r="P387" s="10" t="s">
        <v>1327</v>
      </c>
      <c r="Q387" s="9" t="s">
        <v>1328</v>
      </c>
      <c r="R387" s="9"/>
      <c r="S387" s="9"/>
      <c r="T387" s="9"/>
      <c r="U387" s="1"/>
      <c r="V387" s="30"/>
    </row>
    <row r="388" spans="1:22" ht="31" x14ac:dyDescent="0.35">
      <c r="A388" s="2">
        <v>384</v>
      </c>
      <c r="B388" s="14" t="s">
        <v>1413</v>
      </c>
      <c r="C388" s="13" t="s">
        <v>1414</v>
      </c>
      <c r="D388" s="15" t="s">
        <v>40</v>
      </c>
      <c r="E388" s="6" t="str">
        <f>INDEX([1]REFERENCED!$E:$E, MATCH(B388,[1]REFERENCED!$B:$B,0))</f>
        <v>152MM</v>
      </c>
      <c r="F388" s="15" t="s">
        <v>40</v>
      </c>
      <c r="G388" s="15" t="s">
        <v>40</v>
      </c>
      <c r="H388" s="15" t="s">
        <v>40</v>
      </c>
      <c r="I388" s="27" t="s">
        <v>40</v>
      </c>
      <c r="J388" s="6">
        <v>0</v>
      </c>
      <c r="K388" s="6" t="s">
        <v>1326</v>
      </c>
      <c r="L388" s="27" t="s">
        <v>40</v>
      </c>
      <c r="M388" s="15" t="s">
        <v>40</v>
      </c>
      <c r="N388" s="15" t="s">
        <v>40</v>
      </c>
      <c r="O388" s="6" t="s">
        <v>1339</v>
      </c>
      <c r="P388" s="10" t="s">
        <v>1327</v>
      </c>
      <c r="Q388" s="9" t="s">
        <v>1328</v>
      </c>
      <c r="R388" s="9"/>
      <c r="S388" s="9"/>
      <c r="T388" s="9"/>
      <c r="U388" s="1"/>
      <c r="V388" s="30"/>
    </row>
    <row r="389" spans="1:22" ht="31" x14ac:dyDescent="0.35">
      <c r="A389" s="2">
        <v>385</v>
      </c>
      <c r="B389" s="14" t="s">
        <v>1415</v>
      </c>
      <c r="C389" s="13" t="s">
        <v>1416</v>
      </c>
      <c r="D389" s="15" t="s">
        <v>40</v>
      </c>
      <c r="E389" s="6" t="str">
        <f>INDEX([1]REFERENCED!$E:$E, MATCH(B389,[1]REFERENCED!$B:$B,0))</f>
        <v>160MM</v>
      </c>
      <c r="F389" s="15" t="s">
        <v>40</v>
      </c>
      <c r="G389" s="15" t="s">
        <v>40</v>
      </c>
      <c r="H389" s="15" t="s">
        <v>40</v>
      </c>
      <c r="I389" s="27" t="s">
        <v>40</v>
      </c>
      <c r="J389" s="6">
        <v>0</v>
      </c>
      <c r="K389" s="6" t="s">
        <v>1326</v>
      </c>
      <c r="L389" s="27" t="s">
        <v>40</v>
      </c>
      <c r="M389" s="15" t="s">
        <v>40</v>
      </c>
      <c r="N389" s="15" t="s">
        <v>40</v>
      </c>
      <c r="O389" s="6" t="s">
        <v>1339</v>
      </c>
      <c r="P389" s="10" t="s">
        <v>1327</v>
      </c>
      <c r="Q389" s="9" t="s">
        <v>1328</v>
      </c>
      <c r="R389" s="9"/>
      <c r="S389" s="9"/>
      <c r="T389" s="9"/>
      <c r="U389" s="1"/>
      <c r="V389" s="30"/>
    </row>
    <row r="390" spans="1:22" ht="31" x14ac:dyDescent="0.35">
      <c r="A390" s="2">
        <v>386</v>
      </c>
      <c r="B390" s="14" t="s">
        <v>1417</v>
      </c>
      <c r="C390" s="13" t="s">
        <v>1418</v>
      </c>
      <c r="D390" s="15" t="s">
        <v>40</v>
      </c>
      <c r="E390" s="6" t="str">
        <f>INDEX([1]REFERENCED!$E:$E, MATCH(B390,[1]REFERENCED!$B:$B,0))</f>
        <v>-</v>
      </c>
      <c r="F390" s="6" t="s">
        <v>1419</v>
      </c>
      <c r="G390" s="15" t="s">
        <v>40</v>
      </c>
      <c r="H390" s="15" t="s">
        <v>40</v>
      </c>
      <c r="I390" s="27" t="s">
        <v>40</v>
      </c>
      <c r="J390" s="6">
        <v>0</v>
      </c>
      <c r="K390" s="6" t="s">
        <v>1326</v>
      </c>
      <c r="L390" s="27" t="s">
        <v>40</v>
      </c>
      <c r="M390" s="15" t="s">
        <v>40</v>
      </c>
      <c r="N390" s="15" t="s">
        <v>40</v>
      </c>
      <c r="O390" s="6" t="s">
        <v>1339</v>
      </c>
      <c r="P390" s="10" t="s">
        <v>1327</v>
      </c>
      <c r="Q390" s="9" t="s">
        <v>1328</v>
      </c>
      <c r="R390" s="9"/>
      <c r="S390" s="9"/>
      <c r="T390" s="9"/>
      <c r="U390" s="1"/>
      <c r="V390" s="30"/>
    </row>
    <row r="391" spans="1:22" ht="31" x14ac:dyDescent="0.35">
      <c r="A391" s="2">
        <v>387</v>
      </c>
      <c r="B391" s="14" t="s">
        <v>1420</v>
      </c>
      <c r="C391" s="13" t="s">
        <v>1421</v>
      </c>
      <c r="D391" s="15" t="s">
        <v>40</v>
      </c>
      <c r="E391" s="6" t="str">
        <f>INDEX([1]REFERENCED!$E:$E, MATCH(B391,[1]REFERENCED!$B:$B,0))</f>
        <v>-</v>
      </c>
      <c r="F391" s="6" t="s">
        <v>1422</v>
      </c>
      <c r="G391" s="15" t="s">
        <v>40</v>
      </c>
      <c r="H391" s="15" t="s">
        <v>40</v>
      </c>
      <c r="I391" s="27" t="s">
        <v>40</v>
      </c>
      <c r="J391" s="6">
        <v>0</v>
      </c>
      <c r="K391" s="6" t="s">
        <v>1326</v>
      </c>
      <c r="L391" s="27" t="s">
        <v>40</v>
      </c>
      <c r="M391" s="15" t="s">
        <v>40</v>
      </c>
      <c r="N391" s="15" t="s">
        <v>40</v>
      </c>
      <c r="O391" s="6" t="s">
        <v>1339</v>
      </c>
      <c r="P391" s="10" t="s">
        <v>1327</v>
      </c>
      <c r="Q391" s="9" t="s">
        <v>1328</v>
      </c>
      <c r="R391" s="9"/>
      <c r="S391" s="9"/>
      <c r="T391" s="9"/>
      <c r="U391" s="1"/>
      <c r="V391" s="30"/>
    </row>
    <row r="392" spans="1:22" ht="31" x14ac:dyDescent="0.35">
      <c r="A392" s="2">
        <v>388</v>
      </c>
      <c r="B392" s="14" t="s">
        <v>1423</v>
      </c>
      <c r="C392" s="13" t="s">
        <v>1424</v>
      </c>
      <c r="D392" s="15" t="s">
        <v>40</v>
      </c>
      <c r="E392" s="6" t="str">
        <f>INDEX([1]REFERENCED!$E:$E, MATCH(B392,[1]REFERENCED!$B:$B,0))</f>
        <v>-</v>
      </c>
      <c r="F392" s="6" t="s">
        <v>1425</v>
      </c>
      <c r="G392" s="15" t="s">
        <v>40</v>
      </c>
      <c r="H392" s="15" t="s">
        <v>40</v>
      </c>
      <c r="I392" s="27" t="s">
        <v>40</v>
      </c>
      <c r="J392" s="6">
        <v>0</v>
      </c>
      <c r="K392" s="6" t="s">
        <v>1326</v>
      </c>
      <c r="L392" s="27" t="s">
        <v>40</v>
      </c>
      <c r="M392" s="15" t="s">
        <v>40</v>
      </c>
      <c r="N392" s="15" t="s">
        <v>40</v>
      </c>
      <c r="O392" s="6" t="s">
        <v>1339</v>
      </c>
      <c r="P392" s="10" t="s">
        <v>1327</v>
      </c>
      <c r="Q392" s="9" t="s">
        <v>1328</v>
      </c>
      <c r="R392" s="9"/>
      <c r="S392" s="9"/>
      <c r="T392" s="9"/>
      <c r="U392" s="1"/>
      <c r="V392" s="30"/>
    </row>
    <row r="393" spans="1:22" ht="31" x14ac:dyDescent="0.35">
      <c r="A393" s="2">
        <v>389</v>
      </c>
      <c r="B393" s="14" t="s">
        <v>1426</v>
      </c>
      <c r="C393" s="13" t="s">
        <v>2466</v>
      </c>
      <c r="D393" s="15" t="s">
        <v>40</v>
      </c>
      <c r="E393" s="128" t="s">
        <v>2465</v>
      </c>
      <c r="F393" s="6" t="s">
        <v>1428</v>
      </c>
      <c r="G393" s="15" t="s">
        <v>40</v>
      </c>
      <c r="H393" s="15" t="s">
        <v>40</v>
      </c>
      <c r="I393" s="27" t="s">
        <v>40</v>
      </c>
      <c r="J393" s="6">
        <v>0</v>
      </c>
      <c r="K393" s="6" t="s">
        <v>1326</v>
      </c>
      <c r="L393" s="27" t="s">
        <v>40</v>
      </c>
      <c r="M393" s="15" t="s">
        <v>40</v>
      </c>
      <c r="N393" s="15" t="s">
        <v>40</v>
      </c>
      <c r="O393" s="6" t="s">
        <v>1339</v>
      </c>
      <c r="P393" s="10" t="s">
        <v>1327</v>
      </c>
      <c r="Q393" s="9" t="s">
        <v>1328</v>
      </c>
      <c r="R393" s="9"/>
      <c r="S393" s="9"/>
      <c r="T393" s="9"/>
      <c r="U393" s="1"/>
      <c r="V393" s="1"/>
    </row>
    <row r="394" spans="1:22" ht="77.5" x14ac:dyDescent="0.35">
      <c r="A394" s="2">
        <v>390</v>
      </c>
      <c r="B394" s="12" t="s">
        <v>1429</v>
      </c>
      <c r="C394" s="13" t="s">
        <v>610</v>
      </c>
      <c r="D394" s="5" t="s">
        <v>1178</v>
      </c>
      <c r="E394" s="6" t="s">
        <v>927</v>
      </c>
      <c r="F394" s="15" t="s">
        <v>40</v>
      </c>
      <c r="G394" s="7" t="s">
        <v>612</v>
      </c>
      <c r="H394" s="129" t="s">
        <v>2173</v>
      </c>
      <c r="I394" s="8">
        <f t="shared" ref="I394:I396" si="43">(L394-365)</f>
        <v>44690</v>
      </c>
      <c r="J394" s="6">
        <v>1</v>
      </c>
      <c r="K394" s="6" t="s">
        <v>22</v>
      </c>
      <c r="L394" s="9">
        <v>45055</v>
      </c>
      <c r="M394" s="7" t="s">
        <v>32</v>
      </c>
      <c r="N394" s="7" t="s">
        <v>1430</v>
      </c>
      <c r="O394" s="6" t="s">
        <v>1431</v>
      </c>
      <c r="P394" s="10" t="b">
        <f t="shared" ref="P394:P395" ca="1" si="44">(V394&lt;=U394)=FALSE()</f>
        <v>1</v>
      </c>
      <c r="Q394" s="9"/>
      <c r="R394" s="9" t="s">
        <v>569</v>
      </c>
      <c r="S394" s="9" t="s">
        <v>570</v>
      </c>
      <c r="T394" s="9" t="s">
        <v>571</v>
      </c>
      <c r="U394" s="11">
        <f t="shared" ca="1" si="37"/>
        <v>44831</v>
      </c>
      <c r="V394" s="11">
        <f t="shared" ref="V394:V458" si="45">L394-14</f>
        <v>45041</v>
      </c>
    </row>
    <row r="395" spans="1:22" ht="31" x14ac:dyDescent="0.35">
      <c r="A395" s="2">
        <v>391</v>
      </c>
      <c r="B395" s="12" t="s">
        <v>1432</v>
      </c>
      <c r="C395" s="13" t="s">
        <v>2441</v>
      </c>
      <c r="D395" s="7" t="s">
        <v>2442</v>
      </c>
      <c r="E395" s="6" t="str">
        <f>INDEX([1]REFERENCED!$E:$E, MATCH(B395,[1]REFERENCED!$B:$B,0))</f>
        <v>-</v>
      </c>
      <c r="F395" s="6" t="s">
        <v>1434</v>
      </c>
      <c r="G395" s="7" t="s">
        <v>2443</v>
      </c>
      <c r="H395" s="7" t="s">
        <v>2444</v>
      </c>
      <c r="I395" s="8">
        <f t="shared" si="43"/>
        <v>44558</v>
      </c>
      <c r="J395" s="6">
        <v>1</v>
      </c>
      <c r="K395" s="6" t="s">
        <v>22</v>
      </c>
      <c r="L395" s="9">
        <v>44923</v>
      </c>
      <c r="M395" s="7" t="s">
        <v>2004</v>
      </c>
      <c r="N395" s="7" t="s">
        <v>2445</v>
      </c>
      <c r="O395" s="6" t="s">
        <v>784</v>
      </c>
      <c r="P395" s="10" t="b">
        <f t="shared" ca="1" si="44"/>
        <v>1</v>
      </c>
      <c r="Q395" s="9"/>
      <c r="R395" s="9"/>
      <c r="S395" s="9"/>
      <c r="T395" s="9"/>
      <c r="U395" s="11">
        <f t="shared" ca="1" si="37"/>
        <v>44831</v>
      </c>
      <c r="V395" s="11">
        <f t="shared" si="45"/>
        <v>44909</v>
      </c>
    </row>
    <row r="396" spans="1:22" ht="93" x14ac:dyDescent="0.35">
      <c r="A396" s="2">
        <v>392</v>
      </c>
      <c r="B396" s="12" t="s">
        <v>1435</v>
      </c>
      <c r="C396" s="13" t="s">
        <v>1436</v>
      </c>
      <c r="D396" s="5" t="s">
        <v>438</v>
      </c>
      <c r="E396" s="6" t="s">
        <v>1437</v>
      </c>
      <c r="F396" s="6" t="s">
        <v>1438</v>
      </c>
      <c r="G396" s="7" t="s">
        <v>1439</v>
      </c>
      <c r="H396" s="22" t="s">
        <v>1440</v>
      </c>
      <c r="I396" s="8">
        <f t="shared" si="43"/>
        <v>44685</v>
      </c>
      <c r="J396" s="6">
        <v>1</v>
      </c>
      <c r="K396" s="6" t="s">
        <v>22</v>
      </c>
      <c r="L396" s="20">
        <v>45050</v>
      </c>
      <c r="M396" s="7" t="s">
        <v>32</v>
      </c>
      <c r="N396" s="7" t="s">
        <v>1441</v>
      </c>
      <c r="O396" s="6" t="s">
        <v>1442</v>
      </c>
      <c r="P396" s="10" t="b">
        <f ca="1">(V396&lt;=U396)=FALSE()</f>
        <v>1</v>
      </c>
      <c r="Q396" s="9"/>
      <c r="R396" s="9" t="s">
        <v>1443</v>
      </c>
      <c r="S396" s="9" t="s">
        <v>1444</v>
      </c>
      <c r="T396" s="9" t="s">
        <v>1445</v>
      </c>
      <c r="U396" s="11">
        <f t="shared" ca="1" si="37"/>
        <v>44831</v>
      </c>
      <c r="V396" s="11">
        <f t="shared" si="45"/>
        <v>45036</v>
      </c>
    </row>
    <row r="397" spans="1:22" ht="77.5" x14ac:dyDescent="0.35">
      <c r="A397" s="2">
        <v>393</v>
      </c>
      <c r="B397" s="18" t="s">
        <v>1446</v>
      </c>
      <c r="C397" s="13" t="s">
        <v>1447</v>
      </c>
      <c r="D397" s="5" t="s">
        <v>1362</v>
      </c>
      <c r="E397" s="6" t="str">
        <f>INDEX([1]REFERENCED!$E:$E, MATCH(B397,[1]REFERENCED!$B:$B,0))</f>
        <v>-</v>
      </c>
      <c r="F397" s="6" t="s">
        <v>1448</v>
      </c>
      <c r="G397" s="7" t="s">
        <v>1449</v>
      </c>
      <c r="H397" s="113" t="s">
        <v>2511</v>
      </c>
      <c r="I397" s="8">
        <f>(L397-183)</f>
        <v>44651</v>
      </c>
      <c r="J397" s="6">
        <v>6</v>
      </c>
      <c r="K397" s="6" t="s">
        <v>119</v>
      </c>
      <c r="L397" s="9">
        <v>44834</v>
      </c>
      <c r="M397" s="7" t="s">
        <v>32</v>
      </c>
      <c r="N397" s="7" t="s">
        <v>1450</v>
      </c>
      <c r="O397" s="6" t="s">
        <v>1007</v>
      </c>
      <c r="P397" s="10" t="b">
        <f ca="1">(V397&lt;=U397)=FALSE()</f>
        <v>0</v>
      </c>
      <c r="Q397" s="9"/>
      <c r="R397" s="17" t="s">
        <v>40</v>
      </c>
      <c r="S397" s="17" t="s">
        <v>40</v>
      </c>
      <c r="T397" s="17" t="s">
        <v>40</v>
      </c>
      <c r="U397" s="11">
        <f t="shared" ca="1" si="37"/>
        <v>44831</v>
      </c>
      <c r="V397" s="11">
        <f t="shared" si="45"/>
        <v>44820</v>
      </c>
    </row>
    <row r="398" spans="1:22" ht="62" x14ac:dyDescent="0.35">
      <c r="A398" s="2">
        <v>394</v>
      </c>
      <c r="B398" s="12" t="s">
        <v>1451</v>
      </c>
      <c r="C398" s="127" t="s">
        <v>1521</v>
      </c>
      <c r="D398" s="7" t="s">
        <v>1983</v>
      </c>
      <c r="E398" s="128" t="s">
        <v>2193</v>
      </c>
      <c r="F398" s="6" t="s">
        <v>2446</v>
      </c>
      <c r="G398" s="7" t="s">
        <v>886</v>
      </c>
      <c r="H398" s="129" t="s">
        <v>2173</v>
      </c>
      <c r="I398" s="8">
        <f t="shared" ref="I398:I425" si="46">(L398-365)</f>
        <v>44561</v>
      </c>
      <c r="J398" s="6">
        <v>1</v>
      </c>
      <c r="K398" s="6" t="s">
        <v>22</v>
      </c>
      <c r="L398" s="9">
        <v>44926</v>
      </c>
      <c r="M398" s="7" t="s">
        <v>32</v>
      </c>
      <c r="N398" s="7" t="s">
        <v>2447</v>
      </c>
      <c r="O398" s="6" t="s">
        <v>1014</v>
      </c>
      <c r="P398" s="10" t="b">
        <f t="shared" ref="P398:P428" ca="1" si="47">(V398&lt;=U398)=FALSE()</f>
        <v>1</v>
      </c>
      <c r="Q398" s="9"/>
      <c r="R398" s="9"/>
      <c r="S398" s="9"/>
      <c r="T398" s="9"/>
      <c r="U398" s="11">
        <f t="shared" ref="U398:U462" ca="1" si="48">TODAY()</f>
        <v>44831</v>
      </c>
      <c r="V398" s="11">
        <f t="shared" si="45"/>
        <v>44912</v>
      </c>
    </row>
    <row r="399" spans="1:22" ht="62" x14ac:dyDescent="0.35">
      <c r="A399" s="2">
        <v>395</v>
      </c>
      <c r="B399" s="12" t="s">
        <v>1454</v>
      </c>
      <c r="C399" s="4" t="s">
        <v>2489</v>
      </c>
      <c r="D399" s="7" t="s">
        <v>2267</v>
      </c>
      <c r="E399" s="128" t="s">
        <v>1455</v>
      </c>
      <c r="F399" s="6">
        <v>66213004</v>
      </c>
      <c r="G399" s="7" t="s">
        <v>2229</v>
      </c>
      <c r="H399" s="129" t="s">
        <v>2173</v>
      </c>
      <c r="I399" s="8">
        <f t="shared" si="46"/>
        <v>44484</v>
      </c>
      <c r="J399" s="6">
        <v>1</v>
      </c>
      <c r="K399" s="6" t="s">
        <v>22</v>
      </c>
      <c r="L399" s="9">
        <v>44849</v>
      </c>
      <c r="M399" s="7" t="s">
        <v>2091</v>
      </c>
      <c r="N399" s="7" t="s">
        <v>2448</v>
      </c>
      <c r="O399" s="6" t="s">
        <v>1457</v>
      </c>
      <c r="P399" s="10" t="b">
        <f t="shared" ca="1" si="47"/>
        <v>1</v>
      </c>
      <c r="Q399" s="9"/>
      <c r="R399" s="9"/>
      <c r="S399" s="9"/>
      <c r="T399" s="9"/>
      <c r="U399" s="11">
        <f t="shared" ca="1" si="48"/>
        <v>44831</v>
      </c>
      <c r="V399" s="11">
        <f t="shared" si="45"/>
        <v>44835</v>
      </c>
    </row>
    <row r="400" spans="1:22" ht="77.5" x14ac:dyDescent="0.35">
      <c r="A400" s="2">
        <v>396</v>
      </c>
      <c r="B400" s="12" t="s">
        <v>1458</v>
      </c>
      <c r="C400" s="4" t="s">
        <v>2489</v>
      </c>
      <c r="D400" s="5" t="s">
        <v>1459</v>
      </c>
      <c r="E400" s="6" t="s">
        <v>1231</v>
      </c>
      <c r="F400" s="6" t="s">
        <v>1460</v>
      </c>
      <c r="G400" s="7" t="s">
        <v>566</v>
      </c>
      <c r="H400" s="129" t="s">
        <v>2173</v>
      </c>
      <c r="I400" s="8">
        <f t="shared" si="46"/>
        <v>44686</v>
      </c>
      <c r="J400" s="6">
        <v>1</v>
      </c>
      <c r="K400" s="6" t="s">
        <v>22</v>
      </c>
      <c r="L400" s="9">
        <v>45051</v>
      </c>
      <c r="M400" s="7" t="s">
        <v>32</v>
      </c>
      <c r="N400" s="7" t="s">
        <v>1461</v>
      </c>
      <c r="O400" s="6" t="s">
        <v>603</v>
      </c>
      <c r="P400" s="10" t="b">
        <f t="shared" ca="1" si="47"/>
        <v>1</v>
      </c>
      <c r="Q400" s="9"/>
      <c r="R400" s="9" t="s">
        <v>569</v>
      </c>
      <c r="S400" s="9" t="s">
        <v>570</v>
      </c>
      <c r="T400" s="9" t="s">
        <v>571</v>
      </c>
      <c r="U400" s="11">
        <f t="shared" ca="1" si="48"/>
        <v>44831</v>
      </c>
      <c r="V400" s="11">
        <f t="shared" si="45"/>
        <v>45037</v>
      </c>
    </row>
    <row r="401" spans="1:22" ht="62" x14ac:dyDescent="0.35">
      <c r="A401" s="2">
        <v>397</v>
      </c>
      <c r="B401" s="12" t="s">
        <v>1462</v>
      </c>
      <c r="C401" s="127" t="s">
        <v>1521</v>
      </c>
      <c r="D401" s="7" t="s">
        <v>773</v>
      </c>
      <c r="E401" s="128" t="s">
        <v>2194</v>
      </c>
      <c r="F401" s="6" t="s">
        <v>1464</v>
      </c>
      <c r="G401" s="7" t="s">
        <v>2375</v>
      </c>
      <c r="H401" s="129" t="s">
        <v>2173</v>
      </c>
      <c r="I401" s="8">
        <f t="shared" si="46"/>
        <v>44567</v>
      </c>
      <c r="J401" s="6">
        <v>1</v>
      </c>
      <c r="K401" s="6" t="s">
        <v>22</v>
      </c>
      <c r="L401" s="9">
        <v>44932</v>
      </c>
      <c r="M401" s="7" t="s">
        <v>2091</v>
      </c>
      <c r="N401" s="7" t="s">
        <v>2449</v>
      </c>
      <c r="O401" s="6" t="s">
        <v>1014</v>
      </c>
      <c r="P401" s="10" t="b">
        <f t="shared" ca="1" si="47"/>
        <v>1</v>
      </c>
      <c r="Q401" s="9"/>
      <c r="R401" s="9"/>
      <c r="S401" s="9"/>
      <c r="T401" s="9"/>
      <c r="U401" s="11">
        <f t="shared" ca="1" si="48"/>
        <v>44831</v>
      </c>
      <c r="V401" s="11">
        <f t="shared" si="45"/>
        <v>44918</v>
      </c>
    </row>
    <row r="402" spans="1:22" ht="85.5" customHeight="1" x14ac:dyDescent="0.35">
      <c r="A402" s="2">
        <v>398</v>
      </c>
      <c r="B402" s="12" t="s">
        <v>1465</v>
      </c>
      <c r="C402" s="4" t="s">
        <v>2489</v>
      </c>
      <c r="D402" s="5" t="s">
        <v>773</v>
      </c>
      <c r="E402" s="6" t="s">
        <v>626</v>
      </c>
      <c r="F402" s="15">
        <v>115135</v>
      </c>
      <c r="G402" s="7" t="s">
        <v>566</v>
      </c>
      <c r="H402" s="129" t="s">
        <v>2173</v>
      </c>
      <c r="I402" s="8">
        <f t="shared" si="46"/>
        <v>44710</v>
      </c>
      <c r="J402" s="6">
        <v>1</v>
      </c>
      <c r="K402" s="6" t="s">
        <v>22</v>
      </c>
      <c r="L402" s="9">
        <v>45075</v>
      </c>
      <c r="M402" s="7" t="s">
        <v>32</v>
      </c>
      <c r="N402" s="7" t="s">
        <v>2032</v>
      </c>
      <c r="O402" s="6" t="s">
        <v>1467</v>
      </c>
      <c r="P402" s="10" t="b">
        <f t="shared" ca="1" si="47"/>
        <v>1</v>
      </c>
      <c r="Q402" s="9"/>
      <c r="R402" s="9" t="s">
        <v>569</v>
      </c>
      <c r="S402" s="9" t="s">
        <v>570</v>
      </c>
      <c r="T402" s="9" t="s">
        <v>571</v>
      </c>
      <c r="U402" s="11">
        <f t="shared" ca="1" si="48"/>
        <v>44831</v>
      </c>
      <c r="V402" s="11">
        <f t="shared" si="45"/>
        <v>45061</v>
      </c>
    </row>
    <row r="403" spans="1:22" ht="68.5" customHeight="1" x14ac:dyDescent="0.35">
      <c r="A403" s="2">
        <v>399</v>
      </c>
      <c r="B403" s="12" t="s">
        <v>1468</v>
      </c>
      <c r="C403" s="4" t="s">
        <v>2489</v>
      </c>
      <c r="D403" s="7" t="s">
        <v>2478</v>
      </c>
      <c r="E403" s="6" t="s">
        <v>2033</v>
      </c>
      <c r="F403" s="6" t="s">
        <v>1470</v>
      </c>
      <c r="G403" s="7" t="s">
        <v>566</v>
      </c>
      <c r="H403" s="129" t="s">
        <v>2173</v>
      </c>
      <c r="I403" s="8">
        <f t="shared" si="46"/>
        <v>44710</v>
      </c>
      <c r="J403" s="6">
        <v>1</v>
      </c>
      <c r="K403" s="6" t="s">
        <v>22</v>
      </c>
      <c r="L403" s="9">
        <v>45075</v>
      </c>
      <c r="M403" s="7" t="s">
        <v>32</v>
      </c>
      <c r="N403" s="7" t="s">
        <v>2034</v>
      </c>
      <c r="O403" s="6" t="s">
        <v>1431</v>
      </c>
      <c r="P403" s="10" t="b">
        <f t="shared" ca="1" si="47"/>
        <v>1</v>
      </c>
      <c r="Q403" s="9"/>
      <c r="R403" s="9" t="s">
        <v>569</v>
      </c>
      <c r="S403" s="9" t="s">
        <v>570</v>
      </c>
      <c r="T403" s="9" t="s">
        <v>571</v>
      </c>
      <c r="U403" s="11">
        <f t="shared" ca="1" si="48"/>
        <v>44831</v>
      </c>
      <c r="V403" s="11">
        <f t="shared" si="45"/>
        <v>45061</v>
      </c>
    </row>
    <row r="404" spans="1:22" ht="62" x14ac:dyDescent="0.35">
      <c r="A404" s="2">
        <v>400</v>
      </c>
      <c r="B404" s="12" t="s">
        <v>1471</v>
      </c>
      <c r="C404" s="4" t="s">
        <v>2489</v>
      </c>
      <c r="D404" s="7" t="s">
        <v>773</v>
      </c>
      <c r="E404" s="128" t="s">
        <v>2450</v>
      </c>
      <c r="F404" s="6" t="s">
        <v>1473</v>
      </c>
      <c r="G404" s="7" t="s">
        <v>2229</v>
      </c>
      <c r="H404" s="129" t="s">
        <v>2173</v>
      </c>
      <c r="I404" s="8">
        <f t="shared" si="46"/>
        <v>44566</v>
      </c>
      <c r="J404" s="6">
        <v>1</v>
      </c>
      <c r="K404" s="6" t="s">
        <v>22</v>
      </c>
      <c r="L404" s="9">
        <v>44931</v>
      </c>
      <c r="M404" s="7" t="s">
        <v>2091</v>
      </c>
      <c r="N404" s="7" t="s">
        <v>2451</v>
      </c>
      <c r="O404" s="6" t="s">
        <v>1431</v>
      </c>
      <c r="P404" s="10" t="b">
        <f t="shared" ca="1" si="47"/>
        <v>1</v>
      </c>
      <c r="Q404" s="9"/>
      <c r="R404" s="9"/>
      <c r="S404" s="9"/>
      <c r="T404" s="9"/>
      <c r="U404" s="11">
        <f t="shared" ca="1" si="48"/>
        <v>44831</v>
      </c>
      <c r="V404" s="11">
        <f t="shared" si="45"/>
        <v>44917</v>
      </c>
    </row>
    <row r="405" spans="1:22" x14ac:dyDescent="0.35">
      <c r="A405" s="2">
        <v>401</v>
      </c>
      <c r="B405" s="16" t="s">
        <v>1474</v>
      </c>
      <c r="C405" s="4" t="s">
        <v>610</v>
      </c>
      <c r="D405" s="5"/>
      <c r="E405" s="6" t="s">
        <v>611</v>
      </c>
      <c r="F405" s="6" t="s">
        <v>1475</v>
      </c>
      <c r="G405" s="7"/>
      <c r="H405" s="7" t="s">
        <v>340</v>
      </c>
      <c r="I405" s="8">
        <f t="shared" si="46"/>
        <v>43531</v>
      </c>
      <c r="J405" s="6">
        <v>1</v>
      </c>
      <c r="K405" s="6" t="s">
        <v>22</v>
      </c>
      <c r="L405" s="9">
        <v>43896</v>
      </c>
      <c r="M405" s="7"/>
      <c r="N405" s="7"/>
      <c r="O405" s="6" t="s">
        <v>422</v>
      </c>
      <c r="P405" s="10" t="s">
        <v>60</v>
      </c>
      <c r="Q405" s="9"/>
      <c r="R405" s="9"/>
      <c r="S405" s="9"/>
      <c r="T405" s="9"/>
      <c r="U405" s="11">
        <f t="shared" ca="1" si="48"/>
        <v>44831</v>
      </c>
      <c r="V405" s="11">
        <f t="shared" si="45"/>
        <v>43882</v>
      </c>
    </row>
    <row r="406" spans="1:22" ht="77.5" x14ac:dyDescent="0.35">
      <c r="A406" s="2">
        <v>402</v>
      </c>
      <c r="B406" s="12" t="s">
        <v>1476</v>
      </c>
      <c r="C406" s="13" t="s">
        <v>610</v>
      </c>
      <c r="D406" s="5" t="s">
        <v>773</v>
      </c>
      <c r="E406" s="6" t="s">
        <v>1477</v>
      </c>
      <c r="F406" s="6" t="s">
        <v>1478</v>
      </c>
      <c r="G406" s="7" t="s">
        <v>612</v>
      </c>
      <c r="H406" s="129" t="s">
        <v>2173</v>
      </c>
      <c r="I406" s="8">
        <f t="shared" si="46"/>
        <v>44688</v>
      </c>
      <c r="J406" s="6">
        <v>1</v>
      </c>
      <c r="K406" s="6" t="s">
        <v>22</v>
      </c>
      <c r="L406" s="9">
        <v>45053</v>
      </c>
      <c r="M406" s="7" t="s">
        <v>32</v>
      </c>
      <c r="N406" s="7" t="s">
        <v>1479</v>
      </c>
      <c r="O406" s="6" t="s">
        <v>628</v>
      </c>
      <c r="P406" s="10" t="b">
        <f t="shared" ca="1" si="47"/>
        <v>1</v>
      </c>
      <c r="Q406" s="9"/>
      <c r="R406" s="9" t="s">
        <v>569</v>
      </c>
      <c r="S406" s="9" t="s">
        <v>570</v>
      </c>
      <c r="T406" s="9" t="s">
        <v>571</v>
      </c>
      <c r="U406" s="11">
        <f t="shared" ca="1" si="48"/>
        <v>44831</v>
      </c>
      <c r="V406" s="11">
        <f t="shared" si="45"/>
        <v>45039</v>
      </c>
    </row>
    <row r="407" spans="1:22" ht="77.5" x14ac:dyDescent="0.35">
      <c r="A407" s="2">
        <v>403</v>
      </c>
      <c r="B407" s="12" t="s">
        <v>1480</v>
      </c>
      <c r="C407" s="13" t="s">
        <v>610</v>
      </c>
      <c r="D407" s="5" t="s">
        <v>773</v>
      </c>
      <c r="E407" s="6" t="s">
        <v>1481</v>
      </c>
      <c r="F407" s="6" t="s">
        <v>1482</v>
      </c>
      <c r="G407" s="7" t="s">
        <v>612</v>
      </c>
      <c r="H407" s="129" t="s">
        <v>2173</v>
      </c>
      <c r="I407" s="8">
        <f t="shared" si="46"/>
        <v>44690</v>
      </c>
      <c r="J407" s="6">
        <v>1</v>
      </c>
      <c r="K407" s="6" t="s">
        <v>22</v>
      </c>
      <c r="L407" s="9">
        <v>45055</v>
      </c>
      <c r="M407" s="7" t="s">
        <v>32</v>
      </c>
      <c r="N407" s="7" t="s">
        <v>1483</v>
      </c>
      <c r="O407" s="6" t="s">
        <v>1431</v>
      </c>
      <c r="P407" s="10" t="b">
        <f t="shared" ca="1" si="47"/>
        <v>1</v>
      </c>
      <c r="Q407" s="9"/>
      <c r="R407" s="9" t="s">
        <v>569</v>
      </c>
      <c r="S407" s="9" t="s">
        <v>570</v>
      </c>
      <c r="T407" s="9" t="s">
        <v>571</v>
      </c>
      <c r="U407" s="11">
        <f t="shared" ca="1" si="48"/>
        <v>44831</v>
      </c>
      <c r="V407" s="11">
        <f t="shared" si="45"/>
        <v>45041</v>
      </c>
    </row>
    <row r="408" spans="1:22" ht="62" x14ac:dyDescent="0.35">
      <c r="A408" s="2">
        <v>404</v>
      </c>
      <c r="B408" s="12" t="s">
        <v>1484</v>
      </c>
      <c r="C408" s="13" t="s">
        <v>2266</v>
      </c>
      <c r="D408" s="5" t="s">
        <v>2267</v>
      </c>
      <c r="E408" s="6" t="s">
        <v>1986</v>
      </c>
      <c r="F408" s="6" t="s">
        <v>1485</v>
      </c>
      <c r="G408" s="7" t="s">
        <v>2237</v>
      </c>
      <c r="H408" s="129" t="s">
        <v>2173</v>
      </c>
      <c r="I408" s="8">
        <f t="shared" si="46"/>
        <v>44754</v>
      </c>
      <c r="J408" s="6">
        <v>1</v>
      </c>
      <c r="K408" s="6" t="s">
        <v>22</v>
      </c>
      <c r="L408" s="9">
        <v>45119</v>
      </c>
      <c r="M408" s="7" t="s">
        <v>32</v>
      </c>
      <c r="N408" s="7" t="s">
        <v>2268</v>
      </c>
      <c r="O408" s="6" t="s">
        <v>1431</v>
      </c>
      <c r="P408" s="10" t="b">
        <f t="shared" ca="1" si="47"/>
        <v>1</v>
      </c>
      <c r="Q408" s="9"/>
      <c r="R408" s="9" t="s">
        <v>2269</v>
      </c>
      <c r="S408" s="9" t="s">
        <v>2270</v>
      </c>
      <c r="T408" s="9" t="s">
        <v>2271</v>
      </c>
      <c r="U408" s="11">
        <f t="shared" ca="1" si="48"/>
        <v>44831</v>
      </c>
      <c r="V408" s="11">
        <f t="shared" si="45"/>
        <v>45105</v>
      </c>
    </row>
    <row r="409" spans="1:22" ht="77.5" x14ac:dyDescent="0.35">
      <c r="A409" s="2">
        <v>405</v>
      </c>
      <c r="B409" s="12" t="s">
        <v>1486</v>
      </c>
      <c r="C409" s="4" t="s">
        <v>610</v>
      </c>
      <c r="D409" s="5" t="s">
        <v>773</v>
      </c>
      <c r="E409" s="6" t="s">
        <v>1987</v>
      </c>
      <c r="F409" s="6" t="s">
        <v>1488</v>
      </c>
      <c r="G409" s="7" t="s">
        <v>612</v>
      </c>
      <c r="H409" s="129" t="s">
        <v>2173</v>
      </c>
      <c r="I409" s="8">
        <f t="shared" si="46"/>
        <v>44749</v>
      </c>
      <c r="J409" s="6">
        <v>1</v>
      </c>
      <c r="K409" s="6" t="s">
        <v>22</v>
      </c>
      <c r="L409" s="9">
        <v>45114</v>
      </c>
      <c r="M409" s="7" t="s">
        <v>32</v>
      </c>
      <c r="N409" s="7" t="s">
        <v>1997</v>
      </c>
      <c r="O409" s="6" t="s">
        <v>422</v>
      </c>
      <c r="P409" s="10" t="b">
        <f t="shared" ca="1" si="47"/>
        <v>1</v>
      </c>
      <c r="Q409" s="9"/>
      <c r="R409" s="9" t="s">
        <v>569</v>
      </c>
      <c r="S409" s="9" t="s">
        <v>570</v>
      </c>
      <c r="T409" s="9" t="s">
        <v>571</v>
      </c>
      <c r="U409" s="11">
        <f t="shared" ca="1" si="48"/>
        <v>44831</v>
      </c>
      <c r="V409" s="11">
        <f t="shared" si="45"/>
        <v>45100</v>
      </c>
    </row>
    <row r="410" spans="1:22" ht="46.5" x14ac:dyDescent="0.35">
      <c r="A410" s="2">
        <v>406</v>
      </c>
      <c r="B410" s="12" t="s">
        <v>1489</v>
      </c>
      <c r="C410" s="4" t="s">
        <v>1988</v>
      </c>
      <c r="D410" s="5" t="s">
        <v>438</v>
      </c>
      <c r="E410" s="6" t="s">
        <v>354</v>
      </c>
      <c r="F410" s="6" t="s">
        <v>1491</v>
      </c>
      <c r="G410" s="7" t="s">
        <v>2055</v>
      </c>
      <c r="H410" s="7" t="s">
        <v>2056</v>
      </c>
      <c r="I410" s="8">
        <f t="shared" si="46"/>
        <v>44707</v>
      </c>
      <c r="J410" s="6">
        <v>1</v>
      </c>
      <c r="K410" s="6" t="s">
        <v>22</v>
      </c>
      <c r="L410" s="9">
        <v>45072</v>
      </c>
      <c r="M410" s="7" t="s">
        <v>32</v>
      </c>
      <c r="N410" s="7" t="s">
        <v>2057</v>
      </c>
      <c r="O410" s="6" t="s">
        <v>1492</v>
      </c>
      <c r="P410" s="10" t="b">
        <f t="shared" ca="1" si="47"/>
        <v>1</v>
      </c>
      <c r="Q410" s="9"/>
      <c r="R410" s="9" t="s">
        <v>2058</v>
      </c>
      <c r="S410" s="9" t="s">
        <v>2059</v>
      </c>
      <c r="T410" s="9" t="s">
        <v>725</v>
      </c>
      <c r="U410" s="11">
        <f t="shared" ca="1" si="48"/>
        <v>44831</v>
      </c>
      <c r="V410" s="11">
        <f t="shared" si="45"/>
        <v>45058</v>
      </c>
    </row>
    <row r="411" spans="1:22" ht="77.5" x14ac:dyDescent="0.35">
      <c r="A411" s="2">
        <v>407</v>
      </c>
      <c r="B411" s="12" t="s">
        <v>1493</v>
      </c>
      <c r="C411" s="4" t="s">
        <v>2489</v>
      </c>
      <c r="D411" s="5" t="s">
        <v>773</v>
      </c>
      <c r="E411" s="6" t="s">
        <v>1985</v>
      </c>
      <c r="F411" s="6" t="s">
        <v>1495</v>
      </c>
      <c r="G411" s="7" t="s">
        <v>1524</v>
      </c>
      <c r="H411" s="129" t="s">
        <v>2173</v>
      </c>
      <c r="I411" s="8">
        <f t="shared" si="46"/>
        <v>44749</v>
      </c>
      <c r="J411" s="6">
        <v>1</v>
      </c>
      <c r="K411" s="6" t="s">
        <v>22</v>
      </c>
      <c r="L411" s="9">
        <v>45114</v>
      </c>
      <c r="M411" s="7" t="s">
        <v>32</v>
      </c>
      <c r="N411" s="7" t="s">
        <v>1990</v>
      </c>
      <c r="O411" s="6" t="s">
        <v>1496</v>
      </c>
      <c r="P411" s="10" t="b">
        <f t="shared" ca="1" si="47"/>
        <v>1</v>
      </c>
      <c r="Q411" s="9"/>
      <c r="R411" s="9" t="s">
        <v>569</v>
      </c>
      <c r="S411" s="9" t="s">
        <v>570</v>
      </c>
      <c r="T411" s="9" t="s">
        <v>571</v>
      </c>
      <c r="U411" s="11">
        <f t="shared" ca="1" si="48"/>
        <v>44831</v>
      </c>
      <c r="V411" s="11">
        <f t="shared" si="45"/>
        <v>45100</v>
      </c>
    </row>
    <row r="412" spans="1:22" ht="46.5" x14ac:dyDescent="0.35">
      <c r="A412" s="2">
        <v>408</v>
      </c>
      <c r="B412" s="12" t="s">
        <v>1497</v>
      </c>
      <c r="C412" s="13" t="s">
        <v>2304</v>
      </c>
      <c r="D412" s="7" t="s">
        <v>1512</v>
      </c>
      <c r="E412" s="128" t="s">
        <v>2453</v>
      </c>
      <c r="F412" s="6" t="s">
        <v>2452</v>
      </c>
      <c r="G412" s="7" t="s">
        <v>2397</v>
      </c>
      <c r="H412" s="7" t="s">
        <v>2340</v>
      </c>
      <c r="I412" s="8">
        <f t="shared" si="46"/>
        <v>44797</v>
      </c>
      <c r="J412" s="6">
        <v>1</v>
      </c>
      <c r="K412" s="6" t="s">
        <v>22</v>
      </c>
      <c r="L412" s="9">
        <v>45162</v>
      </c>
      <c r="M412" s="7" t="s">
        <v>32</v>
      </c>
      <c r="N412" s="7" t="s">
        <v>2554</v>
      </c>
      <c r="O412" s="6" t="s">
        <v>1499</v>
      </c>
      <c r="P412" s="10" t="b">
        <f t="shared" ca="1" si="47"/>
        <v>1</v>
      </c>
      <c r="Q412" s="9"/>
      <c r="R412" s="9" t="s">
        <v>396</v>
      </c>
      <c r="S412" s="9" t="s">
        <v>2555</v>
      </c>
      <c r="T412" s="9" t="s">
        <v>2556</v>
      </c>
      <c r="U412" s="11">
        <f t="shared" ca="1" si="48"/>
        <v>44831</v>
      </c>
      <c r="V412" s="11">
        <f t="shared" si="45"/>
        <v>45148</v>
      </c>
    </row>
    <row r="413" spans="1:22" ht="46.5" x14ac:dyDescent="0.35">
      <c r="A413" s="2">
        <v>409</v>
      </c>
      <c r="B413" s="12" t="s">
        <v>1500</v>
      </c>
      <c r="C413" s="13" t="s">
        <v>2223</v>
      </c>
      <c r="D413" s="7" t="s">
        <v>438</v>
      </c>
      <c r="E413" s="128" t="s">
        <v>2253</v>
      </c>
      <c r="F413" s="6" t="s">
        <v>1502</v>
      </c>
      <c r="G413" s="7" t="s">
        <v>2166</v>
      </c>
      <c r="H413" s="7" t="s">
        <v>2226</v>
      </c>
      <c r="I413" s="8">
        <f t="shared" si="46"/>
        <v>44483</v>
      </c>
      <c r="J413" s="6">
        <v>1</v>
      </c>
      <c r="K413" s="6" t="s">
        <v>22</v>
      </c>
      <c r="L413" s="9">
        <v>44848</v>
      </c>
      <c r="M413" s="7" t="s">
        <v>2091</v>
      </c>
      <c r="N413" s="7" t="s">
        <v>2454</v>
      </c>
      <c r="O413" s="6" t="s">
        <v>1503</v>
      </c>
      <c r="P413" s="10" t="b">
        <f t="shared" ca="1" si="47"/>
        <v>1</v>
      </c>
      <c r="Q413" s="9"/>
      <c r="R413" s="9"/>
      <c r="S413" s="9"/>
      <c r="T413" s="9"/>
      <c r="U413" s="11">
        <f t="shared" ca="1" si="48"/>
        <v>44831</v>
      </c>
      <c r="V413" s="11">
        <f t="shared" si="45"/>
        <v>44834</v>
      </c>
    </row>
    <row r="414" spans="1:22" ht="62" x14ac:dyDescent="0.35">
      <c r="A414" s="2">
        <v>410</v>
      </c>
      <c r="B414" s="12" t="s">
        <v>1504</v>
      </c>
      <c r="C414" s="4" t="s">
        <v>2489</v>
      </c>
      <c r="D414" s="7" t="s">
        <v>773</v>
      </c>
      <c r="E414" s="6" t="s">
        <v>1989</v>
      </c>
      <c r="F414" s="6" t="s">
        <v>1505</v>
      </c>
      <c r="G414" s="7" t="s">
        <v>2229</v>
      </c>
      <c r="H414" s="129" t="s">
        <v>2173</v>
      </c>
      <c r="I414" s="8">
        <f t="shared" si="46"/>
        <v>44566</v>
      </c>
      <c r="J414" s="6">
        <v>1</v>
      </c>
      <c r="K414" s="6" t="s">
        <v>22</v>
      </c>
      <c r="L414" s="9">
        <v>44931</v>
      </c>
      <c r="M414" s="7" t="s">
        <v>2091</v>
      </c>
      <c r="N414" s="7" t="s">
        <v>2455</v>
      </c>
      <c r="O414" s="6" t="s">
        <v>1506</v>
      </c>
      <c r="P414" s="10" t="b">
        <f t="shared" ca="1" si="47"/>
        <v>1</v>
      </c>
      <c r="Q414" s="9"/>
      <c r="R414" s="9"/>
      <c r="S414" s="9"/>
      <c r="T414" s="9"/>
      <c r="U414" s="11">
        <f t="shared" ca="1" si="48"/>
        <v>44831</v>
      </c>
      <c r="V414" s="11">
        <f t="shared" si="45"/>
        <v>44917</v>
      </c>
    </row>
    <row r="415" spans="1:22" ht="77.5" x14ac:dyDescent="0.35">
      <c r="A415" s="2">
        <v>411</v>
      </c>
      <c r="B415" s="12" t="s">
        <v>1507</v>
      </c>
      <c r="C415" s="4" t="s">
        <v>2489</v>
      </c>
      <c r="D415" s="5" t="s">
        <v>773</v>
      </c>
      <c r="E415" s="6" t="s">
        <v>812</v>
      </c>
      <c r="F415" s="6" t="s">
        <v>1509</v>
      </c>
      <c r="G415" s="7" t="s">
        <v>1524</v>
      </c>
      <c r="H415" s="129" t="s">
        <v>2173</v>
      </c>
      <c r="I415" s="8">
        <f t="shared" si="46"/>
        <v>44710</v>
      </c>
      <c r="J415" s="6">
        <v>1</v>
      </c>
      <c r="K415" s="6" t="s">
        <v>22</v>
      </c>
      <c r="L415" s="9">
        <v>45075</v>
      </c>
      <c r="M415" s="7" t="s">
        <v>32</v>
      </c>
      <c r="N415" s="7" t="s">
        <v>2036</v>
      </c>
      <c r="O415" s="6" t="s">
        <v>422</v>
      </c>
      <c r="P415" s="10" t="b">
        <f t="shared" ca="1" si="47"/>
        <v>1</v>
      </c>
      <c r="Q415" s="9"/>
      <c r="R415" s="9" t="s">
        <v>569</v>
      </c>
      <c r="S415" s="9" t="s">
        <v>570</v>
      </c>
      <c r="T415" s="9" t="s">
        <v>571</v>
      </c>
      <c r="U415" s="11">
        <f t="shared" ca="1" si="48"/>
        <v>44831</v>
      </c>
      <c r="V415" s="11">
        <f t="shared" si="45"/>
        <v>45061</v>
      </c>
    </row>
    <row r="416" spans="1:22" ht="77.5" x14ac:dyDescent="0.35">
      <c r="A416" s="2">
        <v>412</v>
      </c>
      <c r="B416" s="12" t="s">
        <v>1510</v>
      </c>
      <c r="C416" s="13" t="s">
        <v>1511</v>
      </c>
      <c r="D416" s="5" t="s">
        <v>1512</v>
      </c>
      <c r="E416" s="6" t="s">
        <v>1513</v>
      </c>
      <c r="F416" s="6" t="s">
        <v>1514</v>
      </c>
      <c r="G416" s="7" t="s">
        <v>1515</v>
      </c>
      <c r="H416" s="7" t="s">
        <v>1516</v>
      </c>
      <c r="I416" s="8">
        <f t="shared" si="46"/>
        <v>44695</v>
      </c>
      <c r="J416" s="6">
        <v>1</v>
      </c>
      <c r="K416" s="6" t="s">
        <v>22</v>
      </c>
      <c r="L416" s="9">
        <v>45060</v>
      </c>
      <c r="M416" s="7" t="s">
        <v>32</v>
      </c>
      <c r="N416" s="7" t="s">
        <v>1517</v>
      </c>
      <c r="O416" s="6" t="s">
        <v>1220</v>
      </c>
      <c r="P416" s="10" t="b">
        <f t="shared" ca="1" si="47"/>
        <v>1</v>
      </c>
      <c r="Q416" s="9"/>
      <c r="R416" s="9" t="s">
        <v>396</v>
      </c>
      <c r="S416" s="9" t="s">
        <v>397</v>
      </c>
      <c r="T416" s="9" t="s">
        <v>398</v>
      </c>
      <c r="U416" s="11">
        <f t="shared" ca="1" si="48"/>
        <v>44831</v>
      </c>
      <c r="V416" s="11">
        <f t="shared" si="45"/>
        <v>45046</v>
      </c>
    </row>
    <row r="417" spans="1:22" ht="62" x14ac:dyDescent="0.35">
      <c r="A417" s="2">
        <v>413</v>
      </c>
      <c r="B417" s="12" t="s">
        <v>1518</v>
      </c>
      <c r="C417" s="4" t="s">
        <v>2489</v>
      </c>
      <c r="D417" s="7" t="s">
        <v>2457</v>
      </c>
      <c r="E417" s="128" t="s">
        <v>2456</v>
      </c>
      <c r="F417" s="6" t="s">
        <v>1519</v>
      </c>
      <c r="G417" s="7" t="s">
        <v>2229</v>
      </c>
      <c r="H417" s="129" t="s">
        <v>2173</v>
      </c>
      <c r="I417" s="8">
        <f t="shared" si="46"/>
        <v>44566</v>
      </c>
      <c r="J417" s="6">
        <v>1</v>
      </c>
      <c r="K417" s="6" t="s">
        <v>22</v>
      </c>
      <c r="L417" s="9">
        <v>44931</v>
      </c>
      <c r="M417" s="7" t="s">
        <v>2091</v>
      </c>
      <c r="N417" s="7" t="s">
        <v>2458</v>
      </c>
      <c r="O417" s="6" t="s">
        <v>1431</v>
      </c>
      <c r="P417" s="10" t="b">
        <f t="shared" ca="1" si="47"/>
        <v>1</v>
      </c>
      <c r="Q417" s="9"/>
      <c r="R417" s="9"/>
      <c r="S417" s="9"/>
      <c r="T417" s="9"/>
      <c r="U417" s="11">
        <f t="shared" ca="1" si="48"/>
        <v>44831</v>
      </c>
      <c r="V417" s="11">
        <f t="shared" si="45"/>
        <v>44917</v>
      </c>
    </row>
    <row r="418" spans="1:22" ht="46.5" x14ac:dyDescent="0.35">
      <c r="A418" s="2">
        <v>414</v>
      </c>
      <c r="B418" s="76" t="s">
        <v>1998</v>
      </c>
      <c r="C418" s="77" t="s">
        <v>2477</v>
      </c>
      <c r="D418" s="115" t="s">
        <v>1999</v>
      </c>
      <c r="E418" s="78" t="s">
        <v>2001</v>
      </c>
      <c r="F418" s="78" t="s">
        <v>2000</v>
      </c>
      <c r="G418" s="116" t="s">
        <v>2002</v>
      </c>
      <c r="H418" s="7" t="s">
        <v>2003</v>
      </c>
      <c r="I418" s="8">
        <f t="shared" si="46"/>
        <v>44728</v>
      </c>
      <c r="J418" s="6">
        <v>1</v>
      </c>
      <c r="K418" s="6" t="s">
        <v>22</v>
      </c>
      <c r="L418" s="42">
        <v>45093</v>
      </c>
      <c r="M418" s="116" t="s">
        <v>2004</v>
      </c>
      <c r="N418" s="116" t="s">
        <v>2006</v>
      </c>
      <c r="O418" s="78" t="s">
        <v>2005</v>
      </c>
      <c r="P418" s="10" t="b">
        <f t="shared" si="47"/>
        <v>1</v>
      </c>
      <c r="Q418" s="42"/>
      <c r="R418" s="42" t="s">
        <v>2007</v>
      </c>
      <c r="S418" s="117" t="s">
        <v>40</v>
      </c>
      <c r="T418" s="42" t="s">
        <v>2008</v>
      </c>
      <c r="U418" s="11"/>
      <c r="V418" s="11">
        <f t="shared" si="45"/>
        <v>45079</v>
      </c>
    </row>
    <row r="419" spans="1:22" ht="77.5" x14ac:dyDescent="0.35">
      <c r="A419" s="2">
        <v>415</v>
      </c>
      <c r="B419" s="12" t="s">
        <v>1520</v>
      </c>
      <c r="C419" s="127" t="s">
        <v>1521</v>
      </c>
      <c r="D419" s="5" t="s">
        <v>563</v>
      </c>
      <c r="E419" s="6" t="s">
        <v>1522</v>
      </c>
      <c r="F419" s="6" t="s">
        <v>1523</v>
      </c>
      <c r="G419" s="7" t="s">
        <v>1524</v>
      </c>
      <c r="H419" s="129" t="s">
        <v>2173</v>
      </c>
      <c r="I419" s="8">
        <f t="shared" si="46"/>
        <v>44686</v>
      </c>
      <c r="J419" s="6">
        <v>1</v>
      </c>
      <c r="K419" s="6" t="s">
        <v>22</v>
      </c>
      <c r="L419" s="139">
        <v>45051</v>
      </c>
      <c r="M419" s="7" t="s">
        <v>32</v>
      </c>
      <c r="N419" s="7" t="s">
        <v>1525</v>
      </c>
      <c r="O419" s="6" t="s">
        <v>1014</v>
      </c>
      <c r="P419" s="10" t="b">
        <f t="shared" ca="1" si="47"/>
        <v>1</v>
      </c>
      <c r="Q419" s="9"/>
      <c r="R419" s="9" t="s">
        <v>1526</v>
      </c>
      <c r="S419" s="9" t="s">
        <v>1527</v>
      </c>
      <c r="T419" s="9" t="s">
        <v>1528</v>
      </c>
      <c r="U419" s="11">
        <f t="shared" ca="1" si="48"/>
        <v>44831</v>
      </c>
      <c r="V419" s="11">
        <f t="shared" si="45"/>
        <v>45037</v>
      </c>
    </row>
    <row r="420" spans="1:22" ht="77.5" x14ac:dyDescent="0.35">
      <c r="A420" s="2">
        <v>416</v>
      </c>
      <c r="B420" s="12" t="s">
        <v>1529</v>
      </c>
      <c r="C420" s="127" t="s">
        <v>1521</v>
      </c>
      <c r="D420" s="7" t="s">
        <v>563</v>
      </c>
      <c r="E420" s="128" t="s">
        <v>2195</v>
      </c>
      <c r="F420" s="15" t="s">
        <v>2459</v>
      </c>
      <c r="G420" s="7" t="s">
        <v>1524</v>
      </c>
      <c r="H420" s="129" t="s">
        <v>2173</v>
      </c>
      <c r="I420" s="8">
        <f t="shared" si="46"/>
        <v>44812</v>
      </c>
      <c r="J420" s="6">
        <v>1</v>
      </c>
      <c r="K420" s="6" t="s">
        <v>22</v>
      </c>
      <c r="L420" s="9">
        <v>45177</v>
      </c>
      <c r="M420" s="7" t="s">
        <v>32</v>
      </c>
      <c r="N420" s="7" t="s">
        <v>2612</v>
      </c>
      <c r="O420" s="6" t="s">
        <v>1014</v>
      </c>
      <c r="P420" s="10" t="b">
        <f t="shared" ca="1" si="47"/>
        <v>1</v>
      </c>
      <c r="Q420" s="9"/>
      <c r="R420" s="9"/>
      <c r="S420" s="9"/>
      <c r="T420" s="9"/>
      <c r="U420" s="11">
        <f t="shared" ca="1" si="48"/>
        <v>44831</v>
      </c>
      <c r="V420" s="11">
        <f t="shared" si="45"/>
        <v>45163</v>
      </c>
    </row>
    <row r="421" spans="1:22" ht="77.5" x14ac:dyDescent="0.35">
      <c r="A421" s="2">
        <v>417</v>
      </c>
      <c r="B421" s="12" t="s">
        <v>1531</v>
      </c>
      <c r="C421" s="127" t="s">
        <v>1521</v>
      </c>
      <c r="D421" s="7" t="s">
        <v>563</v>
      </c>
      <c r="E421" s="128" t="s">
        <v>2196</v>
      </c>
      <c r="F421" s="6" t="s">
        <v>1533</v>
      </c>
      <c r="G421" s="7" t="s">
        <v>1524</v>
      </c>
      <c r="H421" s="129" t="s">
        <v>2173</v>
      </c>
      <c r="I421" s="8">
        <f t="shared" si="46"/>
        <v>44820</v>
      </c>
      <c r="J421" s="6">
        <v>1</v>
      </c>
      <c r="K421" s="6" t="s">
        <v>22</v>
      </c>
      <c r="L421" s="9">
        <v>45185</v>
      </c>
      <c r="M421" s="7" t="s">
        <v>32</v>
      </c>
      <c r="N421" s="7" t="s">
        <v>2653</v>
      </c>
      <c r="O421" s="6" t="s">
        <v>1014</v>
      </c>
      <c r="P421" s="10" t="b">
        <f t="shared" ca="1" si="47"/>
        <v>1</v>
      </c>
      <c r="Q421" s="9"/>
      <c r="R421" s="9" t="s">
        <v>1526</v>
      </c>
      <c r="S421" s="9" t="s">
        <v>2651</v>
      </c>
      <c r="T421" s="9" t="s">
        <v>2652</v>
      </c>
      <c r="U421" s="11">
        <f t="shared" ca="1" si="48"/>
        <v>44831</v>
      </c>
      <c r="V421" s="11">
        <f t="shared" si="45"/>
        <v>45171</v>
      </c>
    </row>
    <row r="422" spans="1:22" ht="77.5" x14ac:dyDescent="0.35">
      <c r="A422" s="2">
        <v>418</v>
      </c>
      <c r="B422" s="12" t="s">
        <v>1534</v>
      </c>
      <c r="C422" s="127" t="s">
        <v>1521</v>
      </c>
      <c r="D422" s="7" t="s">
        <v>563</v>
      </c>
      <c r="E422" s="128" t="s">
        <v>2649</v>
      </c>
      <c r="F422" s="6" t="s">
        <v>1536</v>
      </c>
      <c r="G422" s="7" t="s">
        <v>1524</v>
      </c>
      <c r="H422" s="129" t="s">
        <v>2173</v>
      </c>
      <c r="I422" s="8">
        <f t="shared" si="46"/>
        <v>44820</v>
      </c>
      <c r="J422" s="6">
        <v>1</v>
      </c>
      <c r="K422" s="6" t="s">
        <v>22</v>
      </c>
      <c r="L422" s="9">
        <v>45185</v>
      </c>
      <c r="M422" s="7" t="s">
        <v>32</v>
      </c>
      <c r="N422" s="7" t="s">
        <v>2650</v>
      </c>
      <c r="O422" s="6" t="s">
        <v>1014</v>
      </c>
      <c r="P422" s="10" t="b">
        <f t="shared" ca="1" si="47"/>
        <v>1</v>
      </c>
      <c r="Q422" s="9"/>
      <c r="R422" s="9" t="s">
        <v>1526</v>
      </c>
      <c r="S422" s="9" t="s">
        <v>2651</v>
      </c>
      <c r="T422" s="9" t="s">
        <v>2652</v>
      </c>
      <c r="U422" s="11">
        <f t="shared" ca="1" si="48"/>
        <v>44831</v>
      </c>
      <c r="V422" s="11">
        <f t="shared" si="45"/>
        <v>45171</v>
      </c>
    </row>
    <row r="423" spans="1:22" ht="62" x14ac:dyDescent="0.35">
      <c r="A423" s="2">
        <v>419</v>
      </c>
      <c r="B423" s="12" t="s">
        <v>1537</v>
      </c>
      <c r="C423" s="127" t="s">
        <v>1521</v>
      </c>
      <c r="D423" s="7" t="s">
        <v>563</v>
      </c>
      <c r="E423" s="128" t="s">
        <v>2197</v>
      </c>
      <c r="F423" s="6" t="s">
        <v>1539</v>
      </c>
      <c r="G423" s="7" t="s">
        <v>2375</v>
      </c>
      <c r="H423" s="129" t="s">
        <v>2173</v>
      </c>
      <c r="I423" s="8">
        <f t="shared" si="46"/>
        <v>44567</v>
      </c>
      <c r="J423" s="6">
        <v>1</v>
      </c>
      <c r="K423" s="6" t="s">
        <v>22</v>
      </c>
      <c r="L423" s="9">
        <v>44932</v>
      </c>
      <c r="M423" s="7" t="s">
        <v>2091</v>
      </c>
      <c r="N423" s="7" t="s">
        <v>2460</v>
      </c>
      <c r="O423" s="6" t="s">
        <v>1014</v>
      </c>
      <c r="P423" s="10" t="b">
        <f t="shared" ca="1" si="47"/>
        <v>1</v>
      </c>
      <c r="Q423" s="9"/>
      <c r="R423" s="9"/>
      <c r="S423" s="9"/>
      <c r="T423" s="9"/>
      <c r="U423" s="11">
        <f t="shared" ca="1" si="48"/>
        <v>44831</v>
      </c>
      <c r="V423" s="11">
        <f t="shared" si="45"/>
        <v>44918</v>
      </c>
    </row>
    <row r="424" spans="1:22" ht="62" x14ac:dyDescent="0.35">
      <c r="A424" s="2">
        <v>420</v>
      </c>
      <c r="B424" s="3" t="s">
        <v>1540</v>
      </c>
      <c r="C424" s="127" t="s">
        <v>1521</v>
      </c>
      <c r="D424" s="7" t="s">
        <v>563</v>
      </c>
      <c r="E424" s="128" t="s">
        <v>2198</v>
      </c>
      <c r="F424" s="6" t="s">
        <v>1542</v>
      </c>
      <c r="G424" s="7" t="s">
        <v>2375</v>
      </c>
      <c r="H424" s="129" t="s">
        <v>2173</v>
      </c>
      <c r="I424" s="8">
        <f t="shared" si="46"/>
        <v>44442</v>
      </c>
      <c r="J424" s="6">
        <v>1</v>
      </c>
      <c r="K424" s="6" t="s">
        <v>22</v>
      </c>
      <c r="L424" s="9">
        <v>44807</v>
      </c>
      <c r="M424" s="7" t="s">
        <v>2091</v>
      </c>
      <c r="N424" s="7" t="s">
        <v>2461</v>
      </c>
      <c r="O424" s="6" t="s">
        <v>1014</v>
      </c>
      <c r="P424" s="10" t="b">
        <f t="shared" ca="1" si="47"/>
        <v>0</v>
      </c>
      <c r="Q424" s="9"/>
      <c r="R424" s="9"/>
      <c r="S424" s="9"/>
      <c r="T424" s="9"/>
      <c r="U424" s="11">
        <f t="shared" ca="1" si="48"/>
        <v>44831</v>
      </c>
      <c r="V424" s="11">
        <f t="shared" si="45"/>
        <v>44793</v>
      </c>
    </row>
    <row r="425" spans="1:22" ht="46.5" x14ac:dyDescent="0.35">
      <c r="A425" s="2">
        <v>421</v>
      </c>
      <c r="B425" s="12" t="s">
        <v>1543</v>
      </c>
      <c r="C425" s="13" t="s">
        <v>1544</v>
      </c>
      <c r="D425" s="7" t="s">
        <v>2538</v>
      </c>
      <c r="E425" s="15" t="s">
        <v>2539</v>
      </c>
      <c r="F425" s="6" t="s">
        <v>1545</v>
      </c>
      <c r="G425" s="7" t="s">
        <v>2540</v>
      </c>
      <c r="H425" s="138" t="s">
        <v>2541</v>
      </c>
      <c r="I425" s="8">
        <f t="shared" si="46"/>
        <v>44590</v>
      </c>
      <c r="J425" s="6">
        <v>1</v>
      </c>
      <c r="K425" s="6" t="s">
        <v>22</v>
      </c>
      <c r="L425" s="9">
        <v>44955</v>
      </c>
      <c r="M425" s="7" t="s">
        <v>32</v>
      </c>
      <c r="N425" s="7" t="s">
        <v>2542</v>
      </c>
      <c r="O425" s="6" t="s">
        <v>980</v>
      </c>
      <c r="P425" s="10" t="b">
        <f t="shared" ca="1" si="47"/>
        <v>1</v>
      </c>
      <c r="Q425" s="9" t="s">
        <v>1546</v>
      </c>
      <c r="R425" s="9" t="s">
        <v>2543</v>
      </c>
      <c r="S425" s="9" t="s">
        <v>2544</v>
      </c>
      <c r="T425" s="9" t="s">
        <v>2545</v>
      </c>
      <c r="U425" s="11">
        <f t="shared" ca="1" si="48"/>
        <v>44831</v>
      </c>
      <c r="V425" s="11">
        <f t="shared" si="45"/>
        <v>44941</v>
      </c>
    </row>
    <row r="426" spans="1:22" ht="46.5" x14ac:dyDescent="0.35">
      <c r="A426" s="2">
        <v>422</v>
      </c>
      <c r="B426" s="3" t="s">
        <v>1547</v>
      </c>
      <c r="C426" s="13" t="s">
        <v>1548</v>
      </c>
      <c r="D426" s="5" t="s">
        <v>1549</v>
      </c>
      <c r="E426" s="128" t="s">
        <v>1556</v>
      </c>
      <c r="F426" s="6" t="s">
        <v>2536</v>
      </c>
      <c r="G426" s="7" t="s">
        <v>1551</v>
      </c>
      <c r="H426" s="113" t="s">
        <v>2531</v>
      </c>
      <c r="I426" s="8">
        <f t="shared" ref="I426:I427" si="49">(L426-90)</f>
        <v>44730</v>
      </c>
      <c r="J426" s="24">
        <v>3</v>
      </c>
      <c r="K426" s="6" t="s">
        <v>119</v>
      </c>
      <c r="L426" s="9">
        <v>44820</v>
      </c>
      <c r="M426" s="7" t="s">
        <v>32</v>
      </c>
      <c r="N426" s="7" t="s">
        <v>2532</v>
      </c>
      <c r="O426" s="6" t="s">
        <v>980</v>
      </c>
      <c r="P426" s="10" t="b">
        <f t="shared" ca="1" si="47"/>
        <v>0</v>
      </c>
      <c r="Q426" s="9" t="s">
        <v>1546</v>
      </c>
      <c r="R426" s="9" t="s">
        <v>1552</v>
      </c>
      <c r="S426" s="9" t="s">
        <v>2534</v>
      </c>
      <c r="T426" s="9" t="s">
        <v>2535</v>
      </c>
      <c r="U426" s="11">
        <f t="shared" ca="1" si="48"/>
        <v>44831</v>
      </c>
      <c r="V426" s="11">
        <f t="shared" si="45"/>
        <v>44806</v>
      </c>
    </row>
    <row r="427" spans="1:22" ht="31" x14ac:dyDescent="0.35">
      <c r="A427" s="2">
        <v>423</v>
      </c>
      <c r="B427" s="3" t="s">
        <v>1553</v>
      </c>
      <c r="C427" s="13" t="s">
        <v>1554</v>
      </c>
      <c r="D427" s="5" t="s">
        <v>1555</v>
      </c>
      <c r="E427" s="6" t="s">
        <v>1556</v>
      </c>
      <c r="F427" s="6" t="s">
        <v>1557</v>
      </c>
      <c r="G427" s="7" t="s">
        <v>1551</v>
      </c>
      <c r="H427" s="113" t="s">
        <v>2531</v>
      </c>
      <c r="I427" s="8">
        <f t="shared" si="49"/>
        <v>44730</v>
      </c>
      <c r="J427" s="24">
        <v>3</v>
      </c>
      <c r="K427" s="6" t="s">
        <v>119</v>
      </c>
      <c r="L427" s="9">
        <v>44820</v>
      </c>
      <c r="M427" s="7" t="s">
        <v>32</v>
      </c>
      <c r="N427" s="7" t="s">
        <v>2537</v>
      </c>
      <c r="O427" s="6" t="s">
        <v>980</v>
      </c>
      <c r="P427" s="10" t="b">
        <f t="shared" ca="1" si="47"/>
        <v>0</v>
      </c>
      <c r="Q427" s="9" t="s">
        <v>1546</v>
      </c>
      <c r="R427" s="9" t="s">
        <v>1552</v>
      </c>
      <c r="S427" s="9" t="s">
        <v>2534</v>
      </c>
      <c r="T427" s="9" t="s">
        <v>2535</v>
      </c>
      <c r="U427" s="11">
        <f t="shared" ca="1" si="48"/>
        <v>44831</v>
      </c>
      <c r="V427" s="11">
        <f t="shared" si="45"/>
        <v>44806</v>
      </c>
    </row>
    <row r="428" spans="1:22" ht="46.5" x14ac:dyDescent="0.35">
      <c r="A428" s="2">
        <v>424</v>
      </c>
      <c r="B428" s="3" t="s">
        <v>1558</v>
      </c>
      <c r="C428" s="13" t="s">
        <v>1559</v>
      </c>
      <c r="D428" s="5" t="s">
        <v>1560</v>
      </c>
      <c r="E428" s="6" t="s">
        <v>1556</v>
      </c>
      <c r="F428" s="6" t="s">
        <v>1561</v>
      </c>
      <c r="G428" s="7" t="s">
        <v>1551</v>
      </c>
      <c r="H428" s="113" t="s">
        <v>2531</v>
      </c>
      <c r="I428" s="8">
        <f>(L428-90)</f>
        <v>44730</v>
      </c>
      <c r="J428" s="24">
        <v>3</v>
      </c>
      <c r="K428" s="6" t="s">
        <v>119</v>
      </c>
      <c r="L428" s="9">
        <v>44820</v>
      </c>
      <c r="M428" s="7" t="s">
        <v>32</v>
      </c>
      <c r="N428" s="7" t="s">
        <v>2533</v>
      </c>
      <c r="O428" s="6" t="s">
        <v>980</v>
      </c>
      <c r="P428" s="10" t="b">
        <f t="shared" ca="1" si="47"/>
        <v>0</v>
      </c>
      <c r="Q428" s="9" t="s">
        <v>1546</v>
      </c>
      <c r="R428" s="9" t="s">
        <v>1552</v>
      </c>
      <c r="S428" s="9" t="s">
        <v>2534</v>
      </c>
      <c r="T428" s="9" t="s">
        <v>2535</v>
      </c>
      <c r="U428" s="11">
        <f t="shared" ca="1" si="48"/>
        <v>44831</v>
      </c>
      <c r="V428" s="11">
        <f t="shared" si="45"/>
        <v>44806</v>
      </c>
    </row>
    <row r="429" spans="1:22" ht="31" x14ac:dyDescent="0.35">
      <c r="A429" s="2">
        <v>425</v>
      </c>
      <c r="B429" s="16" t="s">
        <v>1562</v>
      </c>
      <c r="C429" s="13" t="s">
        <v>1544</v>
      </c>
      <c r="D429" s="5"/>
      <c r="E429" s="6" t="e">
        <f>INDEX([1]REFERENCED!$E:$E, MATCH(B429,[1]REFERENCED!$B:$B,0))</f>
        <v>#N/A</v>
      </c>
      <c r="F429" s="6" t="s">
        <v>1563</v>
      </c>
      <c r="G429" s="7"/>
      <c r="H429" s="7"/>
      <c r="I429" s="8">
        <f>(L429-365)</f>
        <v>43788</v>
      </c>
      <c r="J429" s="6">
        <v>1</v>
      </c>
      <c r="K429" s="6" t="s">
        <v>22</v>
      </c>
      <c r="L429" s="9">
        <v>44153</v>
      </c>
      <c r="M429" s="7"/>
      <c r="N429" s="7"/>
      <c r="O429" s="6" t="s">
        <v>1564</v>
      </c>
      <c r="P429" s="10" t="s">
        <v>60</v>
      </c>
      <c r="Q429" s="9" t="s">
        <v>1546</v>
      </c>
      <c r="R429" s="9"/>
      <c r="S429" s="9"/>
      <c r="T429" s="9"/>
      <c r="U429" s="11">
        <f t="shared" ca="1" si="48"/>
        <v>44831</v>
      </c>
      <c r="V429" s="11">
        <f t="shared" si="45"/>
        <v>44139</v>
      </c>
    </row>
    <row r="430" spans="1:22" ht="31" x14ac:dyDescent="0.35">
      <c r="A430" s="2">
        <v>426</v>
      </c>
      <c r="B430" s="16" t="s">
        <v>1565</v>
      </c>
      <c r="C430" s="13" t="s">
        <v>1566</v>
      </c>
      <c r="D430" s="5"/>
      <c r="E430" s="6" t="e">
        <f>INDEX([1]REFERENCED!$E:$E, MATCH(B430,[1]REFERENCED!$B:$B,0))</f>
        <v>#N/A</v>
      </c>
      <c r="F430" s="6" t="s">
        <v>1567</v>
      </c>
      <c r="G430" s="7"/>
      <c r="H430" s="7"/>
      <c r="I430" s="8">
        <f t="shared" ref="I430:I431" si="50">(L430-91)</f>
        <v>43822</v>
      </c>
      <c r="J430" s="6">
        <v>3</v>
      </c>
      <c r="K430" s="6" t="s">
        <v>119</v>
      </c>
      <c r="L430" s="9">
        <v>43913</v>
      </c>
      <c r="M430" s="7"/>
      <c r="N430" s="7"/>
      <c r="O430" s="6" t="s">
        <v>1568</v>
      </c>
      <c r="P430" s="10" t="s">
        <v>60</v>
      </c>
      <c r="Q430" s="9" t="s">
        <v>1546</v>
      </c>
      <c r="R430" s="9"/>
      <c r="S430" s="9"/>
      <c r="T430" s="9"/>
      <c r="U430" s="11">
        <f t="shared" ca="1" si="48"/>
        <v>44831</v>
      </c>
      <c r="V430" s="11">
        <f t="shared" si="45"/>
        <v>43899</v>
      </c>
    </row>
    <row r="431" spans="1:22" ht="31" x14ac:dyDescent="0.35">
      <c r="A431" s="2">
        <v>427</v>
      </c>
      <c r="B431" s="12" t="s">
        <v>1569</v>
      </c>
      <c r="C431" s="13" t="s">
        <v>1570</v>
      </c>
      <c r="D431" s="5"/>
      <c r="E431" s="6" t="e">
        <f>INDEX([1]REFERENCED!$E:$E, MATCH(B431,[1]REFERENCED!$B:$B,0))</f>
        <v>#N/A</v>
      </c>
      <c r="F431" s="6" t="s">
        <v>1571</v>
      </c>
      <c r="G431" s="7"/>
      <c r="H431" s="7"/>
      <c r="I431" s="8">
        <f t="shared" si="50"/>
        <v>43822</v>
      </c>
      <c r="J431" s="6">
        <v>3</v>
      </c>
      <c r="K431" s="6" t="s">
        <v>119</v>
      </c>
      <c r="L431" s="9">
        <v>43913</v>
      </c>
      <c r="M431" s="7"/>
      <c r="N431" s="7"/>
      <c r="O431" s="6" t="s">
        <v>1568</v>
      </c>
      <c r="P431" s="10" t="s">
        <v>60</v>
      </c>
      <c r="Q431" s="9" t="s">
        <v>1546</v>
      </c>
      <c r="R431" s="9"/>
      <c r="S431" s="9"/>
      <c r="T431" s="9"/>
      <c r="U431" s="11">
        <f t="shared" ca="1" si="48"/>
        <v>44831</v>
      </c>
      <c r="V431" s="11">
        <f t="shared" si="45"/>
        <v>43899</v>
      </c>
    </row>
    <row r="432" spans="1:22" ht="31" x14ac:dyDescent="0.35">
      <c r="A432" s="2">
        <v>428</v>
      </c>
      <c r="B432" s="16" t="s">
        <v>1572</v>
      </c>
      <c r="C432" s="13" t="s">
        <v>1573</v>
      </c>
      <c r="D432" s="5"/>
      <c r="E432" s="6" t="e">
        <f>INDEX([1]REFERENCED!$E:$E, MATCH(B432,[1]REFERENCED!$B:$B,0))</f>
        <v>#N/A</v>
      </c>
      <c r="F432" s="6" t="s">
        <v>1574</v>
      </c>
      <c r="G432" s="7"/>
      <c r="H432" s="7"/>
      <c r="I432" s="8">
        <f>(L432-91)</f>
        <v>43822</v>
      </c>
      <c r="J432" s="6">
        <v>3</v>
      </c>
      <c r="K432" s="6" t="s">
        <v>119</v>
      </c>
      <c r="L432" s="9">
        <v>43913</v>
      </c>
      <c r="M432" s="7"/>
      <c r="N432" s="7"/>
      <c r="O432" s="6" t="s">
        <v>1568</v>
      </c>
      <c r="P432" s="10" t="s">
        <v>60</v>
      </c>
      <c r="Q432" s="9" t="s">
        <v>1546</v>
      </c>
      <c r="R432" s="9"/>
      <c r="S432" s="9"/>
      <c r="T432" s="9"/>
      <c r="U432" s="11">
        <f t="shared" ca="1" si="48"/>
        <v>44831</v>
      </c>
      <c r="V432" s="11">
        <f t="shared" si="45"/>
        <v>43899</v>
      </c>
    </row>
    <row r="433" spans="1:22" ht="31" x14ac:dyDescent="0.35">
      <c r="A433" s="2">
        <v>429</v>
      </c>
      <c r="B433" s="16" t="s">
        <v>1575</v>
      </c>
      <c r="C433" s="13" t="s">
        <v>1576</v>
      </c>
      <c r="D433" s="5"/>
      <c r="E433" s="6" t="e">
        <f>INDEX([1]REFERENCED!$E:$E, MATCH(B433,[1]REFERENCED!$B:$B,0))</f>
        <v>#N/A</v>
      </c>
      <c r="F433" s="6" t="s">
        <v>1577</v>
      </c>
      <c r="G433" s="7"/>
      <c r="H433" s="7"/>
      <c r="I433" s="8">
        <f>(L433-181)</f>
        <v>41682</v>
      </c>
      <c r="J433" s="6">
        <v>6</v>
      </c>
      <c r="K433" s="6" t="s">
        <v>119</v>
      </c>
      <c r="L433" s="9">
        <v>41863</v>
      </c>
      <c r="M433" s="7"/>
      <c r="N433" s="7"/>
      <c r="O433" s="6" t="s">
        <v>1578</v>
      </c>
      <c r="P433" s="10" t="s">
        <v>60</v>
      </c>
      <c r="Q433" s="9" t="s">
        <v>1546</v>
      </c>
      <c r="R433" s="9"/>
      <c r="S433" s="9"/>
      <c r="T433" s="9"/>
      <c r="U433" s="11">
        <f t="shared" ca="1" si="48"/>
        <v>44831</v>
      </c>
      <c r="V433" s="11">
        <f t="shared" si="45"/>
        <v>41849</v>
      </c>
    </row>
    <row r="434" spans="1:22" ht="31" x14ac:dyDescent="0.35">
      <c r="A434" s="2">
        <v>430</v>
      </c>
      <c r="B434" s="16" t="s">
        <v>1579</v>
      </c>
      <c r="C434" s="13" t="s">
        <v>1580</v>
      </c>
      <c r="D434" s="5"/>
      <c r="E434" s="6" t="e">
        <f>INDEX([1]REFERENCED!$E:$E, MATCH(B434,[1]REFERENCED!$B:$B,0))</f>
        <v>#N/A</v>
      </c>
      <c r="F434" s="6" t="s">
        <v>1581</v>
      </c>
      <c r="G434" s="7"/>
      <c r="H434" s="7"/>
      <c r="I434" s="8">
        <f>(L434-365)</f>
        <v>42039</v>
      </c>
      <c r="J434" s="6">
        <v>1</v>
      </c>
      <c r="K434" s="6" t="s">
        <v>22</v>
      </c>
      <c r="L434" s="9">
        <v>42404</v>
      </c>
      <c r="M434" s="7"/>
      <c r="N434" s="7"/>
      <c r="O434" s="6" t="s">
        <v>1568</v>
      </c>
      <c r="P434" s="10" t="s">
        <v>60</v>
      </c>
      <c r="Q434" s="9" t="s">
        <v>1546</v>
      </c>
      <c r="R434" s="9"/>
      <c r="S434" s="9"/>
      <c r="T434" s="9"/>
      <c r="U434" s="11">
        <f t="shared" ca="1" si="48"/>
        <v>44831</v>
      </c>
      <c r="V434" s="11">
        <f t="shared" si="45"/>
        <v>42390</v>
      </c>
    </row>
    <row r="435" spans="1:22" ht="31" x14ac:dyDescent="0.35">
      <c r="A435" s="2">
        <v>431</v>
      </c>
      <c r="B435" s="16" t="s">
        <v>1582</v>
      </c>
      <c r="C435" s="13" t="s">
        <v>1576</v>
      </c>
      <c r="D435" s="5"/>
      <c r="E435" s="6" t="e">
        <f>INDEX([1]REFERENCED!$E:$E, MATCH(B435,[1]REFERENCED!$B:$B,0))</f>
        <v>#N/A</v>
      </c>
      <c r="F435" s="6" t="s">
        <v>1583</v>
      </c>
      <c r="G435" s="7"/>
      <c r="H435" s="7"/>
      <c r="I435" s="8">
        <f>(L435-183)</f>
        <v>43755</v>
      </c>
      <c r="J435" s="6">
        <v>6</v>
      </c>
      <c r="K435" s="6" t="s">
        <v>119</v>
      </c>
      <c r="L435" s="9">
        <v>43938</v>
      </c>
      <c r="M435" s="7"/>
      <c r="N435" s="7"/>
      <c r="O435" s="6" t="s">
        <v>1568</v>
      </c>
      <c r="P435" s="10" t="s">
        <v>60</v>
      </c>
      <c r="Q435" s="9" t="s">
        <v>1546</v>
      </c>
      <c r="R435" s="9"/>
      <c r="S435" s="9"/>
      <c r="T435" s="9"/>
      <c r="U435" s="11">
        <f t="shared" ca="1" si="48"/>
        <v>44831</v>
      </c>
      <c r="V435" s="11">
        <f t="shared" si="45"/>
        <v>43924</v>
      </c>
    </row>
    <row r="436" spans="1:22" ht="31" x14ac:dyDescent="0.35">
      <c r="A436" s="2">
        <v>432</v>
      </c>
      <c r="B436" s="16" t="s">
        <v>1584</v>
      </c>
      <c r="C436" s="13" t="s">
        <v>1580</v>
      </c>
      <c r="D436" s="5"/>
      <c r="E436" s="6" t="e">
        <f>INDEX([1]REFERENCED!$E:$E, MATCH(B436,[1]REFERENCED!$B:$B,0))</f>
        <v>#N/A</v>
      </c>
      <c r="F436" s="6" t="s">
        <v>1585</v>
      </c>
      <c r="G436" s="7"/>
      <c r="H436" s="7"/>
      <c r="I436" s="8">
        <f>(L436-365)</f>
        <v>43823</v>
      </c>
      <c r="J436" s="6">
        <v>1</v>
      </c>
      <c r="K436" s="6" t="s">
        <v>22</v>
      </c>
      <c r="L436" s="9">
        <v>44188</v>
      </c>
      <c r="M436" s="7"/>
      <c r="N436" s="7"/>
      <c r="O436" s="6" t="s">
        <v>1568</v>
      </c>
      <c r="P436" s="10" t="s">
        <v>60</v>
      </c>
      <c r="Q436" s="9" t="s">
        <v>1546</v>
      </c>
      <c r="R436" s="9"/>
      <c r="S436" s="9"/>
      <c r="T436" s="9"/>
      <c r="U436" s="11">
        <f t="shared" ca="1" si="48"/>
        <v>44831</v>
      </c>
      <c r="V436" s="11">
        <f t="shared" si="45"/>
        <v>44174</v>
      </c>
    </row>
    <row r="437" spans="1:22" ht="31" x14ac:dyDescent="0.35">
      <c r="A437" s="2">
        <v>433</v>
      </c>
      <c r="B437" s="16" t="s">
        <v>1586</v>
      </c>
      <c r="C437" s="13" t="s">
        <v>1587</v>
      </c>
      <c r="D437" s="5"/>
      <c r="E437" s="6" t="e">
        <f>INDEX([1]REFERENCED!$E:$E, MATCH(B437,[1]REFERENCED!$B:$B,0))</f>
        <v>#N/A</v>
      </c>
      <c r="F437" s="6" t="s">
        <v>1588</v>
      </c>
      <c r="G437" s="7"/>
      <c r="H437" s="7"/>
      <c r="I437" s="8">
        <f>(L437-184)</f>
        <v>42219</v>
      </c>
      <c r="J437" s="6">
        <v>6</v>
      </c>
      <c r="K437" s="6" t="s">
        <v>119</v>
      </c>
      <c r="L437" s="9">
        <v>42403</v>
      </c>
      <c r="M437" s="7"/>
      <c r="N437" s="7"/>
      <c r="O437" s="6" t="s">
        <v>980</v>
      </c>
      <c r="P437" s="10" t="s">
        <v>60</v>
      </c>
      <c r="Q437" s="9" t="s">
        <v>1546</v>
      </c>
      <c r="R437" s="9"/>
      <c r="S437" s="9"/>
      <c r="T437" s="9"/>
      <c r="U437" s="11">
        <f t="shared" ca="1" si="48"/>
        <v>44831</v>
      </c>
      <c r="V437" s="11">
        <f t="shared" si="45"/>
        <v>42389</v>
      </c>
    </row>
    <row r="438" spans="1:22" ht="31" x14ac:dyDescent="0.35">
      <c r="A438" s="2">
        <v>434</v>
      </c>
      <c r="B438" s="16" t="s">
        <v>1589</v>
      </c>
      <c r="C438" s="13" t="s">
        <v>1587</v>
      </c>
      <c r="D438" s="5"/>
      <c r="E438" s="6" t="e">
        <f>INDEX([1]REFERENCED!$E:$E, MATCH(B438,[1]REFERENCED!$B:$B,0))</f>
        <v>#N/A</v>
      </c>
      <c r="F438" s="6" t="s">
        <v>1590</v>
      </c>
      <c r="G438" s="7"/>
      <c r="H438" s="7"/>
      <c r="I438" s="8">
        <f>(L438-181)</f>
        <v>44095</v>
      </c>
      <c r="J438" s="6">
        <v>6</v>
      </c>
      <c r="K438" s="6" t="s">
        <v>119</v>
      </c>
      <c r="L438" s="9">
        <v>44276</v>
      </c>
      <c r="M438" s="7"/>
      <c r="N438" s="7"/>
      <c r="O438" s="6" t="s">
        <v>980</v>
      </c>
      <c r="P438" s="10" t="s">
        <v>60</v>
      </c>
      <c r="Q438" s="9" t="s">
        <v>1546</v>
      </c>
      <c r="R438" s="9"/>
      <c r="S438" s="9"/>
      <c r="T438" s="9"/>
      <c r="U438" s="11">
        <f t="shared" ca="1" si="48"/>
        <v>44831</v>
      </c>
      <c r="V438" s="11">
        <f t="shared" si="45"/>
        <v>44262</v>
      </c>
    </row>
    <row r="439" spans="1:22" ht="31" x14ac:dyDescent="0.35">
      <c r="A439" s="2">
        <v>435</v>
      </c>
      <c r="B439" s="16" t="s">
        <v>1591</v>
      </c>
      <c r="C439" s="13" t="s">
        <v>1573</v>
      </c>
      <c r="D439" s="5"/>
      <c r="E439" s="6" t="e">
        <f>INDEX([1]REFERENCED!$E:$E, MATCH(B439,[1]REFERENCED!$B:$B,0))</f>
        <v>#N/A</v>
      </c>
      <c r="F439" s="6" t="s">
        <v>1592</v>
      </c>
      <c r="G439" s="7"/>
      <c r="H439" s="7"/>
      <c r="I439" s="8">
        <f>(L439-365)</f>
        <v>43444</v>
      </c>
      <c r="J439" s="6">
        <v>1</v>
      </c>
      <c r="K439" s="6" t="s">
        <v>22</v>
      </c>
      <c r="L439" s="9">
        <v>43809</v>
      </c>
      <c r="M439" s="7"/>
      <c r="N439" s="7"/>
      <c r="O439" s="6" t="s">
        <v>1568</v>
      </c>
      <c r="P439" s="10" t="s">
        <v>60</v>
      </c>
      <c r="Q439" s="9" t="s">
        <v>1546</v>
      </c>
      <c r="R439" s="9"/>
      <c r="S439" s="9"/>
      <c r="T439" s="9"/>
      <c r="U439" s="11">
        <f t="shared" ca="1" si="48"/>
        <v>44831</v>
      </c>
      <c r="V439" s="11">
        <f t="shared" si="45"/>
        <v>43795</v>
      </c>
    </row>
    <row r="440" spans="1:22" ht="31" x14ac:dyDescent="0.35">
      <c r="A440" s="2">
        <v>436</v>
      </c>
      <c r="B440" s="16" t="s">
        <v>1593</v>
      </c>
      <c r="C440" s="13" t="s">
        <v>1576</v>
      </c>
      <c r="D440" s="5"/>
      <c r="E440" s="6" t="e">
        <f>INDEX([1]REFERENCED!$E:$E, MATCH(B440,[1]REFERENCED!$B:$B,0))</f>
        <v>#N/A</v>
      </c>
      <c r="F440" s="6" t="s">
        <v>1594</v>
      </c>
      <c r="G440" s="7"/>
      <c r="H440" s="7"/>
      <c r="I440" s="8">
        <f>(L440-183)</f>
        <v>44008</v>
      </c>
      <c r="J440" s="6">
        <v>6</v>
      </c>
      <c r="K440" s="6" t="s">
        <v>119</v>
      </c>
      <c r="L440" s="9">
        <v>44191</v>
      </c>
      <c r="M440" s="7"/>
      <c r="N440" s="7"/>
      <c r="O440" s="6" t="s">
        <v>1568</v>
      </c>
      <c r="P440" s="10" t="s">
        <v>60</v>
      </c>
      <c r="Q440" s="9" t="s">
        <v>1546</v>
      </c>
      <c r="R440" s="9"/>
      <c r="S440" s="9"/>
      <c r="T440" s="9"/>
      <c r="U440" s="11">
        <f t="shared" ca="1" si="48"/>
        <v>44831</v>
      </c>
      <c r="V440" s="11">
        <f t="shared" si="45"/>
        <v>44177</v>
      </c>
    </row>
    <row r="441" spans="1:22" ht="31" x14ac:dyDescent="0.35">
      <c r="A441" s="2">
        <v>437</v>
      </c>
      <c r="B441" s="16" t="s">
        <v>1595</v>
      </c>
      <c r="C441" s="13" t="s">
        <v>1580</v>
      </c>
      <c r="D441" s="5"/>
      <c r="E441" s="6" t="e">
        <f>INDEX([1]REFERENCED!$E:$E, MATCH(B441,[1]REFERENCED!$B:$B,0))</f>
        <v>#N/A</v>
      </c>
      <c r="F441" s="6" t="s">
        <v>1596</v>
      </c>
      <c r="G441" s="7"/>
      <c r="H441" s="7"/>
      <c r="I441" s="8">
        <f>(L441-365)</f>
        <v>43503</v>
      </c>
      <c r="J441" s="6">
        <v>1</v>
      </c>
      <c r="K441" s="6" t="s">
        <v>22</v>
      </c>
      <c r="L441" s="9">
        <v>43868</v>
      </c>
      <c r="M441" s="7"/>
      <c r="N441" s="7"/>
      <c r="O441" s="6" t="s">
        <v>1568</v>
      </c>
      <c r="P441" s="10" t="s">
        <v>60</v>
      </c>
      <c r="Q441" s="9" t="s">
        <v>1546</v>
      </c>
      <c r="R441" s="9"/>
      <c r="S441" s="9"/>
      <c r="T441" s="9"/>
      <c r="U441" s="11">
        <f t="shared" ca="1" si="48"/>
        <v>44831</v>
      </c>
      <c r="V441" s="11">
        <f t="shared" si="45"/>
        <v>43854</v>
      </c>
    </row>
    <row r="442" spans="1:22" ht="31" x14ac:dyDescent="0.35">
      <c r="A442" s="2">
        <v>438</v>
      </c>
      <c r="B442" s="12" t="s">
        <v>1597</v>
      </c>
      <c r="C442" s="13" t="s">
        <v>1598</v>
      </c>
      <c r="D442" s="5"/>
      <c r="E442" s="15" t="s">
        <v>40</v>
      </c>
      <c r="F442" s="6" t="s">
        <v>1599</v>
      </c>
      <c r="G442" s="7"/>
      <c r="H442" s="7"/>
      <c r="I442" s="8">
        <f t="shared" ref="I442:I443" si="51">(L442-181)</f>
        <v>44566</v>
      </c>
      <c r="J442" s="6">
        <v>6</v>
      </c>
      <c r="K442" s="6" t="s">
        <v>119</v>
      </c>
      <c r="L442" s="9">
        <v>44747</v>
      </c>
      <c r="M442" s="7"/>
      <c r="N442" s="7"/>
      <c r="O442" s="6" t="s">
        <v>980</v>
      </c>
      <c r="P442" s="10" t="s">
        <v>1546</v>
      </c>
      <c r="Q442" s="9" t="s">
        <v>1546</v>
      </c>
      <c r="R442" s="9"/>
      <c r="S442" s="9"/>
      <c r="T442" s="9"/>
      <c r="U442" s="11">
        <f t="shared" ca="1" si="48"/>
        <v>44831</v>
      </c>
      <c r="V442" s="11">
        <f t="shared" si="45"/>
        <v>44733</v>
      </c>
    </row>
    <row r="443" spans="1:22" ht="31" x14ac:dyDescent="0.35">
      <c r="A443" s="2">
        <v>439</v>
      </c>
      <c r="B443" s="12" t="s">
        <v>1600</v>
      </c>
      <c r="C443" s="13" t="s">
        <v>1598</v>
      </c>
      <c r="D443" s="5"/>
      <c r="E443" s="15" t="s">
        <v>40</v>
      </c>
      <c r="F443" s="6" t="s">
        <v>1601</v>
      </c>
      <c r="G443" s="7"/>
      <c r="H443" s="7"/>
      <c r="I443" s="8">
        <f t="shared" si="51"/>
        <v>44566</v>
      </c>
      <c r="J443" s="6">
        <v>6</v>
      </c>
      <c r="K443" s="6" t="s">
        <v>119</v>
      </c>
      <c r="L443" s="9">
        <v>44747</v>
      </c>
      <c r="M443" s="7"/>
      <c r="N443" s="7"/>
      <c r="O443" s="6" t="s">
        <v>980</v>
      </c>
      <c r="P443" s="10" t="s">
        <v>1546</v>
      </c>
      <c r="Q443" s="9" t="s">
        <v>1546</v>
      </c>
      <c r="R443" s="9"/>
      <c r="S443" s="9"/>
      <c r="T443" s="9"/>
      <c r="U443" s="11">
        <f t="shared" ca="1" si="48"/>
        <v>44831</v>
      </c>
      <c r="V443" s="11">
        <f t="shared" si="45"/>
        <v>44733</v>
      </c>
    </row>
    <row r="444" spans="1:22" ht="31" x14ac:dyDescent="0.35">
      <c r="A444" s="2">
        <v>440</v>
      </c>
      <c r="B444" s="16" t="s">
        <v>1602</v>
      </c>
      <c r="C444" s="13" t="s">
        <v>1598</v>
      </c>
      <c r="D444" s="5"/>
      <c r="E444" s="6" t="e">
        <f>INDEX([1]REFERENCED!$E:$E, MATCH(B444,[1]REFERENCED!$B:$B,0))</f>
        <v>#N/A</v>
      </c>
      <c r="F444" s="6" t="s">
        <v>1603</v>
      </c>
      <c r="G444" s="7"/>
      <c r="H444" s="7"/>
      <c r="I444" s="8">
        <f t="shared" ref="I444:I450" si="52">(L444-183)</f>
        <v>42221</v>
      </c>
      <c r="J444" s="6">
        <v>6</v>
      </c>
      <c r="K444" s="6" t="s">
        <v>119</v>
      </c>
      <c r="L444" s="9">
        <v>42404</v>
      </c>
      <c r="M444" s="7"/>
      <c r="N444" s="7"/>
      <c r="O444" s="6" t="s">
        <v>1568</v>
      </c>
      <c r="P444" s="10" t="s">
        <v>60</v>
      </c>
      <c r="Q444" s="9" t="s">
        <v>1546</v>
      </c>
      <c r="R444" s="9"/>
      <c r="S444" s="9"/>
      <c r="T444" s="9"/>
      <c r="U444" s="11">
        <f t="shared" ca="1" si="48"/>
        <v>44831</v>
      </c>
      <c r="V444" s="11">
        <f t="shared" si="45"/>
        <v>42390</v>
      </c>
    </row>
    <row r="445" spans="1:22" ht="31" x14ac:dyDescent="0.35">
      <c r="A445" s="2">
        <v>441</v>
      </c>
      <c r="B445" s="16" t="s">
        <v>1604</v>
      </c>
      <c r="C445" s="13" t="s">
        <v>1598</v>
      </c>
      <c r="D445" s="5"/>
      <c r="E445" s="6" t="e">
        <f>INDEX([1]REFERENCED!$E:$E, MATCH(B445,[1]REFERENCED!$B:$B,0))</f>
        <v>#N/A</v>
      </c>
      <c r="F445" s="6" t="s">
        <v>1605</v>
      </c>
      <c r="G445" s="7"/>
      <c r="H445" s="7"/>
      <c r="I445" s="8">
        <f t="shared" si="52"/>
        <v>42584</v>
      </c>
      <c r="J445" s="6">
        <v>6</v>
      </c>
      <c r="K445" s="6" t="s">
        <v>119</v>
      </c>
      <c r="L445" s="9">
        <v>42767</v>
      </c>
      <c r="M445" s="7"/>
      <c r="N445" s="7"/>
      <c r="O445" s="6" t="s">
        <v>1568</v>
      </c>
      <c r="P445" s="10" t="s">
        <v>60</v>
      </c>
      <c r="Q445" s="9" t="s">
        <v>1546</v>
      </c>
      <c r="R445" s="9"/>
      <c r="S445" s="9"/>
      <c r="T445" s="9"/>
      <c r="U445" s="11">
        <f t="shared" ca="1" si="48"/>
        <v>44831</v>
      </c>
      <c r="V445" s="11">
        <f t="shared" si="45"/>
        <v>42753</v>
      </c>
    </row>
    <row r="446" spans="1:22" ht="31" x14ac:dyDescent="0.35">
      <c r="A446" s="2">
        <v>442</v>
      </c>
      <c r="B446" s="16" t="s">
        <v>1606</v>
      </c>
      <c r="C446" s="13" t="s">
        <v>1598</v>
      </c>
      <c r="D446" s="5"/>
      <c r="E446" s="6" t="e">
        <f>INDEX([1]REFERENCED!$E:$E, MATCH(B446,[1]REFERENCED!$B:$B,0))</f>
        <v>#N/A</v>
      </c>
      <c r="F446" s="6" t="s">
        <v>1607</v>
      </c>
      <c r="G446" s="7"/>
      <c r="H446" s="7"/>
      <c r="I446" s="8">
        <f t="shared" si="52"/>
        <v>44020</v>
      </c>
      <c r="J446" s="6">
        <v>6</v>
      </c>
      <c r="K446" s="6" t="s">
        <v>119</v>
      </c>
      <c r="L446" s="9">
        <v>44203</v>
      </c>
      <c r="M446" s="7"/>
      <c r="N446" s="7"/>
      <c r="O446" s="6" t="s">
        <v>1564</v>
      </c>
      <c r="P446" s="10" t="s">
        <v>60</v>
      </c>
      <c r="Q446" s="9" t="s">
        <v>1546</v>
      </c>
      <c r="R446" s="9"/>
      <c r="S446" s="9"/>
      <c r="T446" s="9"/>
      <c r="U446" s="11">
        <f t="shared" ca="1" si="48"/>
        <v>44831</v>
      </c>
      <c r="V446" s="11">
        <f t="shared" si="45"/>
        <v>44189</v>
      </c>
    </row>
    <row r="447" spans="1:22" ht="31" x14ac:dyDescent="0.35">
      <c r="A447" s="2">
        <v>443</v>
      </c>
      <c r="B447" s="16" t="s">
        <v>1608</v>
      </c>
      <c r="C447" s="13" t="s">
        <v>1598</v>
      </c>
      <c r="D447" s="5"/>
      <c r="E447" s="6" t="e">
        <f>INDEX([1]REFERENCED!$E:$E, MATCH(B447,[1]REFERENCED!$B:$B,0))</f>
        <v>#N/A</v>
      </c>
      <c r="F447" s="6" t="s">
        <v>1609</v>
      </c>
      <c r="G447" s="7"/>
      <c r="H447" s="7"/>
      <c r="I447" s="8">
        <f t="shared" si="52"/>
        <v>44020</v>
      </c>
      <c r="J447" s="6">
        <v>6</v>
      </c>
      <c r="K447" s="6" t="s">
        <v>119</v>
      </c>
      <c r="L447" s="9">
        <v>44203</v>
      </c>
      <c r="M447" s="7"/>
      <c r="N447" s="7"/>
      <c r="O447" s="6" t="s">
        <v>1564</v>
      </c>
      <c r="P447" s="10" t="s">
        <v>60</v>
      </c>
      <c r="Q447" s="9" t="s">
        <v>1546</v>
      </c>
      <c r="R447" s="9"/>
      <c r="S447" s="9"/>
      <c r="T447" s="9"/>
      <c r="U447" s="11">
        <f t="shared" ca="1" si="48"/>
        <v>44831</v>
      </c>
      <c r="V447" s="11">
        <f t="shared" si="45"/>
        <v>44189</v>
      </c>
    </row>
    <row r="448" spans="1:22" ht="31" x14ac:dyDescent="0.35">
      <c r="A448" s="2">
        <v>444</v>
      </c>
      <c r="B448" s="16" t="s">
        <v>1610</v>
      </c>
      <c r="C448" s="13" t="s">
        <v>1598</v>
      </c>
      <c r="D448" s="5"/>
      <c r="E448" s="6" t="e">
        <f>INDEX([1]REFERENCED!$E:$E, MATCH(B448,[1]REFERENCED!$B:$B,0))</f>
        <v>#N/A</v>
      </c>
      <c r="F448" s="6" t="s">
        <v>1611</v>
      </c>
      <c r="G448" s="7"/>
      <c r="H448" s="7"/>
      <c r="I448" s="8">
        <f t="shared" si="52"/>
        <v>42579</v>
      </c>
      <c r="J448" s="6">
        <v>6</v>
      </c>
      <c r="K448" s="6" t="s">
        <v>119</v>
      </c>
      <c r="L448" s="9">
        <v>42762</v>
      </c>
      <c r="M448" s="7"/>
      <c r="N448" s="7"/>
      <c r="O448" s="6" t="s">
        <v>1564</v>
      </c>
      <c r="P448" s="10" t="s">
        <v>60</v>
      </c>
      <c r="Q448" s="9" t="s">
        <v>1546</v>
      </c>
      <c r="R448" s="9"/>
      <c r="S448" s="9"/>
      <c r="T448" s="9"/>
      <c r="U448" s="11">
        <f t="shared" ca="1" si="48"/>
        <v>44831</v>
      </c>
      <c r="V448" s="11">
        <f t="shared" si="45"/>
        <v>42748</v>
      </c>
    </row>
    <row r="449" spans="1:22" ht="31" x14ac:dyDescent="0.35">
      <c r="A449" s="2">
        <v>445</v>
      </c>
      <c r="B449" s="16" t="s">
        <v>1612</v>
      </c>
      <c r="C449" s="13" t="s">
        <v>1598</v>
      </c>
      <c r="D449" s="5"/>
      <c r="E449" s="6" t="e">
        <f>INDEX([1]REFERENCED!$E:$E, MATCH(B449,[1]REFERENCED!$B:$B,0))</f>
        <v>#N/A</v>
      </c>
      <c r="F449" s="15" t="s">
        <v>40</v>
      </c>
      <c r="G449" s="7"/>
      <c r="H449" s="7"/>
      <c r="I449" s="8">
        <f t="shared" si="52"/>
        <v>43755</v>
      </c>
      <c r="J449" s="6">
        <v>6</v>
      </c>
      <c r="K449" s="6" t="s">
        <v>119</v>
      </c>
      <c r="L449" s="9">
        <v>43938</v>
      </c>
      <c r="M449" s="7"/>
      <c r="N449" s="7"/>
      <c r="O449" s="6" t="s">
        <v>980</v>
      </c>
      <c r="P449" s="10" t="s">
        <v>60</v>
      </c>
      <c r="Q449" s="9" t="s">
        <v>1546</v>
      </c>
      <c r="R449" s="9"/>
      <c r="S449" s="9"/>
      <c r="T449" s="9"/>
      <c r="U449" s="11">
        <f t="shared" ca="1" si="48"/>
        <v>44831</v>
      </c>
      <c r="V449" s="11">
        <f t="shared" si="45"/>
        <v>43924</v>
      </c>
    </row>
    <row r="450" spans="1:22" ht="31" x14ac:dyDescent="0.35">
      <c r="A450" s="2">
        <v>446</v>
      </c>
      <c r="B450" s="16" t="s">
        <v>1613</v>
      </c>
      <c r="C450" s="13" t="s">
        <v>1614</v>
      </c>
      <c r="D450" s="5"/>
      <c r="E450" s="6" t="e">
        <f>INDEX([1]REFERENCED!$E:$E, MATCH(B450,[1]REFERENCED!$B:$B,0))</f>
        <v>#N/A</v>
      </c>
      <c r="F450" s="6" t="s">
        <v>1615</v>
      </c>
      <c r="G450" s="7"/>
      <c r="H450" s="7"/>
      <c r="I450" s="8">
        <f t="shared" si="52"/>
        <v>43768</v>
      </c>
      <c r="J450" s="6">
        <v>6</v>
      </c>
      <c r="K450" s="6" t="s">
        <v>119</v>
      </c>
      <c r="L450" s="9">
        <v>43951</v>
      </c>
      <c r="M450" s="7"/>
      <c r="N450" s="7"/>
      <c r="O450" s="6" t="s">
        <v>980</v>
      </c>
      <c r="P450" s="10" t="s">
        <v>60</v>
      </c>
      <c r="Q450" s="9" t="s">
        <v>1546</v>
      </c>
      <c r="R450" s="9"/>
      <c r="S450" s="9"/>
      <c r="T450" s="9"/>
      <c r="U450" s="11">
        <f t="shared" ca="1" si="48"/>
        <v>44831</v>
      </c>
      <c r="V450" s="11">
        <f t="shared" si="45"/>
        <v>43937</v>
      </c>
    </row>
    <row r="451" spans="1:22" ht="62" x14ac:dyDescent="0.35">
      <c r="A451" s="2">
        <v>447</v>
      </c>
      <c r="B451" s="12" t="s">
        <v>1616</v>
      </c>
      <c r="C451" s="13" t="s">
        <v>1614</v>
      </c>
      <c r="D451" s="5"/>
      <c r="E451" s="15" t="s">
        <v>40</v>
      </c>
      <c r="F451" s="6" t="s">
        <v>1617</v>
      </c>
      <c r="G451" s="7"/>
      <c r="H451" s="7"/>
      <c r="I451" s="120" t="s">
        <v>2083</v>
      </c>
      <c r="J451" s="6">
        <v>6</v>
      </c>
      <c r="K451" s="6" t="s">
        <v>119</v>
      </c>
      <c r="L451" s="9" t="s">
        <v>1546</v>
      </c>
      <c r="M451" s="7"/>
      <c r="N451" s="7"/>
      <c r="O451" s="6" t="s">
        <v>980</v>
      </c>
      <c r="P451" s="9" t="s">
        <v>1546</v>
      </c>
      <c r="Q451" s="9" t="s">
        <v>1546</v>
      </c>
      <c r="R451" s="9"/>
      <c r="S451" s="9"/>
      <c r="T451" s="9"/>
      <c r="U451" s="11">
        <f t="shared" ca="1" si="48"/>
        <v>44831</v>
      </c>
      <c r="V451" s="11" t="e">
        <f t="shared" si="45"/>
        <v>#VALUE!</v>
      </c>
    </row>
    <row r="452" spans="1:22" ht="31" x14ac:dyDescent="0.35">
      <c r="A452" s="2">
        <v>448</v>
      </c>
      <c r="B452" s="16" t="s">
        <v>1618</v>
      </c>
      <c r="C452" s="13" t="s">
        <v>1619</v>
      </c>
      <c r="D452" s="5"/>
      <c r="E452" s="6" t="e">
        <f>INDEX([1]REFERENCED!$E:$E, MATCH(B452,[1]REFERENCED!$B:$B,0))</f>
        <v>#N/A</v>
      </c>
      <c r="F452" s="6" t="s">
        <v>1620</v>
      </c>
      <c r="G452" s="7"/>
      <c r="H452" s="7"/>
      <c r="I452" s="8">
        <f t="shared" ref="I452:I465" si="53">(L452-183)</f>
        <v>42584</v>
      </c>
      <c r="J452" s="6">
        <v>6</v>
      </c>
      <c r="K452" s="6" t="s">
        <v>119</v>
      </c>
      <c r="L452" s="9">
        <v>42767</v>
      </c>
      <c r="M452" s="7"/>
      <c r="N452" s="7"/>
      <c r="O452" s="6" t="s">
        <v>1568</v>
      </c>
      <c r="P452" s="10" t="s">
        <v>60</v>
      </c>
      <c r="Q452" s="9" t="s">
        <v>1546</v>
      </c>
      <c r="R452" s="9"/>
      <c r="S452" s="9"/>
      <c r="T452" s="9"/>
      <c r="U452" s="11">
        <f t="shared" ca="1" si="48"/>
        <v>44831</v>
      </c>
      <c r="V452" s="11">
        <f t="shared" si="45"/>
        <v>42753</v>
      </c>
    </row>
    <row r="453" spans="1:22" ht="31" x14ac:dyDescent="0.35">
      <c r="A453" s="2">
        <v>449</v>
      </c>
      <c r="B453" s="16" t="s">
        <v>1621</v>
      </c>
      <c r="C453" s="13" t="s">
        <v>1622</v>
      </c>
      <c r="D453" s="5"/>
      <c r="E453" s="6" t="e">
        <f>INDEX([1]REFERENCED!$E:$E, MATCH(B453,[1]REFERENCED!$B:$B,0))</f>
        <v>#N/A</v>
      </c>
      <c r="F453" s="6" t="s">
        <v>1623</v>
      </c>
      <c r="G453" s="7"/>
      <c r="H453" s="7"/>
      <c r="I453" s="8">
        <f t="shared" si="53"/>
        <v>42584</v>
      </c>
      <c r="J453" s="6">
        <v>6</v>
      </c>
      <c r="K453" s="6" t="s">
        <v>119</v>
      </c>
      <c r="L453" s="9">
        <v>42767</v>
      </c>
      <c r="M453" s="7"/>
      <c r="N453" s="7"/>
      <c r="O453" s="6" t="s">
        <v>1568</v>
      </c>
      <c r="P453" s="10" t="s">
        <v>60</v>
      </c>
      <c r="Q453" s="9" t="s">
        <v>1546</v>
      </c>
      <c r="R453" s="9"/>
      <c r="S453" s="9"/>
      <c r="T453" s="9"/>
      <c r="U453" s="11">
        <f t="shared" ca="1" si="48"/>
        <v>44831</v>
      </c>
      <c r="V453" s="11">
        <f t="shared" si="45"/>
        <v>42753</v>
      </c>
    </row>
    <row r="454" spans="1:22" ht="31" x14ac:dyDescent="0.35">
      <c r="A454" s="2">
        <v>450</v>
      </c>
      <c r="B454" s="16" t="s">
        <v>1624</v>
      </c>
      <c r="C454" s="13" t="s">
        <v>1625</v>
      </c>
      <c r="D454" s="5"/>
      <c r="E454" s="6" t="e">
        <f>INDEX([1]REFERENCED!$E:$E, MATCH(B454,[1]REFERENCED!$B:$B,0))</f>
        <v>#N/A</v>
      </c>
      <c r="F454" s="6" t="s">
        <v>1626</v>
      </c>
      <c r="G454" s="7"/>
      <c r="H454" s="7"/>
      <c r="I454" s="8">
        <f t="shared" si="53"/>
        <v>42481</v>
      </c>
      <c r="J454" s="6">
        <v>6</v>
      </c>
      <c r="K454" s="6" t="s">
        <v>119</v>
      </c>
      <c r="L454" s="9">
        <v>42664</v>
      </c>
      <c r="M454" s="7"/>
      <c r="N454" s="7"/>
      <c r="O454" s="6" t="s">
        <v>1564</v>
      </c>
      <c r="P454" s="10" t="s">
        <v>60</v>
      </c>
      <c r="Q454" s="9" t="s">
        <v>1546</v>
      </c>
      <c r="R454" s="9"/>
      <c r="S454" s="9"/>
      <c r="T454" s="9"/>
      <c r="U454" s="11">
        <f t="shared" ca="1" si="48"/>
        <v>44831</v>
      </c>
      <c r="V454" s="11">
        <f t="shared" si="45"/>
        <v>42650</v>
      </c>
    </row>
    <row r="455" spans="1:22" ht="31" x14ac:dyDescent="0.35">
      <c r="A455" s="2">
        <v>451</v>
      </c>
      <c r="B455" s="16" t="s">
        <v>1627</v>
      </c>
      <c r="C455" s="13" t="s">
        <v>1625</v>
      </c>
      <c r="D455" s="5"/>
      <c r="E455" s="6" t="e">
        <f>INDEX([1]REFERENCED!$E:$E, MATCH(B455,[1]REFERENCED!$B:$B,0))</f>
        <v>#N/A</v>
      </c>
      <c r="F455" s="6" t="s">
        <v>1628</v>
      </c>
      <c r="G455" s="7"/>
      <c r="H455" s="7"/>
      <c r="I455" s="8">
        <f t="shared" si="53"/>
        <v>42481</v>
      </c>
      <c r="J455" s="6">
        <v>6</v>
      </c>
      <c r="K455" s="6" t="s">
        <v>119</v>
      </c>
      <c r="L455" s="9">
        <v>42664</v>
      </c>
      <c r="M455" s="7"/>
      <c r="N455" s="7"/>
      <c r="O455" s="6" t="s">
        <v>1568</v>
      </c>
      <c r="P455" s="10" t="s">
        <v>60</v>
      </c>
      <c r="Q455" s="9" t="s">
        <v>1546</v>
      </c>
      <c r="R455" s="9"/>
      <c r="S455" s="9"/>
      <c r="T455" s="9"/>
      <c r="U455" s="11">
        <f t="shared" ca="1" si="48"/>
        <v>44831</v>
      </c>
      <c r="V455" s="11">
        <f t="shared" si="45"/>
        <v>42650</v>
      </c>
    </row>
    <row r="456" spans="1:22" ht="31" x14ac:dyDescent="0.35">
      <c r="A456" s="2">
        <v>452</v>
      </c>
      <c r="B456" s="16" t="s">
        <v>1629</v>
      </c>
      <c r="C456" s="13" t="s">
        <v>1625</v>
      </c>
      <c r="D456" s="5"/>
      <c r="E456" s="6" t="e">
        <f>INDEX([1]REFERENCED!$E:$E, MATCH(B456,[1]REFERENCED!$B:$B,0))</f>
        <v>#N/A</v>
      </c>
      <c r="F456" s="6" t="s">
        <v>1630</v>
      </c>
      <c r="G456" s="7"/>
      <c r="H456" s="7"/>
      <c r="I456" s="8">
        <f t="shared" si="53"/>
        <v>42481</v>
      </c>
      <c r="J456" s="6">
        <v>6</v>
      </c>
      <c r="K456" s="6" t="s">
        <v>119</v>
      </c>
      <c r="L456" s="9">
        <v>42664</v>
      </c>
      <c r="M456" s="7"/>
      <c r="N456" s="7"/>
      <c r="O456" s="6" t="s">
        <v>1568</v>
      </c>
      <c r="P456" s="10" t="s">
        <v>60</v>
      </c>
      <c r="Q456" s="9" t="s">
        <v>1546</v>
      </c>
      <c r="R456" s="9"/>
      <c r="S456" s="9"/>
      <c r="T456" s="9"/>
      <c r="U456" s="11">
        <f t="shared" ca="1" si="48"/>
        <v>44831</v>
      </c>
      <c r="V456" s="11">
        <f t="shared" si="45"/>
        <v>42650</v>
      </c>
    </row>
    <row r="457" spans="1:22" ht="31" x14ac:dyDescent="0.35">
      <c r="A457" s="2">
        <v>453</v>
      </c>
      <c r="B457" s="16" t="s">
        <v>1631</v>
      </c>
      <c r="C457" s="13" t="s">
        <v>1625</v>
      </c>
      <c r="D457" s="5"/>
      <c r="E457" s="6" t="e">
        <f>INDEX([1]REFERENCED!$E:$E, MATCH(B457,[1]REFERENCED!$B:$B,0))</f>
        <v>#N/A</v>
      </c>
      <c r="F457" s="6" t="s">
        <v>1632</v>
      </c>
      <c r="G457" s="7"/>
      <c r="H457" s="7"/>
      <c r="I457" s="8">
        <f t="shared" si="53"/>
        <v>42481</v>
      </c>
      <c r="J457" s="6">
        <v>6</v>
      </c>
      <c r="K457" s="6" t="s">
        <v>119</v>
      </c>
      <c r="L457" s="9">
        <v>42664</v>
      </c>
      <c r="M457" s="7"/>
      <c r="N457" s="7"/>
      <c r="O457" s="6" t="s">
        <v>1568</v>
      </c>
      <c r="P457" s="10" t="s">
        <v>60</v>
      </c>
      <c r="Q457" s="9" t="s">
        <v>1546</v>
      </c>
      <c r="R457" s="9"/>
      <c r="S457" s="9"/>
      <c r="T457" s="9"/>
      <c r="U457" s="11">
        <f t="shared" ca="1" si="48"/>
        <v>44831</v>
      </c>
      <c r="V457" s="11">
        <f t="shared" si="45"/>
        <v>42650</v>
      </c>
    </row>
    <row r="458" spans="1:22" ht="31" x14ac:dyDescent="0.35">
      <c r="A458" s="2">
        <v>454</v>
      </c>
      <c r="B458" s="16" t="s">
        <v>1633</v>
      </c>
      <c r="C458" s="13" t="s">
        <v>1625</v>
      </c>
      <c r="D458" s="5"/>
      <c r="E458" s="6" t="e">
        <f>INDEX([1]REFERENCED!$E:$E, MATCH(B458,[1]REFERENCED!$B:$B,0))</f>
        <v>#N/A</v>
      </c>
      <c r="F458" s="6" t="s">
        <v>1634</v>
      </c>
      <c r="G458" s="7"/>
      <c r="H458" s="7"/>
      <c r="I458" s="8">
        <f t="shared" si="53"/>
        <v>42481</v>
      </c>
      <c r="J458" s="6">
        <v>6</v>
      </c>
      <c r="K458" s="6" t="s">
        <v>119</v>
      </c>
      <c r="L458" s="9">
        <v>42664</v>
      </c>
      <c r="M458" s="7"/>
      <c r="N458" s="7"/>
      <c r="O458" s="6" t="s">
        <v>1568</v>
      </c>
      <c r="P458" s="10" t="s">
        <v>60</v>
      </c>
      <c r="Q458" s="9" t="s">
        <v>1546</v>
      </c>
      <c r="R458" s="9"/>
      <c r="S458" s="9"/>
      <c r="T458" s="9"/>
      <c r="U458" s="11">
        <f t="shared" ca="1" si="48"/>
        <v>44831</v>
      </c>
      <c r="V458" s="11">
        <f t="shared" si="45"/>
        <v>42650</v>
      </c>
    </row>
    <row r="459" spans="1:22" ht="31" x14ac:dyDescent="0.35">
      <c r="A459" s="2">
        <v>455</v>
      </c>
      <c r="B459" s="16" t="s">
        <v>1635</v>
      </c>
      <c r="C459" s="13" t="s">
        <v>1625</v>
      </c>
      <c r="D459" s="5"/>
      <c r="E459" s="6" t="e">
        <f>INDEX([1]REFERENCED!$E:$E, MATCH(B459,[1]REFERENCED!$B:$B,0))</f>
        <v>#N/A</v>
      </c>
      <c r="F459" s="6" t="s">
        <v>1636</v>
      </c>
      <c r="G459" s="7"/>
      <c r="H459" s="7"/>
      <c r="I459" s="8">
        <f t="shared" si="53"/>
        <v>42481</v>
      </c>
      <c r="J459" s="6">
        <v>6</v>
      </c>
      <c r="K459" s="6" t="s">
        <v>119</v>
      </c>
      <c r="L459" s="9">
        <v>42664</v>
      </c>
      <c r="M459" s="7"/>
      <c r="N459" s="7"/>
      <c r="O459" s="6" t="s">
        <v>1568</v>
      </c>
      <c r="P459" s="10" t="s">
        <v>60</v>
      </c>
      <c r="Q459" s="9" t="s">
        <v>1546</v>
      </c>
      <c r="R459" s="9"/>
      <c r="S459" s="9"/>
      <c r="T459" s="9"/>
      <c r="U459" s="11">
        <f t="shared" ca="1" si="48"/>
        <v>44831</v>
      </c>
      <c r="V459" s="11">
        <f t="shared" ref="V459:V496" si="54">L459-14</f>
        <v>42650</v>
      </c>
    </row>
    <row r="460" spans="1:22" ht="31" x14ac:dyDescent="0.35">
      <c r="A460" s="2">
        <v>456</v>
      </c>
      <c r="B460" s="16" t="s">
        <v>1637</v>
      </c>
      <c r="C460" s="13" t="s">
        <v>1625</v>
      </c>
      <c r="D460" s="5"/>
      <c r="E460" s="6" t="e">
        <f>INDEX([1]REFERENCED!$E:$E, MATCH(B460,[1]REFERENCED!$B:$B,0))</f>
        <v>#N/A</v>
      </c>
      <c r="F460" s="6" t="s">
        <v>1638</v>
      </c>
      <c r="G460" s="7"/>
      <c r="H460" s="7"/>
      <c r="I460" s="8">
        <f t="shared" si="53"/>
        <v>42481</v>
      </c>
      <c r="J460" s="6">
        <v>6</v>
      </c>
      <c r="K460" s="6" t="s">
        <v>119</v>
      </c>
      <c r="L460" s="9">
        <v>42664</v>
      </c>
      <c r="M460" s="7"/>
      <c r="N460" s="7"/>
      <c r="O460" s="6" t="s">
        <v>1568</v>
      </c>
      <c r="P460" s="10" t="s">
        <v>60</v>
      </c>
      <c r="Q460" s="9" t="s">
        <v>1546</v>
      </c>
      <c r="R460" s="9"/>
      <c r="S460" s="9"/>
      <c r="T460" s="9"/>
      <c r="U460" s="11">
        <f t="shared" ca="1" si="48"/>
        <v>44831</v>
      </c>
      <c r="V460" s="11">
        <f t="shared" si="54"/>
        <v>42650</v>
      </c>
    </row>
    <row r="461" spans="1:22" ht="31" x14ac:dyDescent="0.35">
      <c r="A461" s="2">
        <v>457</v>
      </c>
      <c r="B461" s="16" t="s">
        <v>1639</v>
      </c>
      <c r="C461" s="13" t="s">
        <v>1625</v>
      </c>
      <c r="D461" s="5"/>
      <c r="E461" s="6" t="e">
        <f>INDEX([1]REFERENCED!$E:$E, MATCH(B461,[1]REFERENCED!$B:$B,0))</f>
        <v>#N/A</v>
      </c>
      <c r="F461" s="6" t="s">
        <v>1640</v>
      </c>
      <c r="G461" s="7"/>
      <c r="H461" s="7"/>
      <c r="I461" s="8">
        <f t="shared" si="53"/>
        <v>42481</v>
      </c>
      <c r="J461" s="6">
        <v>6</v>
      </c>
      <c r="K461" s="6" t="s">
        <v>119</v>
      </c>
      <c r="L461" s="9">
        <v>42664</v>
      </c>
      <c r="M461" s="7"/>
      <c r="N461" s="7"/>
      <c r="O461" s="6" t="s">
        <v>1568</v>
      </c>
      <c r="P461" s="10" t="s">
        <v>60</v>
      </c>
      <c r="Q461" s="9" t="s">
        <v>1546</v>
      </c>
      <c r="R461" s="9"/>
      <c r="S461" s="9"/>
      <c r="T461" s="9"/>
      <c r="U461" s="11">
        <f t="shared" ca="1" si="48"/>
        <v>44831</v>
      </c>
      <c r="V461" s="11">
        <f t="shared" si="54"/>
        <v>42650</v>
      </c>
    </row>
    <row r="462" spans="1:22" ht="31" x14ac:dyDescent="0.35">
      <c r="A462" s="2">
        <v>458</v>
      </c>
      <c r="B462" s="16" t="s">
        <v>1641</v>
      </c>
      <c r="C462" s="13" t="s">
        <v>1625</v>
      </c>
      <c r="D462" s="5"/>
      <c r="E462" s="6" t="e">
        <f>INDEX([1]REFERENCED!$E:$E, MATCH(B462,[1]REFERENCED!$B:$B,0))</f>
        <v>#N/A</v>
      </c>
      <c r="F462" s="6" t="s">
        <v>1642</v>
      </c>
      <c r="G462" s="7"/>
      <c r="H462" s="7"/>
      <c r="I462" s="8">
        <f t="shared" si="53"/>
        <v>42481</v>
      </c>
      <c r="J462" s="6">
        <v>6</v>
      </c>
      <c r="K462" s="6" t="s">
        <v>119</v>
      </c>
      <c r="L462" s="9">
        <v>42664</v>
      </c>
      <c r="M462" s="7"/>
      <c r="N462" s="7"/>
      <c r="O462" s="6" t="s">
        <v>1568</v>
      </c>
      <c r="P462" s="10" t="s">
        <v>60</v>
      </c>
      <c r="Q462" s="9" t="s">
        <v>1546</v>
      </c>
      <c r="R462" s="9"/>
      <c r="S462" s="9"/>
      <c r="T462" s="9"/>
      <c r="U462" s="11">
        <f t="shared" ca="1" si="48"/>
        <v>44831</v>
      </c>
      <c r="V462" s="11">
        <f t="shared" si="54"/>
        <v>42650</v>
      </c>
    </row>
    <row r="463" spans="1:22" ht="31" x14ac:dyDescent="0.35">
      <c r="A463" s="2">
        <v>459</v>
      </c>
      <c r="B463" s="16" t="s">
        <v>1643</v>
      </c>
      <c r="C463" s="13" t="s">
        <v>1625</v>
      </c>
      <c r="D463" s="5"/>
      <c r="E463" s="6" t="e">
        <f>INDEX([1]REFERENCED!$E:$E, MATCH(B463,[1]REFERENCED!$B:$B,0))</f>
        <v>#N/A</v>
      </c>
      <c r="F463" s="6" t="s">
        <v>1644</v>
      </c>
      <c r="G463" s="7"/>
      <c r="H463" s="7"/>
      <c r="I463" s="8">
        <f t="shared" si="53"/>
        <v>42481</v>
      </c>
      <c r="J463" s="6">
        <v>6</v>
      </c>
      <c r="K463" s="6" t="s">
        <v>119</v>
      </c>
      <c r="L463" s="9">
        <v>42664</v>
      </c>
      <c r="M463" s="7"/>
      <c r="N463" s="7"/>
      <c r="O463" s="6" t="s">
        <v>1568</v>
      </c>
      <c r="P463" s="10" t="s">
        <v>60</v>
      </c>
      <c r="Q463" s="9" t="s">
        <v>1546</v>
      </c>
      <c r="R463" s="9"/>
      <c r="S463" s="9"/>
      <c r="T463" s="9"/>
      <c r="U463" s="11">
        <f t="shared" ref="U463:U496" ca="1" si="55">TODAY()</f>
        <v>44831</v>
      </c>
      <c r="V463" s="11">
        <f t="shared" si="54"/>
        <v>42650</v>
      </c>
    </row>
    <row r="464" spans="1:22" ht="31" x14ac:dyDescent="0.35">
      <c r="A464" s="2">
        <v>460</v>
      </c>
      <c r="B464" s="16" t="s">
        <v>1645</v>
      </c>
      <c r="C464" s="13" t="s">
        <v>1625</v>
      </c>
      <c r="D464" s="5"/>
      <c r="E464" s="6" t="e">
        <f>INDEX([1]REFERENCED!$E:$E, MATCH(B464,[1]REFERENCED!$B:$B,0))</f>
        <v>#N/A</v>
      </c>
      <c r="F464" s="6" t="s">
        <v>1646</v>
      </c>
      <c r="G464" s="7"/>
      <c r="H464" s="7"/>
      <c r="I464" s="8">
        <f t="shared" si="53"/>
        <v>42481</v>
      </c>
      <c r="J464" s="6">
        <v>6</v>
      </c>
      <c r="K464" s="6" t="s">
        <v>119</v>
      </c>
      <c r="L464" s="9">
        <v>42664</v>
      </c>
      <c r="M464" s="7"/>
      <c r="N464" s="7"/>
      <c r="O464" s="6" t="s">
        <v>1568</v>
      </c>
      <c r="P464" s="10" t="s">
        <v>60</v>
      </c>
      <c r="Q464" s="9" t="s">
        <v>1546</v>
      </c>
      <c r="R464" s="9"/>
      <c r="S464" s="9"/>
      <c r="T464" s="9"/>
      <c r="U464" s="11">
        <f t="shared" ca="1" si="55"/>
        <v>44831</v>
      </c>
      <c r="V464" s="11">
        <f t="shared" si="54"/>
        <v>42650</v>
      </c>
    </row>
    <row r="465" spans="1:22" ht="31" x14ac:dyDescent="0.35">
      <c r="A465" s="2">
        <v>461</v>
      </c>
      <c r="B465" s="16" t="s">
        <v>1647</v>
      </c>
      <c r="C465" s="13" t="s">
        <v>1625</v>
      </c>
      <c r="D465" s="5"/>
      <c r="E465" s="6" t="e">
        <f>INDEX([1]REFERENCED!$E:$E, MATCH(B465,[1]REFERENCED!$B:$B,0))</f>
        <v>#N/A</v>
      </c>
      <c r="F465" s="6" t="s">
        <v>1648</v>
      </c>
      <c r="G465" s="7"/>
      <c r="H465" s="7"/>
      <c r="I465" s="8">
        <f t="shared" si="53"/>
        <v>42481</v>
      </c>
      <c r="J465" s="6">
        <v>6</v>
      </c>
      <c r="K465" s="6" t="s">
        <v>119</v>
      </c>
      <c r="L465" s="9">
        <v>42664</v>
      </c>
      <c r="M465" s="7"/>
      <c r="N465" s="7"/>
      <c r="O465" s="6" t="s">
        <v>1568</v>
      </c>
      <c r="P465" s="10" t="s">
        <v>60</v>
      </c>
      <c r="Q465" s="9" t="s">
        <v>1546</v>
      </c>
      <c r="R465" s="9"/>
      <c r="S465" s="9"/>
      <c r="T465" s="9"/>
      <c r="U465" s="11">
        <f t="shared" ca="1" si="55"/>
        <v>44831</v>
      </c>
      <c r="V465" s="11">
        <f t="shared" si="54"/>
        <v>42650</v>
      </c>
    </row>
    <row r="466" spans="1:22" ht="31" x14ac:dyDescent="0.35">
      <c r="A466" s="2">
        <v>462</v>
      </c>
      <c r="B466" s="16" t="s">
        <v>1649</v>
      </c>
      <c r="C466" s="13" t="s">
        <v>1650</v>
      </c>
      <c r="D466" s="5"/>
      <c r="E466" s="6" t="e">
        <f>INDEX([1]REFERENCED!$E:$E, MATCH(B466,[1]REFERENCED!$B:$B,0))</f>
        <v>#N/A</v>
      </c>
      <c r="F466" s="6" t="s">
        <v>1651</v>
      </c>
      <c r="G466" s="7"/>
      <c r="H466" s="7"/>
      <c r="I466" s="8">
        <f t="shared" ref="I466:I472" si="56">(L466-365)</f>
        <v>42485</v>
      </c>
      <c r="J466" s="6">
        <v>1</v>
      </c>
      <c r="K466" s="6" t="s">
        <v>22</v>
      </c>
      <c r="L466" s="9">
        <v>42850</v>
      </c>
      <c r="M466" s="7"/>
      <c r="N466" s="7"/>
      <c r="O466" s="6" t="s">
        <v>1568</v>
      </c>
      <c r="P466" s="10" t="s">
        <v>60</v>
      </c>
      <c r="Q466" s="9" t="s">
        <v>1546</v>
      </c>
      <c r="R466" s="9"/>
      <c r="S466" s="9"/>
      <c r="T466" s="9"/>
      <c r="U466" s="11">
        <f t="shared" ca="1" si="55"/>
        <v>44831</v>
      </c>
      <c r="V466" s="11">
        <f t="shared" si="54"/>
        <v>42836</v>
      </c>
    </row>
    <row r="467" spans="1:22" ht="31" x14ac:dyDescent="0.35">
      <c r="A467" s="2">
        <v>463</v>
      </c>
      <c r="B467" s="16" t="s">
        <v>1652</v>
      </c>
      <c r="C467" s="13" t="s">
        <v>1650</v>
      </c>
      <c r="D467" s="5"/>
      <c r="E467" s="15" t="s">
        <v>40</v>
      </c>
      <c r="F467" s="6" t="s">
        <v>1653</v>
      </c>
      <c r="G467" s="7"/>
      <c r="H467" s="7"/>
      <c r="I467" s="8">
        <f t="shared" si="56"/>
        <v>44590</v>
      </c>
      <c r="J467" s="6">
        <v>1</v>
      </c>
      <c r="K467" s="6" t="s">
        <v>22</v>
      </c>
      <c r="L467" s="9">
        <v>44955</v>
      </c>
      <c r="M467" s="7"/>
      <c r="N467" s="7"/>
      <c r="O467" s="6" t="s">
        <v>980</v>
      </c>
      <c r="P467" s="9" t="s">
        <v>1546</v>
      </c>
      <c r="Q467" s="9" t="s">
        <v>1546</v>
      </c>
      <c r="R467" s="9"/>
      <c r="S467" s="9"/>
      <c r="T467" s="9"/>
      <c r="U467" s="11">
        <f t="shared" ca="1" si="55"/>
        <v>44831</v>
      </c>
      <c r="V467" s="11">
        <f t="shared" si="54"/>
        <v>44941</v>
      </c>
    </row>
    <row r="468" spans="1:22" ht="31" x14ac:dyDescent="0.35">
      <c r="A468" s="2">
        <v>464</v>
      </c>
      <c r="B468" s="16" t="s">
        <v>1654</v>
      </c>
      <c r="C468" s="13" t="s">
        <v>1650</v>
      </c>
      <c r="D468" s="5"/>
      <c r="E468" s="6" t="e">
        <f>INDEX([1]REFERENCED!$E:$E, MATCH(B468,[1]REFERENCED!$B:$B,0))</f>
        <v>#N/A</v>
      </c>
      <c r="F468" s="6" t="s">
        <v>1655</v>
      </c>
      <c r="G468" s="7"/>
      <c r="H468" s="7"/>
      <c r="I468" s="8">
        <f t="shared" si="56"/>
        <v>42397</v>
      </c>
      <c r="J468" s="6">
        <v>1</v>
      </c>
      <c r="K468" s="6" t="s">
        <v>22</v>
      </c>
      <c r="L468" s="9">
        <v>42762</v>
      </c>
      <c r="M468" s="7"/>
      <c r="N468" s="7"/>
      <c r="O468" s="6" t="s">
        <v>1564</v>
      </c>
      <c r="P468" s="10" t="s">
        <v>60</v>
      </c>
      <c r="Q468" s="9" t="s">
        <v>1546</v>
      </c>
      <c r="R468" s="9"/>
      <c r="S468" s="9"/>
      <c r="T468" s="9"/>
      <c r="U468" s="11">
        <f t="shared" ca="1" si="55"/>
        <v>44831</v>
      </c>
      <c r="V468" s="11">
        <f t="shared" si="54"/>
        <v>42748</v>
      </c>
    </row>
    <row r="469" spans="1:22" ht="31" x14ac:dyDescent="0.35">
      <c r="A469" s="2">
        <v>465</v>
      </c>
      <c r="B469" s="16" t="s">
        <v>1656</v>
      </c>
      <c r="C469" s="13" t="s">
        <v>1657</v>
      </c>
      <c r="D469" s="5"/>
      <c r="E469" s="15" t="s">
        <v>40</v>
      </c>
      <c r="F469" s="6" t="s">
        <v>1658</v>
      </c>
      <c r="G469" s="7"/>
      <c r="H469" s="7"/>
      <c r="I469" s="8">
        <f t="shared" si="56"/>
        <v>44453</v>
      </c>
      <c r="J469" s="6">
        <v>1</v>
      </c>
      <c r="K469" s="6" t="s">
        <v>22</v>
      </c>
      <c r="L469" s="9">
        <v>44818</v>
      </c>
      <c r="M469" s="7"/>
      <c r="N469" s="7"/>
      <c r="O469" s="6" t="s">
        <v>1564</v>
      </c>
      <c r="P469" s="9" t="s">
        <v>1546</v>
      </c>
      <c r="Q469" s="9" t="s">
        <v>1546</v>
      </c>
      <c r="R469" s="9"/>
      <c r="S469" s="9"/>
      <c r="T469" s="9"/>
      <c r="U469" s="11">
        <f t="shared" ca="1" si="55"/>
        <v>44831</v>
      </c>
      <c r="V469" s="11">
        <f t="shared" si="54"/>
        <v>44804</v>
      </c>
    </row>
    <row r="470" spans="1:22" ht="31" x14ac:dyDescent="0.35">
      <c r="A470" s="2">
        <v>466</v>
      </c>
      <c r="B470" s="16" t="s">
        <v>1659</v>
      </c>
      <c r="C470" s="13" t="s">
        <v>1657</v>
      </c>
      <c r="D470" s="5"/>
      <c r="E470" s="6" t="e">
        <f>INDEX([1]REFERENCED!$E:$E, MATCH(B470,[1]REFERENCED!$B:$B,0))</f>
        <v>#N/A</v>
      </c>
      <c r="F470" s="6" t="s">
        <v>1660</v>
      </c>
      <c r="G470" s="7"/>
      <c r="H470" s="7"/>
      <c r="I470" s="8">
        <f t="shared" si="56"/>
        <v>43369</v>
      </c>
      <c r="J470" s="6">
        <v>1</v>
      </c>
      <c r="K470" s="6" t="s">
        <v>22</v>
      </c>
      <c r="L470" s="9">
        <v>43734</v>
      </c>
      <c r="M470" s="7"/>
      <c r="N470" s="7"/>
      <c r="O470" s="6" t="s">
        <v>1568</v>
      </c>
      <c r="P470" s="10" t="s">
        <v>60</v>
      </c>
      <c r="Q470" s="9" t="s">
        <v>1546</v>
      </c>
      <c r="R470" s="9"/>
      <c r="S470" s="9"/>
      <c r="T470" s="9"/>
      <c r="U470" s="11">
        <f t="shared" ca="1" si="55"/>
        <v>44831</v>
      </c>
      <c r="V470" s="11">
        <f t="shared" si="54"/>
        <v>43720</v>
      </c>
    </row>
    <row r="471" spans="1:22" ht="31" x14ac:dyDescent="0.35">
      <c r="A471" s="2">
        <v>467</v>
      </c>
      <c r="B471" s="16" t="s">
        <v>1661</v>
      </c>
      <c r="C471" s="13" t="s">
        <v>1662</v>
      </c>
      <c r="D471" s="5"/>
      <c r="E471" s="6" t="e">
        <f>INDEX([1]REFERENCED!$E:$E, MATCH(B471,[1]REFERENCED!$B:$B,0))</f>
        <v>#N/A</v>
      </c>
      <c r="F471" s="6" t="s">
        <v>1663</v>
      </c>
      <c r="G471" s="7"/>
      <c r="H471" s="7"/>
      <c r="I471" s="8">
        <f>(L471-366)</f>
        <v>43868</v>
      </c>
      <c r="J471" s="6">
        <v>1</v>
      </c>
      <c r="K471" s="6" t="s">
        <v>22</v>
      </c>
      <c r="L471" s="9">
        <v>44234</v>
      </c>
      <c r="M471" s="7"/>
      <c r="N471" s="7"/>
      <c r="O471" s="6" t="s">
        <v>980</v>
      </c>
      <c r="P471" s="10" t="s">
        <v>60</v>
      </c>
      <c r="Q471" s="9" t="s">
        <v>1546</v>
      </c>
      <c r="R471" s="9"/>
      <c r="S471" s="9"/>
      <c r="T471" s="9"/>
      <c r="U471" s="11">
        <f t="shared" ca="1" si="55"/>
        <v>44831</v>
      </c>
      <c r="V471" s="11">
        <f t="shared" si="54"/>
        <v>44220</v>
      </c>
    </row>
    <row r="472" spans="1:22" ht="31" x14ac:dyDescent="0.35">
      <c r="A472" s="2">
        <v>468</v>
      </c>
      <c r="B472" s="16" t="s">
        <v>1664</v>
      </c>
      <c r="C472" s="13" t="s">
        <v>1662</v>
      </c>
      <c r="D472" s="5"/>
      <c r="E472" s="15" t="s">
        <v>40</v>
      </c>
      <c r="F472" s="6" t="s">
        <v>1665</v>
      </c>
      <c r="G472" s="7"/>
      <c r="H472" s="7"/>
      <c r="I472" s="8">
        <f t="shared" si="56"/>
        <v>44453</v>
      </c>
      <c r="J472" s="6">
        <v>1</v>
      </c>
      <c r="K472" s="6" t="s">
        <v>22</v>
      </c>
      <c r="L472" s="9">
        <v>44818</v>
      </c>
      <c r="M472" s="7"/>
      <c r="N472" s="7"/>
      <c r="O472" s="6" t="s">
        <v>980</v>
      </c>
      <c r="P472" s="10" t="s">
        <v>60</v>
      </c>
      <c r="Q472" s="9" t="s">
        <v>1546</v>
      </c>
      <c r="R472" s="9"/>
      <c r="S472" s="9"/>
      <c r="T472" s="9"/>
      <c r="U472" s="11">
        <f t="shared" ca="1" si="55"/>
        <v>44831</v>
      </c>
      <c r="V472" s="11">
        <f t="shared" si="54"/>
        <v>44804</v>
      </c>
    </row>
    <row r="473" spans="1:22" ht="31" x14ac:dyDescent="0.35">
      <c r="A473" s="2">
        <v>469</v>
      </c>
      <c r="B473" s="16" t="s">
        <v>1666</v>
      </c>
      <c r="C473" s="13" t="s">
        <v>1625</v>
      </c>
      <c r="D473" s="5"/>
      <c r="E473" s="6" t="e">
        <f>INDEX([1]REFERENCED!$E:$E, MATCH(B473,[1]REFERENCED!$B:$B,0))</f>
        <v>#N/A</v>
      </c>
      <c r="F473" s="6" t="s">
        <v>1667</v>
      </c>
      <c r="G473" s="7"/>
      <c r="H473" s="7"/>
      <c r="I473" s="8">
        <f t="shared" ref="I473:I476" si="57">(L473-183)</f>
        <v>42481</v>
      </c>
      <c r="J473" s="6">
        <v>6</v>
      </c>
      <c r="K473" s="6" t="s">
        <v>119</v>
      </c>
      <c r="L473" s="9">
        <v>42664</v>
      </c>
      <c r="M473" s="7"/>
      <c r="N473" s="7"/>
      <c r="O473" s="6" t="s">
        <v>1568</v>
      </c>
      <c r="P473" s="10" t="s">
        <v>60</v>
      </c>
      <c r="Q473" s="9" t="s">
        <v>1546</v>
      </c>
      <c r="R473" s="9"/>
      <c r="S473" s="9"/>
      <c r="T473" s="9"/>
      <c r="U473" s="11">
        <f t="shared" ca="1" si="55"/>
        <v>44831</v>
      </c>
      <c r="V473" s="11">
        <f t="shared" si="54"/>
        <v>42650</v>
      </c>
    </row>
    <row r="474" spans="1:22" ht="31" x14ac:dyDescent="0.35">
      <c r="A474" s="2">
        <v>470</v>
      </c>
      <c r="B474" s="16" t="s">
        <v>1668</v>
      </c>
      <c r="C474" s="13" t="s">
        <v>1625</v>
      </c>
      <c r="D474" s="5"/>
      <c r="E474" s="6" t="e">
        <f>INDEX([1]REFERENCED!$E:$E, MATCH(B474,[1]REFERENCED!$B:$B,0))</f>
        <v>#N/A</v>
      </c>
      <c r="F474" s="6" t="s">
        <v>1669</v>
      </c>
      <c r="G474" s="7"/>
      <c r="H474" s="7"/>
      <c r="I474" s="8">
        <f t="shared" si="57"/>
        <v>42481</v>
      </c>
      <c r="J474" s="6">
        <v>6</v>
      </c>
      <c r="K474" s="6" t="s">
        <v>119</v>
      </c>
      <c r="L474" s="9">
        <v>42664</v>
      </c>
      <c r="M474" s="7"/>
      <c r="N474" s="7"/>
      <c r="O474" s="6" t="s">
        <v>1568</v>
      </c>
      <c r="P474" s="10" t="s">
        <v>60</v>
      </c>
      <c r="Q474" s="9" t="s">
        <v>1546</v>
      </c>
      <c r="R474" s="9"/>
      <c r="S474" s="9"/>
      <c r="T474" s="9"/>
      <c r="U474" s="11">
        <f t="shared" ca="1" si="55"/>
        <v>44831</v>
      </c>
      <c r="V474" s="11">
        <f t="shared" si="54"/>
        <v>42650</v>
      </c>
    </row>
    <row r="475" spans="1:22" ht="31" x14ac:dyDescent="0.35">
      <c r="A475" s="2">
        <v>471</v>
      </c>
      <c r="B475" s="16" t="s">
        <v>1670</v>
      </c>
      <c r="C475" s="13" t="s">
        <v>1625</v>
      </c>
      <c r="D475" s="5"/>
      <c r="E475" s="6" t="e">
        <f>INDEX([1]REFERENCED!$E:$E, MATCH(B475,[1]REFERENCED!$B:$B,0))</f>
        <v>#N/A</v>
      </c>
      <c r="F475" s="6" t="s">
        <v>1671</v>
      </c>
      <c r="G475" s="7"/>
      <c r="H475" s="7"/>
      <c r="I475" s="8">
        <f t="shared" si="57"/>
        <v>42481</v>
      </c>
      <c r="J475" s="6">
        <v>6</v>
      </c>
      <c r="K475" s="6" t="s">
        <v>119</v>
      </c>
      <c r="L475" s="9">
        <v>42664</v>
      </c>
      <c r="M475" s="7"/>
      <c r="N475" s="7"/>
      <c r="O475" s="6" t="s">
        <v>1568</v>
      </c>
      <c r="P475" s="10" t="s">
        <v>60</v>
      </c>
      <c r="Q475" s="9" t="s">
        <v>1546</v>
      </c>
      <c r="R475" s="9"/>
      <c r="S475" s="9"/>
      <c r="T475" s="9"/>
      <c r="U475" s="11">
        <f t="shared" ca="1" si="55"/>
        <v>44831</v>
      </c>
      <c r="V475" s="11">
        <f t="shared" si="54"/>
        <v>42650</v>
      </c>
    </row>
    <row r="476" spans="1:22" ht="31" x14ac:dyDescent="0.35">
      <c r="A476" s="2">
        <v>472</v>
      </c>
      <c r="B476" s="16" t="s">
        <v>1672</v>
      </c>
      <c r="C476" s="13" t="s">
        <v>1625</v>
      </c>
      <c r="D476" s="5"/>
      <c r="E476" s="6" t="e">
        <f>INDEX([1]REFERENCED!$E:$E, MATCH(B476,[1]REFERENCED!$B:$B,0))</f>
        <v>#N/A</v>
      </c>
      <c r="F476" s="6" t="s">
        <v>1673</v>
      </c>
      <c r="G476" s="7"/>
      <c r="H476" s="7"/>
      <c r="I476" s="8">
        <f t="shared" si="57"/>
        <v>42481</v>
      </c>
      <c r="J476" s="6">
        <v>6</v>
      </c>
      <c r="K476" s="6" t="s">
        <v>119</v>
      </c>
      <c r="L476" s="9">
        <v>42664</v>
      </c>
      <c r="M476" s="7"/>
      <c r="N476" s="7"/>
      <c r="O476" s="6" t="s">
        <v>1568</v>
      </c>
      <c r="P476" s="10" t="s">
        <v>60</v>
      </c>
      <c r="Q476" s="9" t="s">
        <v>1546</v>
      </c>
      <c r="R476" s="9"/>
      <c r="S476" s="9"/>
      <c r="T476" s="9"/>
      <c r="U476" s="11">
        <f t="shared" ca="1" si="55"/>
        <v>44831</v>
      </c>
      <c r="V476" s="11">
        <f t="shared" si="54"/>
        <v>42650</v>
      </c>
    </row>
    <row r="477" spans="1:22" ht="31" x14ac:dyDescent="0.35">
      <c r="A477" s="2">
        <v>473</v>
      </c>
      <c r="B477" s="16" t="s">
        <v>1674</v>
      </c>
      <c r="C477" s="13" t="s">
        <v>1625</v>
      </c>
      <c r="D477" s="5"/>
      <c r="E477" s="6" t="e">
        <f>INDEX([1]REFERENCED!$E:$E, MATCH(B477,[1]REFERENCED!$B:$B,0))</f>
        <v>#N/A</v>
      </c>
      <c r="F477" s="6" t="s">
        <v>1675</v>
      </c>
      <c r="G477" s="7"/>
      <c r="H477" s="7"/>
      <c r="I477" s="8">
        <f>(L477-183)</f>
        <v>42481</v>
      </c>
      <c r="J477" s="6">
        <v>6</v>
      </c>
      <c r="K477" s="6" t="s">
        <v>119</v>
      </c>
      <c r="L477" s="9">
        <v>42664</v>
      </c>
      <c r="M477" s="7"/>
      <c r="N477" s="7"/>
      <c r="O477" s="6" t="s">
        <v>1568</v>
      </c>
      <c r="P477" s="10" t="s">
        <v>60</v>
      </c>
      <c r="Q477" s="9" t="s">
        <v>1546</v>
      </c>
      <c r="R477" s="9"/>
      <c r="S477" s="9"/>
      <c r="T477" s="9"/>
      <c r="U477" s="11">
        <f t="shared" ca="1" si="55"/>
        <v>44831</v>
      </c>
      <c r="V477" s="11">
        <f t="shared" si="54"/>
        <v>42650</v>
      </c>
    </row>
    <row r="478" spans="1:22" ht="31" x14ac:dyDescent="0.35">
      <c r="A478" s="2">
        <v>474</v>
      </c>
      <c r="B478" s="16" t="s">
        <v>1676</v>
      </c>
      <c r="C478" s="13" t="s">
        <v>1677</v>
      </c>
      <c r="D478" s="5"/>
      <c r="E478" s="6" t="e">
        <f>INDEX([1]REFERENCED!$E:$E, MATCH(B478,[1]REFERENCED!$B:$B,0))</f>
        <v>#N/A</v>
      </c>
      <c r="F478" s="6" t="s">
        <v>1678</v>
      </c>
      <c r="G478" s="7"/>
      <c r="H478" s="7"/>
      <c r="I478" s="8">
        <f t="shared" ref="I478:I480" si="58">(L478-366)</f>
        <v>42410</v>
      </c>
      <c r="J478" s="6">
        <v>1</v>
      </c>
      <c r="K478" s="6" t="s">
        <v>22</v>
      </c>
      <c r="L478" s="9">
        <v>42776</v>
      </c>
      <c r="M478" s="7"/>
      <c r="N478" s="7"/>
      <c r="O478" s="6" t="s">
        <v>980</v>
      </c>
      <c r="P478" s="10" t="s">
        <v>60</v>
      </c>
      <c r="Q478" s="9" t="s">
        <v>1546</v>
      </c>
      <c r="R478" s="9"/>
      <c r="S478" s="9"/>
      <c r="T478" s="9"/>
      <c r="U478" s="11">
        <f t="shared" ca="1" si="55"/>
        <v>44831</v>
      </c>
      <c r="V478" s="11">
        <f t="shared" si="54"/>
        <v>42762</v>
      </c>
    </row>
    <row r="479" spans="1:22" ht="31" x14ac:dyDescent="0.35">
      <c r="A479" s="2">
        <v>475</v>
      </c>
      <c r="B479" s="16" t="s">
        <v>1679</v>
      </c>
      <c r="C479" s="13" t="s">
        <v>1680</v>
      </c>
      <c r="D479" s="5"/>
      <c r="E479" s="6" t="e">
        <f>INDEX([1]REFERENCED!$E:$E, MATCH(B479,[1]REFERENCED!$B:$B,0))</f>
        <v>#N/A</v>
      </c>
      <c r="F479" s="6" t="s">
        <v>1678</v>
      </c>
      <c r="G479" s="7"/>
      <c r="H479" s="7"/>
      <c r="I479" s="8">
        <f t="shared" si="58"/>
        <v>42410</v>
      </c>
      <c r="J479" s="6">
        <v>1</v>
      </c>
      <c r="K479" s="6" t="s">
        <v>22</v>
      </c>
      <c r="L479" s="9">
        <v>42776</v>
      </c>
      <c r="M479" s="7"/>
      <c r="N479" s="7"/>
      <c r="O479" s="6" t="s">
        <v>980</v>
      </c>
      <c r="P479" s="10" t="s">
        <v>60</v>
      </c>
      <c r="Q479" s="9" t="s">
        <v>1546</v>
      </c>
      <c r="R479" s="9"/>
      <c r="S479" s="9"/>
      <c r="T479" s="9"/>
      <c r="U479" s="11">
        <f t="shared" ca="1" si="55"/>
        <v>44831</v>
      </c>
      <c r="V479" s="11">
        <f t="shared" si="54"/>
        <v>42762</v>
      </c>
    </row>
    <row r="480" spans="1:22" ht="31" x14ac:dyDescent="0.35">
      <c r="A480" s="2">
        <v>476</v>
      </c>
      <c r="B480" s="16" t="s">
        <v>1681</v>
      </c>
      <c r="C480" s="13" t="s">
        <v>1677</v>
      </c>
      <c r="D480" s="5"/>
      <c r="E480" s="6" t="e">
        <f>INDEX([1]REFERENCED!$E:$E, MATCH(B480,[1]REFERENCED!$B:$B,0))</f>
        <v>#N/A</v>
      </c>
      <c r="F480" s="6" t="s">
        <v>1682</v>
      </c>
      <c r="G480" s="7"/>
      <c r="H480" s="7"/>
      <c r="I480" s="8">
        <f t="shared" si="58"/>
        <v>42410</v>
      </c>
      <c r="J480" s="6">
        <v>1</v>
      </c>
      <c r="K480" s="6" t="s">
        <v>22</v>
      </c>
      <c r="L480" s="9">
        <v>42776</v>
      </c>
      <c r="M480" s="7"/>
      <c r="N480" s="7"/>
      <c r="O480" s="6" t="s">
        <v>980</v>
      </c>
      <c r="P480" s="10" t="s">
        <v>60</v>
      </c>
      <c r="Q480" s="9" t="s">
        <v>1546</v>
      </c>
      <c r="R480" s="9"/>
      <c r="S480" s="9"/>
      <c r="T480" s="9"/>
      <c r="U480" s="11">
        <f t="shared" ca="1" si="55"/>
        <v>44831</v>
      </c>
      <c r="V480" s="11">
        <f t="shared" si="54"/>
        <v>42762</v>
      </c>
    </row>
    <row r="481" spans="1:22" ht="31" x14ac:dyDescent="0.35">
      <c r="A481" s="2">
        <v>477</v>
      </c>
      <c r="B481" s="16" t="s">
        <v>1683</v>
      </c>
      <c r="C481" s="13" t="s">
        <v>1680</v>
      </c>
      <c r="D481" s="5"/>
      <c r="E481" s="6" t="e">
        <f>INDEX([1]REFERENCED!$E:$E, MATCH(B481,[1]REFERENCED!$B:$B,0))</f>
        <v>#N/A</v>
      </c>
      <c r="F481" s="6" t="s">
        <v>1682</v>
      </c>
      <c r="G481" s="7"/>
      <c r="H481" s="7"/>
      <c r="I481" s="8">
        <f>(L481-366)</f>
        <v>42410</v>
      </c>
      <c r="J481" s="6">
        <v>1</v>
      </c>
      <c r="K481" s="6" t="s">
        <v>22</v>
      </c>
      <c r="L481" s="9">
        <v>42776</v>
      </c>
      <c r="M481" s="7"/>
      <c r="N481" s="7"/>
      <c r="O481" s="6" t="s">
        <v>980</v>
      </c>
      <c r="P481" s="10" t="s">
        <v>60</v>
      </c>
      <c r="Q481" s="9" t="s">
        <v>1546</v>
      </c>
      <c r="R481" s="9"/>
      <c r="S481" s="9"/>
      <c r="T481" s="9"/>
      <c r="U481" s="11">
        <f t="shared" ca="1" si="55"/>
        <v>44831</v>
      </c>
      <c r="V481" s="11">
        <f t="shared" si="54"/>
        <v>42762</v>
      </c>
    </row>
    <row r="482" spans="1:22" ht="31" x14ac:dyDescent="0.35">
      <c r="A482" s="2">
        <v>478</v>
      </c>
      <c r="B482" s="16" t="s">
        <v>1684</v>
      </c>
      <c r="C482" s="13" t="s">
        <v>1544</v>
      </c>
      <c r="D482" s="5"/>
      <c r="E482" s="6" t="e">
        <f>INDEX([1]REFERENCED!$E:$E, MATCH(B482,[1]REFERENCED!$B:$B,0))</f>
        <v>#N/A</v>
      </c>
      <c r="F482" s="6" t="s">
        <v>1685</v>
      </c>
      <c r="G482" s="7"/>
      <c r="H482" s="7"/>
      <c r="I482" s="8">
        <f t="shared" ref="I482" si="59">(L482-365)</f>
        <v>42478</v>
      </c>
      <c r="J482" s="6">
        <v>1</v>
      </c>
      <c r="K482" s="6" t="s">
        <v>22</v>
      </c>
      <c r="L482" s="9">
        <v>42843</v>
      </c>
      <c r="M482" s="7"/>
      <c r="N482" s="7"/>
      <c r="O482" s="6" t="s">
        <v>1568</v>
      </c>
      <c r="P482" s="10" t="s">
        <v>60</v>
      </c>
      <c r="Q482" s="9" t="s">
        <v>1546</v>
      </c>
      <c r="R482" s="9"/>
      <c r="S482" s="9"/>
      <c r="T482" s="9"/>
      <c r="U482" s="11">
        <f t="shared" ca="1" si="55"/>
        <v>44831</v>
      </c>
      <c r="V482" s="11">
        <f t="shared" si="54"/>
        <v>42829</v>
      </c>
    </row>
    <row r="483" spans="1:22" ht="31" x14ac:dyDescent="0.35">
      <c r="A483" s="2">
        <v>479</v>
      </c>
      <c r="B483" s="16" t="s">
        <v>1686</v>
      </c>
      <c r="C483" s="13" t="s">
        <v>1566</v>
      </c>
      <c r="D483" s="5"/>
      <c r="E483" s="6" t="e">
        <f>INDEX([1]REFERENCED!$E:$E, MATCH(B483,[1]REFERENCED!$B:$B,0))</f>
        <v>#N/A</v>
      </c>
      <c r="F483" s="6" t="s">
        <v>1687</v>
      </c>
      <c r="G483" s="7"/>
      <c r="H483" s="7"/>
      <c r="I483" s="8">
        <f t="shared" ref="I483:I484" si="60">(L483-90)</f>
        <v>42732</v>
      </c>
      <c r="J483" s="6">
        <v>3</v>
      </c>
      <c r="K483" s="6" t="s">
        <v>119</v>
      </c>
      <c r="L483" s="9">
        <v>42822</v>
      </c>
      <c r="M483" s="7"/>
      <c r="N483" s="7"/>
      <c r="O483" s="6" t="s">
        <v>980</v>
      </c>
      <c r="P483" s="10" t="s">
        <v>60</v>
      </c>
      <c r="Q483" s="9" t="s">
        <v>1546</v>
      </c>
      <c r="R483" s="9"/>
      <c r="S483" s="9"/>
      <c r="T483" s="9"/>
      <c r="U483" s="11">
        <f t="shared" ca="1" si="55"/>
        <v>44831</v>
      </c>
      <c r="V483" s="11">
        <f t="shared" si="54"/>
        <v>42808</v>
      </c>
    </row>
    <row r="484" spans="1:22" ht="31" x14ac:dyDescent="0.35">
      <c r="A484" s="2">
        <v>480</v>
      </c>
      <c r="B484" s="16" t="s">
        <v>1688</v>
      </c>
      <c r="C484" s="13" t="s">
        <v>1570</v>
      </c>
      <c r="D484" s="5"/>
      <c r="E484" s="6" t="e">
        <f>INDEX([1]REFERENCED!$E:$E, MATCH(B484,[1]REFERENCED!$B:$B,0))</f>
        <v>#N/A</v>
      </c>
      <c r="F484" s="6" t="s">
        <v>1689</v>
      </c>
      <c r="G484" s="7"/>
      <c r="H484" s="7"/>
      <c r="I484" s="8">
        <f t="shared" si="60"/>
        <v>42732</v>
      </c>
      <c r="J484" s="6">
        <v>3</v>
      </c>
      <c r="K484" s="6" t="s">
        <v>119</v>
      </c>
      <c r="L484" s="9">
        <v>42822</v>
      </c>
      <c r="M484" s="7"/>
      <c r="N484" s="7"/>
      <c r="O484" s="6" t="s">
        <v>1568</v>
      </c>
      <c r="P484" s="10" t="s">
        <v>60</v>
      </c>
      <c r="Q484" s="9" t="s">
        <v>1546</v>
      </c>
      <c r="R484" s="9"/>
      <c r="S484" s="9"/>
      <c r="T484" s="9"/>
      <c r="U484" s="11">
        <f t="shared" ca="1" si="55"/>
        <v>44831</v>
      </c>
      <c r="V484" s="11">
        <f t="shared" si="54"/>
        <v>42808</v>
      </c>
    </row>
    <row r="485" spans="1:22" ht="46.5" x14ac:dyDescent="0.35">
      <c r="A485" s="2">
        <v>481</v>
      </c>
      <c r="B485" s="16" t="s">
        <v>1690</v>
      </c>
      <c r="C485" s="13" t="s">
        <v>1691</v>
      </c>
      <c r="D485" s="5"/>
      <c r="E485" s="6" t="e">
        <f>INDEX([1]REFERENCED!$E:$E, MATCH(B485,[1]REFERENCED!$B:$B,0))</f>
        <v>#N/A</v>
      </c>
      <c r="F485" s="6" t="s">
        <v>1692</v>
      </c>
      <c r="G485" s="7"/>
      <c r="H485" s="7"/>
      <c r="I485" s="8">
        <f>(L485-90)</f>
        <v>42732</v>
      </c>
      <c r="J485" s="6">
        <v>3</v>
      </c>
      <c r="K485" s="6" t="s">
        <v>119</v>
      </c>
      <c r="L485" s="9">
        <v>42822</v>
      </c>
      <c r="M485" s="7"/>
      <c r="N485" s="7"/>
      <c r="O485" s="6" t="s">
        <v>1568</v>
      </c>
      <c r="P485" s="10" t="s">
        <v>60</v>
      </c>
      <c r="Q485" s="9" t="s">
        <v>1546</v>
      </c>
      <c r="R485" s="9"/>
      <c r="S485" s="9"/>
      <c r="T485" s="9"/>
      <c r="U485" s="11">
        <f t="shared" ca="1" si="55"/>
        <v>44831</v>
      </c>
      <c r="V485" s="11">
        <f t="shared" si="54"/>
        <v>42808</v>
      </c>
    </row>
    <row r="486" spans="1:22" ht="31" x14ac:dyDescent="0.35">
      <c r="A486" s="2">
        <v>482</v>
      </c>
      <c r="B486" s="16" t="s">
        <v>1693</v>
      </c>
      <c r="C486" s="13" t="s">
        <v>1650</v>
      </c>
      <c r="D486" s="5"/>
      <c r="E486" s="6" t="e">
        <f>INDEX([1]REFERENCED!$E:$E, MATCH(B486,[1]REFERENCED!$B:$B,0))</f>
        <v>#N/A</v>
      </c>
      <c r="F486" s="6" t="s">
        <v>1694</v>
      </c>
      <c r="G486" s="7"/>
      <c r="H486" s="7"/>
      <c r="I486" s="8">
        <f t="shared" ref="I486" si="61">(L486-365)</f>
        <v>43206</v>
      </c>
      <c r="J486" s="6">
        <v>1</v>
      </c>
      <c r="K486" s="6" t="s">
        <v>22</v>
      </c>
      <c r="L486" s="9">
        <v>43571</v>
      </c>
      <c r="M486" s="7"/>
      <c r="N486" s="7"/>
      <c r="O486" s="6" t="s">
        <v>1564</v>
      </c>
      <c r="P486" s="10" t="s">
        <v>60</v>
      </c>
      <c r="Q486" s="9" t="s">
        <v>1546</v>
      </c>
      <c r="R486" s="9"/>
      <c r="S486" s="9"/>
      <c r="T486" s="9"/>
      <c r="U486" s="11">
        <f t="shared" ca="1" si="55"/>
        <v>44831</v>
      </c>
      <c r="V486" s="11">
        <f t="shared" si="54"/>
        <v>43557</v>
      </c>
    </row>
    <row r="487" spans="1:22" ht="31" x14ac:dyDescent="0.35">
      <c r="A487" s="2">
        <v>483</v>
      </c>
      <c r="B487" s="16" t="s">
        <v>1695</v>
      </c>
      <c r="C487" s="13" t="s">
        <v>2519</v>
      </c>
      <c r="D487" s="5" t="s">
        <v>2520</v>
      </c>
      <c r="E487" s="6" t="s">
        <v>2521</v>
      </c>
      <c r="F487" s="6" t="s">
        <v>2522</v>
      </c>
      <c r="G487" s="7" t="s">
        <v>2523</v>
      </c>
      <c r="H487" s="7" t="s">
        <v>2524</v>
      </c>
      <c r="I487" s="8">
        <f>(L487-366)</f>
        <v>44740</v>
      </c>
      <c r="J487" s="6">
        <v>1</v>
      </c>
      <c r="K487" s="6" t="s">
        <v>22</v>
      </c>
      <c r="L487" s="9">
        <v>45106</v>
      </c>
      <c r="M487" s="119" t="s">
        <v>32</v>
      </c>
      <c r="N487" s="7" t="s">
        <v>2525</v>
      </c>
      <c r="O487" s="6" t="s">
        <v>1564</v>
      </c>
      <c r="P487" s="10" t="s">
        <v>60</v>
      </c>
      <c r="Q487" s="9" t="s">
        <v>1546</v>
      </c>
      <c r="R487" s="9" t="s">
        <v>2526</v>
      </c>
      <c r="S487" s="9" t="s">
        <v>2527</v>
      </c>
      <c r="T487" s="132" t="s">
        <v>2528</v>
      </c>
      <c r="U487" s="11">
        <f t="shared" ca="1" si="55"/>
        <v>44831</v>
      </c>
      <c r="V487" s="11">
        <f t="shared" si="54"/>
        <v>45092</v>
      </c>
    </row>
    <row r="488" spans="1:22" ht="31" x14ac:dyDescent="0.35">
      <c r="A488" s="2">
        <v>484</v>
      </c>
      <c r="B488" s="12" t="s">
        <v>1697</v>
      </c>
      <c r="C488" s="13" t="s">
        <v>1598</v>
      </c>
      <c r="D488" s="5"/>
      <c r="E488" s="6" t="str">
        <f>INDEX([1]REFERENCED!$E:$E, MATCH(B488,[1]REFERENCED!$B:$B,0))</f>
        <v>-</v>
      </c>
      <c r="F488" s="6" t="s">
        <v>1698</v>
      </c>
      <c r="G488" s="7"/>
      <c r="H488" s="7"/>
      <c r="I488" s="8">
        <f t="shared" ref="I488:I489" si="62">(L488-181)</f>
        <v>44476</v>
      </c>
      <c r="J488" s="24">
        <v>6</v>
      </c>
      <c r="K488" s="6" t="s">
        <v>119</v>
      </c>
      <c r="L488" s="9">
        <v>44657</v>
      </c>
      <c r="M488" s="7"/>
      <c r="N488" s="7"/>
      <c r="O488" s="6" t="s">
        <v>980</v>
      </c>
      <c r="P488" s="9" t="s">
        <v>1546</v>
      </c>
      <c r="Q488" s="9" t="s">
        <v>1546</v>
      </c>
      <c r="R488" s="9"/>
      <c r="S488" s="9"/>
      <c r="T488" s="9"/>
      <c r="U488" s="11">
        <f t="shared" ca="1" si="55"/>
        <v>44831</v>
      </c>
      <c r="V488" s="11">
        <f t="shared" si="54"/>
        <v>44643</v>
      </c>
    </row>
    <row r="489" spans="1:22" ht="31" x14ac:dyDescent="0.35">
      <c r="A489" s="2">
        <v>485</v>
      </c>
      <c r="B489" s="12" t="s">
        <v>1699</v>
      </c>
      <c r="C489" s="13" t="s">
        <v>1598</v>
      </c>
      <c r="D489" s="5"/>
      <c r="E489" s="6" t="str">
        <f>INDEX([1]REFERENCED!$E:$E, MATCH(B489,[1]REFERENCED!$B:$B,0))</f>
        <v>-</v>
      </c>
      <c r="F489" s="6" t="s">
        <v>1700</v>
      </c>
      <c r="G489" s="7"/>
      <c r="H489" s="7"/>
      <c r="I489" s="8">
        <f t="shared" si="62"/>
        <v>44476</v>
      </c>
      <c r="J489" s="24">
        <v>6</v>
      </c>
      <c r="K489" s="6" t="s">
        <v>119</v>
      </c>
      <c r="L489" s="9">
        <v>44657</v>
      </c>
      <c r="M489" s="7"/>
      <c r="N489" s="7"/>
      <c r="O489" s="6" t="s">
        <v>980</v>
      </c>
      <c r="P489" s="9" t="s">
        <v>1546</v>
      </c>
      <c r="Q489" s="9" t="s">
        <v>1546</v>
      </c>
      <c r="R489" s="9"/>
      <c r="S489" s="9"/>
      <c r="T489" s="9"/>
      <c r="U489" s="11">
        <f t="shared" ca="1" si="55"/>
        <v>44831</v>
      </c>
      <c r="V489" s="11">
        <f t="shared" si="54"/>
        <v>44643</v>
      </c>
    </row>
    <row r="490" spans="1:22" ht="31" x14ac:dyDescent="0.35">
      <c r="A490" s="2">
        <v>486</v>
      </c>
      <c r="B490" s="16" t="s">
        <v>1701</v>
      </c>
      <c r="C490" s="13" t="s">
        <v>1702</v>
      </c>
      <c r="D490" s="5"/>
      <c r="E490" s="6" t="e">
        <f>INDEX([1]REFERENCED!$E:$E, MATCH(B490,[1]REFERENCED!$B:$B,0))</f>
        <v>#N/A</v>
      </c>
      <c r="F490" s="6" t="s">
        <v>1703</v>
      </c>
      <c r="G490" s="7"/>
      <c r="H490" s="7"/>
      <c r="I490" s="8">
        <f t="shared" ref="I490:I491" si="63">(L490-92)</f>
        <v>43850</v>
      </c>
      <c r="J490" s="6">
        <v>3</v>
      </c>
      <c r="K490" s="6" t="s">
        <v>119</v>
      </c>
      <c r="L490" s="9">
        <v>43942</v>
      </c>
      <c r="M490" s="7"/>
      <c r="N490" s="7"/>
      <c r="O490" s="6" t="s">
        <v>1564</v>
      </c>
      <c r="P490" s="10" t="s">
        <v>60</v>
      </c>
      <c r="Q490" s="9" t="s">
        <v>1546</v>
      </c>
      <c r="R490" s="9"/>
      <c r="S490" s="9"/>
      <c r="T490" s="9"/>
      <c r="U490" s="11">
        <f t="shared" ca="1" si="55"/>
        <v>44831</v>
      </c>
      <c r="V490" s="11">
        <f t="shared" si="54"/>
        <v>43928</v>
      </c>
    </row>
    <row r="491" spans="1:22" ht="46.5" x14ac:dyDescent="0.35">
      <c r="A491" s="2">
        <v>487</v>
      </c>
      <c r="B491" s="3" t="s">
        <v>1704</v>
      </c>
      <c r="C491" s="13" t="s">
        <v>2546</v>
      </c>
      <c r="D491" s="5" t="s">
        <v>2513</v>
      </c>
      <c r="E491" s="15" t="s">
        <v>2514</v>
      </c>
      <c r="F491" s="6" t="s">
        <v>1705</v>
      </c>
      <c r="G491" s="7" t="s">
        <v>1551</v>
      </c>
      <c r="H491" s="7" t="s">
        <v>2551</v>
      </c>
      <c r="I491" s="8">
        <f t="shared" si="63"/>
        <v>44741</v>
      </c>
      <c r="J491" s="24">
        <v>3</v>
      </c>
      <c r="K491" s="6" t="s">
        <v>119</v>
      </c>
      <c r="L491" s="9">
        <v>44833</v>
      </c>
      <c r="M491" s="7" t="s">
        <v>32</v>
      </c>
      <c r="N491" s="7" t="s">
        <v>2515</v>
      </c>
      <c r="O491" s="6" t="s">
        <v>980</v>
      </c>
      <c r="P491" s="10" t="b">
        <f t="shared" ref="P491" ca="1" si="64">(V491&lt;=U491)=FALSE()</f>
        <v>0</v>
      </c>
      <c r="Q491" s="9" t="s">
        <v>1546</v>
      </c>
      <c r="R491" s="17" t="s">
        <v>2516</v>
      </c>
      <c r="S491" s="17" t="s">
        <v>2517</v>
      </c>
      <c r="T491" s="17" t="s">
        <v>2518</v>
      </c>
      <c r="U491" s="11">
        <f t="shared" ca="1" si="55"/>
        <v>44831</v>
      </c>
      <c r="V491" s="11">
        <f t="shared" si="54"/>
        <v>44819</v>
      </c>
    </row>
    <row r="492" spans="1:22" ht="31" x14ac:dyDescent="0.35">
      <c r="A492" s="2">
        <v>488</v>
      </c>
      <c r="B492" s="16" t="s">
        <v>1706</v>
      </c>
      <c r="C492" s="127" t="s">
        <v>1718</v>
      </c>
      <c r="D492" s="5"/>
      <c r="E492" s="6" t="e">
        <f>INDEX([1]REFERENCED!$E:$E, MATCH(B492,[1]REFERENCED!$B:$B,0))</f>
        <v>#N/A</v>
      </c>
      <c r="F492" s="6" t="s">
        <v>1708</v>
      </c>
      <c r="G492" s="7"/>
      <c r="H492" s="7"/>
      <c r="I492" s="8">
        <f>(L492-183)</f>
        <v>44312</v>
      </c>
      <c r="J492" s="6">
        <v>6</v>
      </c>
      <c r="K492" s="6" t="s">
        <v>119</v>
      </c>
      <c r="L492" s="9">
        <v>44495</v>
      </c>
      <c r="M492" s="7"/>
      <c r="N492" s="7"/>
      <c r="O492" s="6" t="s">
        <v>980</v>
      </c>
      <c r="P492" s="10" t="s">
        <v>60</v>
      </c>
      <c r="Q492" s="9" t="s">
        <v>1546</v>
      </c>
      <c r="R492" s="9"/>
      <c r="S492" s="9"/>
      <c r="T492" s="9"/>
      <c r="U492" s="11">
        <f t="shared" ca="1" si="55"/>
        <v>44831</v>
      </c>
      <c r="V492" s="11">
        <f t="shared" si="54"/>
        <v>44481</v>
      </c>
    </row>
    <row r="493" spans="1:22" ht="31" x14ac:dyDescent="0.35">
      <c r="A493" s="2">
        <v>489</v>
      </c>
      <c r="B493" s="12" t="s">
        <v>1709</v>
      </c>
      <c r="C493" s="13" t="s">
        <v>1598</v>
      </c>
      <c r="D493" s="5" t="s">
        <v>1710</v>
      </c>
      <c r="E493" s="6" t="s">
        <v>1711</v>
      </c>
      <c r="F493" s="6" t="s">
        <v>1712</v>
      </c>
      <c r="G493" s="7" t="s">
        <v>1713</v>
      </c>
      <c r="H493" s="28" t="s">
        <v>40</v>
      </c>
      <c r="I493" s="8">
        <f>(L493-183)</f>
        <v>44680</v>
      </c>
      <c r="J493" s="6">
        <v>6</v>
      </c>
      <c r="K493" s="6" t="s">
        <v>119</v>
      </c>
      <c r="L493" s="9">
        <v>44863</v>
      </c>
      <c r="M493" s="7" t="s">
        <v>32</v>
      </c>
      <c r="N493" s="7" t="s">
        <v>1714</v>
      </c>
      <c r="O493" s="6" t="s">
        <v>980</v>
      </c>
      <c r="P493" s="9" t="s">
        <v>1546</v>
      </c>
      <c r="Q493" s="9" t="s">
        <v>1546</v>
      </c>
      <c r="R493" s="9" t="s">
        <v>1715</v>
      </c>
      <c r="S493" s="17" t="s">
        <v>40</v>
      </c>
      <c r="T493" s="9" t="s">
        <v>1716</v>
      </c>
      <c r="U493" s="11">
        <f t="shared" ca="1" si="55"/>
        <v>44831</v>
      </c>
      <c r="V493" s="11">
        <f t="shared" si="54"/>
        <v>44849</v>
      </c>
    </row>
    <row r="494" spans="1:22" ht="31" x14ac:dyDescent="0.35">
      <c r="A494" s="2">
        <v>490</v>
      </c>
      <c r="B494" s="12" t="s">
        <v>1717</v>
      </c>
      <c r="C494" s="13" t="s">
        <v>1718</v>
      </c>
      <c r="D494" s="5" t="s">
        <v>1719</v>
      </c>
      <c r="E494" s="6" t="s">
        <v>1735</v>
      </c>
      <c r="F494" s="6" t="s">
        <v>1720</v>
      </c>
      <c r="G494" s="7" t="s">
        <v>1721</v>
      </c>
      <c r="H494" s="28" t="s">
        <v>40</v>
      </c>
      <c r="I494" s="8">
        <f>(L494-183)</f>
        <v>44679</v>
      </c>
      <c r="J494" s="24">
        <v>6</v>
      </c>
      <c r="K494" s="6" t="s">
        <v>119</v>
      </c>
      <c r="L494" s="9">
        <v>44862</v>
      </c>
      <c r="M494" s="7" t="s">
        <v>32</v>
      </c>
      <c r="N494" s="7" t="s">
        <v>1722</v>
      </c>
      <c r="O494" s="6" t="s">
        <v>980</v>
      </c>
      <c r="P494" s="9" t="s">
        <v>1546</v>
      </c>
      <c r="Q494" s="9" t="s">
        <v>1546</v>
      </c>
      <c r="R494" s="9" t="s">
        <v>1723</v>
      </c>
      <c r="S494" s="9" t="s">
        <v>1724</v>
      </c>
      <c r="T494" s="9" t="s">
        <v>1725</v>
      </c>
      <c r="U494" s="11">
        <f t="shared" ca="1" si="55"/>
        <v>44831</v>
      </c>
      <c r="V494" s="11">
        <f t="shared" si="54"/>
        <v>44848</v>
      </c>
    </row>
    <row r="495" spans="1:22" ht="31" x14ac:dyDescent="0.35">
      <c r="A495" s="2">
        <v>491</v>
      </c>
      <c r="B495" s="12" t="s">
        <v>1726</v>
      </c>
      <c r="C495" s="13" t="s">
        <v>834</v>
      </c>
      <c r="D495" s="5"/>
      <c r="E495" s="15" t="s">
        <v>40</v>
      </c>
      <c r="F495" s="6" t="s">
        <v>1727</v>
      </c>
      <c r="G495" s="7"/>
      <c r="H495" s="7"/>
      <c r="I495" s="8">
        <f>(L495-365)</f>
        <v>44431</v>
      </c>
      <c r="J495" s="6">
        <v>1</v>
      </c>
      <c r="K495" s="6" t="s">
        <v>22</v>
      </c>
      <c r="L495" s="9">
        <v>44796</v>
      </c>
      <c r="M495" s="7"/>
      <c r="N495" s="7"/>
      <c r="O495" s="6" t="s">
        <v>1568</v>
      </c>
      <c r="P495" s="9" t="s">
        <v>1546</v>
      </c>
      <c r="Q495" s="9" t="s">
        <v>1546</v>
      </c>
      <c r="R495" s="9"/>
      <c r="S495" s="9"/>
      <c r="T495" s="9"/>
      <c r="U495" s="11">
        <f t="shared" ca="1" si="55"/>
        <v>44831</v>
      </c>
      <c r="V495" s="11">
        <f t="shared" si="54"/>
        <v>44782</v>
      </c>
    </row>
    <row r="496" spans="1:22" ht="31" x14ac:dyDescent="0.35">
      <c r="A496" s="2">
        <v>492</v>
      </c>
      <c r="B496" s="12" t="s">
        <v>1728</v>
      </c>
      <c r="C496" s="13" t="s">
        <v>1707</v>
      </c>
      <c r="D496" s="5"/>
      <c r="E496" s="15" t="s">
        <v>40</v>
      </c>
      <c r="F496" s="6" t="s">
        <v>1729</v>
      </c>
      <c r="G496" s="7"/>
      <c r="H496" s="7"/>
      <c r="I496" s="8">
        <f>(L496-181)</f>
        <v>44542</v>
      </c>
      <c r="J496" s="6">
        <v>6</v>
      </c>
      <c r="K496" s="6" t="s">
        <v>119</v>
      </c>
      <c r="L496" s="9">
        <v>44723</v>
      </c>
      <c r="M496" s="7"/>
      <c r="N496" s="7"/>
      <c r="O496" s="6" t="s">
        <v>980</v>
      </c>
      <c r="P496" s="9" t="s">
        <v>1546</v>
      </c>
      <c r="Q496" s="9" t="s">
        <v>1546</v>
      </c>
      <c r="R496" s="9"/>
      <c r="S496" s="9"/>
      <c r="T496" s="9"/>
      <c r="U496" s="11">
        <f t="shared" ca="1" si="55"/>
        <v>44831</v>
      </c>
      <c r="V496" s="11">
        <f t="shared" si="54"/>
        <v>44709</v>
      </c>
    </row>
  </sheetData>
  <autoFilter ref="A2:V496">
    <filterColumn colId="9" showButton="0"/>
  </autoFilter>
  <mergeCells count="19">
    <mergeCell ref="F1:F2"/>
    <mergeCell ref="A1:A2"/>
    <mergeCell ref="B1:B2"/>
    <mergeCell ref="C1:C2"/>
    <mergeCell ref="D1:D2"/>
    <mergeCell ref="E1:E2"/>
    <mergeCell ref="R1:R2"/>
    <mergeCell ref="S1:S2"/>
    <mergeCell ref="T1:T2"/>
    <mergeCell ref="G1:G2"/>
    <mergeCell ref="H1:H2"/>
    <mergeCell ref="I1:I2"/>
    <mergeCell ref="J1:K2"/>
    <mergeCell ref="L1:L2"/>
    <mergeCell ref="M1:M2"/>
    <mergeCell ref="N1:N2"/>
    <mergeCell ref="O1:O2"/>
    <mergeCell ref="P1:P2"/>
    <mergeCell ref="Q1:Q2"/>
  </mergeCells>
  <conditionalFormatting sqref="Q15:T18 Q37:T37 Q208:T209 Q56:T60 Q215:T216 Q214 Q61 Q10 Q43:R43 Q42 Q67:Q68 Q185:T185 Q184 Q186 T42:T43 Q3:T8 Q47:T48 Q46 Q97:Q98 Q14 Q19 Q44:T45 Q62:T62 Q87:T87 Q64:T65 R63:T63 Q89:T90 R88:T88 Q218:T230 Q217 Q234:T281 Q94:T95 Q99:T115 Q212:T213 Q210:Q211 T97">
    <cfRule type="expression" priority="75" stopIfTrue="1">
      <formula>$L$3&lt;$U$3</formula>
    </cfRule>
  </conditionalFormatting>
  <conditionalFormatting sqref="Q11:T11">
    <cfRule type="expression" priority="74" stopIfTrue="1">
      <formula>$L$3&lt;$U$3</formula>
    </cfRule>
  </conditionalFormatting>
  <conditionalFormatting sqref="Q9:T9">
    <cfRule type="expression" priority="73" stopIfTrue="1">
      <formula>#REF!&lt;#REF!</formula>
    </cfRule>
  </conditionalFormatting>
  <conditionalFormatting sqref="Q29:T29">
    <cfRule type="expression" priority="72" stopIfTrue="1">
      <formula>$L$3&lt;$U$3</formula>
    </cfRule>
  </conditionalFormatting>
  <conditionalFormatting sqref="Q33:T35">
    <cfRule type="expression" priority="71" stopIfTrue="1">
      <formula>$L$3&lt;$U$3</formula>
    </cfRule>
  </conditionalFormatting>
  <conditionalFormatting sqref="Q39:T41">
    <cfRule type="expression" priority="69" stopIfTrue="1">
      <formula>$L$3&lt;$U$3</formula>
    </cfRule>
  </conditionalFormatting>
  <conditionalFormatting sqref="Q38:T38 Q168:T172 Q55:T55 Q131:T145 Q173">
    <cfRule type="expression" priority="70" stopIfTrue="1">
      <formula>$L$4&lt;$Y$4</formula>
    </cfRule>
  </conditionalFormatting>
  <conditionalFormatting sqref="Q76:T86 R75:T75 Q69:Q73">
    <cfRule type="expression" priority="67" stopIfTrue="1">
      <formula>$L$3&lt;$U$3</formula>
    </cfRule>
  </conditionalFormatting>
  <conditionalFormatting sqref="Q66">
    <cfRule type="expression" priority="68" stopIfTrue="1">
      <formula>$L$4&lt;$Y$4</formula>
    </cfRule>
  </conditionalFormatting>
  <conditionalFormatting sqref="Q118:T118">
    <cfRule type="expression" priority="66" stopIfTrue="1">
      <formula>$L$3&lt;$U$3</formula>
    </cfRule>
  </conditionalFormatting>
  <conditionalFormatting sqref="Q182:T182">
    <cfRule type="expression" priority="65" stopIfTrue="1">
      <formula>$L$3&lt;$U$3</formula>
    </cfRule>
  </conditionalFormatting>
  <conditionalFormatting sqref="Q190:T191 Q189">
    <cfRule type="expression" priority="64" stopIfTrue="1">
      <formula>$L$3&lt;$U$3</formula>
    </cfRule>
  </conditionalFormatting>
  <conditionalFormatting sqref="Q193">
    <cfRule type="expression" priority="63" stopIfTrue="1">
      <formula>$L$3&lt;$U$3</formula>
    </cfRule>
  </conditionalFormatting>
  <conditionalFormatting sqref="Q196:T196">
    <cfRule type="expression" priority="62" stopIfTrue="1">
      <formula>$L$3&lt;$U$3</formula>
    </cfRule>
  </conditionalFormatting>
  <conditionalFormatting sqref="Q197:T197">
    <cfRule type="expression" priority="61" stopIfTrue="1">
      <formula>$L$3&lt;$U$3</formula>
    </cfRule>
  </conditionalFormatting>
  <conditionalFormatting sqref="Q198">
    <cfRule type="expression" priority="60" stopIfTrue="1">
      <formula>$L$3&lt;$U$3</formula>
    </cfRule>
  </conditionalFormatting>
  <conditionalFormatting sqref="Q207:T207">
    <cfRule type="expression" priority="59" stopIfTrue="1">
      <formula>$L$3&lt;$U$3</formula>
    </cfRule>
  </conditionalFormatting>
  <conditionalFormatting sqref="Q292:T292">
    <cfRule type="expression" priority="58" stopIfTrue="1">
      <formula>$L$3&lt;$U$3</formula>
    </cfRule>
  </conditionalFormatting>
  <conditionalFormatting sqref="Q295:T295">
    <cfRule type="expression" priority="57" stopIfTrue="1">
      <formula>$L$3&lt;$U$3</formula>
    </cfRule>
  </conditionalFormatting>
  <conditionalFormatting sqref="Q296:T296">
    <cfRule type="expression" priority="56" stopIfTrue="1">
      <formula>$G$3&lt;$M$3</formula>
    </cfRule>
  </conditionalFormatting>
  <conditionalFormatting sqref="Q380">
    <cfRule type="expression" priority="45" stopIfTrue="1">
      <formula>$L$3&lt;$U$3</formula>
    </cfRule>
  </conditionalFormatting>
  <conditionalFormatting sqref="Q297:T298">
    <cfRule type="expression" priority="55" stopIfTrue="1">
      <formula>$L$3&lt;$U$3</formula>
    </cfRule>
  </conditionalFormatting>
  <conditionalFormatting sqref="Q299:T300">
    <cfRule type="expression" priority="54" stopIfTrue="1">
      <formula>$L$3&lt;$U$3</formula>
    </cfRule>
  </conditionalFormatting>
  <conditionalFormatting sqref="Q301:T301">
    <cfRule type="expression" priority="53" stopIfTrue="1">
      <formula>$L$3&lt;$U$3</formula>
    </cfRule>
  </conditionalFormatting>
  <conditionalFormatting sqref="Q315:T315">
    <cfRule type="expression" priority="52" stopIfTrue="1">
      <formula>$L$3&lt;$U$3</formula>
    </cfRule>
  </conditionalFormatting>
  <conditionalFormatting sqref="Q319:T319 Q316:Q318">
    <cfRule type="expression" priority="51" stopIfTrue="1">
      <formula>$L$4&lt;$Y$4</formula>
    </cfRule>
  </conditionalFormatting>
  <conditionalFormatting sqref="Q322:T322 Q331:T331 Q330">
    <cfRule type="expression" priority="50" stopIfTrue="1">
      <formula>$L$4&lt;$U$4</formula>
    </cfRule>
  </conditionalFormatting>
  <conditionalFormatting sqref="Q329:T329">
    <cfRule type="expression" priority="49" stopIfTrue="1">
      <formula>$L$4&lt;$U$4</formula>
    </cfRule>
  </conditionalFormatting>
  <conditionalFormatting sqref="Q337:T337 Q335:Q336">
    <cfRule type="expression" priority="48" stopIfTrue="1">
      <formula>$M$5&lt;$U$5</formula>
    </cfRule>
  </conditionalFormatting>
  <conditionalFormatting sqref="Q364:T368">
    <cfRule type="expression" priority="47" stopIfTrue="1">
      <formula>$L$3&lt;$U$3</formula>
    </cfRule>
  </conditionalFormatting>
  <conditionalFormatting sqref="Q374:T374">
    <cfRule type="expression" priority="46" stopIfTrue="1">
      <formula>$L$3&lt;$U$3</formula>
    </cfRule>
  </conditionalFormatting>
  <conditionalFormatting sqref="Q96">
    <cfRule type="expression" priority="44" stopIfTrue="1">
      <formula>$L$3&lt;$U$3</formula>
    </cfRule>
  </conditionalFormatting>
  <conditionalFormatting sqref="T49">
    <cfRule type="expression" priority="43" stopIfTrue="1">
      <formula>$L$3&lt;$U$3</formula>
    </cfRule>
  </conditionalFormatting>
  <conditionalFormatting sqref="R10:T10">
    <cfRule type="expression" priority="42" stopIfTrue="1">
      <formula>$L$3&lt;$U$3</formula>
    </cfRule>
  </conditionalFormatting>
  <conditionalFormatting sqref="R66:T66">
    <cfRule type="expression" priority="41" stopIfTrue="1">
      <formula>$L$3&lt;$U$3</formula>
    </cfRule>
  </conditionalFormatting>
  <conditionalFormatting sqref="R67:T67">
    <cfRule type="expression" priority="40" stopIfTrue="1">
      <formula>$L$3&lt;$U$3</formula>
    </cfRule>
  </conditionalFormatting>
  <conditionalFormatting sqref="R68:T68">
    <cfRule type="expression" priority="39" stopIfTrue="1">
      <formula>$L$3&lt;$U$3</formula>
    </cfRule>
  </conditionalFormatting>
  <conditionalFormatting sqref="R96:T96">
    <cfRule type="expression" priority="38" stopIfTrue="1">
      <formula>$L$3&lt;$U$3</formula>
    </cfRule>
  </conditionalFormatting>
  <conditionalFormatting sqref="R214:T214">
    <cfRule type="expression" priority="37" stopIfTrue="1">
      <formula>$L$4&lt;$Y$4</formula>
    </cfRule>
  </conditionalFormatting>
  <conditionalFormatting sqref="R42">
    <cfRule type="expression" priority="36" stopIfTrue="1">
      <formula>$L$3&lt;$U$3</formula>
    </cfRule>
  </conditionalFormatting>
  <conditionalFormatting sqref="R61:T61">
    <cfRule type="expression" priority="35" stopIfTrue="1">
      <formula>$L$3&lt;$U$3</formula>
    </cfRule>
  </conditionalFormatting>
  <conditionalFormatting sqref="R130:T130">
    <cfRule type="expression" priority="34" stopIfTrue="1">
      <formula>$L$4&lt;$Y$4</formula>
    </cfRule>
  </conditionalFormatting>
  <conditionalFormatting sqref="R184:T184">
    <cfRule type="expression" priority="33" stopIfTrue="1">
      <formula>$L$4&lt;$Y$4</formula>
    </cfRule>
  </conditionalFormatting>
  <conditionalFormatting sqref="R205:T205">
    <cfRule type="expression" priority="32" stopIfTrue="1">
      <formula>$L$3&lt;$U$3</formula>
    </cfRule>
  </conditionalFormatting>
  <conditionalFormatting sqref="R195:T195">
    <cfRule type="expression" priority="31" stopIfTrue="1">
      <formula>$L$3&lt;$U$3</formula>
    </cfRule>
  </conditionalFormatting>
  <conditionalFormatting sqref="R194:T194">
    <cfRule type="expression" priority="30" stopIfTrue="1">
      <formula>$L$3&lt;$U$3</formula>
    </cfRule>
  </conditionalFormatting>
  <conditionalFormatting sqref="R193:T193">
    <cfRule type="expression" priority="29" stopIfTrue="1">
      <formula>$L$3&lt;$U$3</formula>
    </cfRule>
  </conditionalFormatting>
  <conditionalFormatting sqref="S204">
    <cfRule type="expression" priority="28" stopIfTrue="1">
      <formula>$L$3&lt;$U$3</formula>
    </cfRule>
  </conditionalFormatting>
  <conditionalFormatting sqref="R126:T126">
    <cfRule type="expression" priority="27" stopIfTrue="1">
      <formula>$L$3&lt;$U$3</formula>
    </cfRule>
  </conditionalFormatting>
  <conditionalFormatting sqref="R183:T183">
    <cfRule type="expression" priority="26" stopIfTrue="1">
      <formula>$L$3&lt;$U$3</formula>
    </cfRule>
  </conditionalFormatting>
  <conditionalFormatting sqref="R128:T128">
    <cfRule type="expression" priority="25" stopIfTrue="1">
      <formula>$L$4&lt;$Y$4</formula>
    </cfRule>
  </conditionalFormatting>
  <conditionalFormatting sqref="R186:T186">
    <cfRule type="expression" priority="24" stopIfTrue="1">
      <formula>$L$4&lt;$Y$4</formula>
    </cfRule>
  </conditionalFormatting>
  <conditionalFormatting sqref="R232:T232">
    <cfRule type="expression" priority="23" stopIfTrue="1">
      <formula>$L$3&lt;$U$3</formula>
    </cfRule>
  </conditionalFormatting>
  <conditionalFormatting sqref="Q405">
    <cfRule type="expression" priority="22" stopIfTrue="1">
      <formula>$L$3&lt;$U$3</formula>
    </cfRule>
  </conditionalFormatting>
  <conditionalFormatting sqref="R46 T46">
    <cfRule type="expression" priority="21" stopIfTrue="1">
      <formula>$L$3&lt;$U$3</formula>
    </cfRule>
  </conditionalFormatting>
  <conditionalFormatting sqref="R98 T98">
    <cfRule type="expression" priority="20" stopIfTrue="1">
      <formula>$L$3&lt;$U$3</formula>
    </cfRule>
  </conditionalFormatting>
  <conditionalFormatting sqref="R14:T14">
    <cfRule type="expression" priority="19" stopIfTrue="1">
      <formula>$L$3&lt;$U$3</formula>
    </cfRule>
  </conditionalFormatting>
  <conditionalFormatting sqref="R19 T19">
    <cfRule type="expression" priority="18" stopIfTrue="1">
      <formula>$L$3&lt;$U$3</formula>
    </cfRule>
  </conditionalFormatting>
  <conditionalFormatting sqref="Q75">
    <cfRule type="expression" priority="17" stopIfTrue="1">
      <formula>$L$3&lt;$U$3</formula>
    </cfRule>
  </conditionalFormatting>
  <conditionalFormatting sqref="R129:T129">
    <cfRule type="expression" priority="16" stopIfTrue="1">
      <formula>$L$4&lt;$Y$4</formula>
    </cfRule>
  </conditionalFormatting>
  <conditionalFormatting sqref="S201">
    <cfRule type="expression" priority="15" stopIfTrue="1">
      <formula>$L$3&lt;$U$3</formula>
    </cfRule>
  </conditionalFormatting>
  <conditionalFormatting sqref="R69:T73">
    <cfRule type="expression" priority="14" stopIfTrue="1">
      <formula>$L$3&lt;$U$3</formula>
    </cfRule>
  </conditionalFormatting>
  <conditionalFormatting sqref="R74:T74">
    <cfRule type="expression" priority="12" stopIfTrue="1">
      <formula>$L$3&lt;$U$3</formula>
    </cfRule>
  </conditionalFormatting>
  <conditionalFormatting sqref="M88:N88 M74:N74 M63:N63">
    <cfRule type="expression" priority="11" stopIfTrue="1">
      <formula>$L$3&lt;$U$3</formula>
    </cfRule>
  </conditionalFormatting>
  <conditionalFormatting sqref="M20:N23">
    <cfRule type="expression" priority="9" stopIfTrue="1">
      <formula>$L$3&lt;$U$3</formula>
    </cfRule>
  </conditionalFormatting>
  <conditionalFormatting sqref="M306:N306">
    <cfRule type="expression" priority="8" stopIfTrue="1">
      <formula>$L$3&lt;$U$3</formula>
    </cfRule>
  </conditionalFormatting>
  <conditionalFormatting sqref="R20:T23">
    <cfRule type="expression" priority="7" stopIfTrue="1">
      <formula>$L$3&lt;$U$3</formula>
    </cfRule>
  </conditionalFormatting>
  <conditionalFormatting sqref="Q20:Q23 Q74 Q306">
    <cfRule type="expression" priority="6" stopIfTrue="1">
      <formula>$L$3&lt;$U$3</formula>
    </cfRule>
  </conditionalFormatting>
  <conditionalFormatting sqref="Q88 Q63">
    <cfRule type="expression" priority="5" stopIfTrue="1">
      <formula>$L$3&lt;$U$3</formula>
    </cfRule>
  </conditionalFormatting>
  <conditionalFormatting sqref="Q91:T93">
    <cfRule type="expression" priority="4" stopIfTrue="1">
      <formula>$L$4&lt;$Y$4</formula>
    </cfRule>
  </conditionalFormatting>
  <conditionalFormatting sqref="R198:T198">
    <cfRule type="expression" priority="3" stopIfTrue="1">
      <formula>$L$3&lt;$U$3</formula>
    </cfRule>
  </conditionalFormatting>
  <conditionalFormatting sqref="R97:S97">
    <cfRule type="expression" priority="2" stopIfTrue="1">
      <formula>$L$3&lt;$U$3</formula>
    </cfRule>
  </conditionalFormatting>
  <conditionalFormatting sqref="R199:T199">
    <cfRule type="expression" priority="1" stopIfTrue="1">
      <formula>$L$3&lt;$U$3</formula>
    </cfRule>
  </conditionalFormatting>
  <pageMargins left="0.7" right="0.7" top="0.75" bottom="0.75" header="0.3" footer="0.3"/>
  <pageSetup paperSize="9" scale="46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491"/>
  <sheetViews>
    <sheetView topLeftCell="D214" zoomScale="70" zoomScaleNormal="70" workbookViewId="0">
      <selection activeCell="I226" sqref="I226"/>
    </sheetView>
  </sheetViews>
  <sheetFormatPr defaultRowHeight="14.5" x14ac:dyDescent="0.35"/>
  <cols>
    <col min="1" max="1" width="10.1796875" customWidth="1"/>
    <col min="2" max="2" width="10.81640625" customWidth="1"/>
    <col min="3" max="3" width="43.54296875" customWidth="1"/>
    <col min="4" max="4" width="7.26953125" bestFit="1" customWidth="1"/>
    <col min="5" max="5" width="18.7265625" customWidth="1"/>
    <col min="6" max="6" width="17" customWidth="1"/>
    <col min="7" max="7" width="42.6328125" style="86" customWidth="1"/>
    <col min="8" max="8" width="11.1796875" bestFit="1" customWidth="1"/>
    <col min="9" max="9" width="15.1796875" customWidth="1"/>
    <col min="10" max="10" width="14.26953125" bestFit="1" customWidth="1"/>
    <col min="11" max="11" width="15.26953125" bestFit="1" customWidth="1"/>
    <col min="12" max="12" width="12.7265625" bestFit="1" customWidth="1"/>
    <col min="13" max="13" width="19.453125" customWidth="1"/>
    <col min="14" max="15" width="10.54296875" bestFit="1" customWidth="1"/>
    <col min="16" max="16" width="11.7265625" bestFit="1" customWidth="1"/>
  </cols>
  <sheetData>
    <row r="1" spans="1:16" ht="46.5" x14ac:dyDescent="0.35">
      <c r="A1" s="31" t="s">
        <v>1738</v>
      </c>
      <c r="B1" s="32" t="s">
        <v>1739</v>
      </c>
      <c r="C1" s="33" t="s">
        <v>1740</v>
      </c>
      <c r="D1" s="31" t="s">
        <v>1741</v>
      </c>
      <c r="E1" s="33" t="s">
        <v>4</v>
      </c>
      <c r="F1" s="31" t="s">
        <v>1742</v>
      </c>
      <c r="G1" s="31" t="s">
        <v>1743</v>
      </c>
      <c r="H1" s="31" t="s">
        <v>1744</v>
      </c>
      <c r="I1" s="33" t="s">
        <v>1745</v>
      </c>
      <c r="J1" s="31" t="s">
        <v>1746</v>
      </c>
      <c r="K1" s="31" t="s">
        <v>1747</v>
      </c>
      <c r="L1" s="34" t="s">
        <v>1748</v>
      </c>
      <c r="M1" s="35" t="s">
        <v>9</v>
      </c>
      <c r="N1" s="36"/>
      <c r="O1" s="36"/>
      <c r="P1" s="36"/>
    </row>
    <row r="2" spans="1:16" ht="15.5" x14ac:dyDescent="0.35">
      <c r="A2" s="37">
        <v>26</v>
      </c>
      <c r="B2" s="38" t="s">
        <v>113</v>
      </c>
      <c r="C2" s="39" t="s">
        <v>114</v>
      </c>
      <c r="D2" s="40" t="s">
        <v>705</v>
      </c>
      <c r="E2" s="40" t="str">
        <f>INDEX([1]REFERENCED!$E:$E, MATCH(B2,[1]REFERENCED!$B:$B,0))</f>
        <v>0 - 1,000 PSI</v>
      </c>
      <c r="F2" s="40" t="s">
        <v>116</v>
      </c>
      <c r="G2" s="39" t="s">
        <v>120</v>
      </c>
      <c r="H2" s="40">
        <v>3</v>
      </c>
      <c r="I2" s="40" t="s">
        <v>119</v>
      </c>
      <c r="J2" s="26">
        <f t="shared" ref="J2" si="0">(K2-92)</f>
        <v>44643</v>
      </c>
      <c r="K2" s="26">
        <v>44735</v>
      </c>
      <c r="L2" s="41" t="b">
        <f>INDEX('[1]MTQ Tuas List-Updating..'!P3:$P$999,MATCH('[1]MASTER LIST - Original'!B2,'[1]MTQ Tuas List-Updating..'!B3:$B$999,0))</f>
        <v>1</v>
      </c>
      <c r="M2" s="42"/>
      <c r="N2" s="43"/>
      <c r="O2" s="44">
        <f ca="1">TODAY()</f>
        <v>44831</v>
      </c>
      <c r="P2" s="44">
        <f t="shared" ref="P2:P65" si="1">(K2-14)</f>
        <v>44721</v>
      </c>
    </row>
    <row r="3" spans="1:16" ht="31" x14ac:dyDescent="0.35">
      <c r="A3" s="37">
        <v>51</v>
      </c>
      <c r="B3" s="38" t="s">
        <v>213</v>
      </c>
      <c r="C3" s="39" t="s">
        <v>1749</v>
      </c>
      <c r="D3" s="40" t="s">
        <v>705</v>
      </c>
      <c r="E3" s="40" t="str">
        <f>INDEX([1]REFERENCED!$E:$E, MATCH(B3,[1]REFERENCED!$B:$B,0))</f>
        <v>0 - 1,015 PSI</v>
      </c>
      <c r="F3" s="40" t="s">
        <v>215</v>
      </c>
      <c r="G3" s="39" t="s">
        <v>141</v>
      </c>
      <c r="H3" s="40">
        <v>3</v>
      </c>
      <c r="I3" s="40" t="s">
        <v>119</v>
      </c>
      <c r="J3" s="26">
        <f>(K3-92)</f>
        <v>44643</v>
      </c>
      <c r="K3" s="26">
        <v>44735</v>
      </c>
      <c r="L3" s="41" t="b">
        <f>INDEX('[1]MTQ Tuas List-Updating..'!P4:$P$999,MATCH('[1]MASTER LIST - Original'!B3,'[1]MTQ Tuas List-Updating..'!B4:$B$999,0))</f>
        <v>1</v>
      </c>
      <c r="M3" s="42"/>
      <c r="N3" s="43"/>
      <c r="O3" s="44">
        <f t="shared" ref="O3:O71" ca="1" si="2">TODAY()</f>
        <v>44831</v>
      </c>
      <c r="P3" s="44">
        <f t="shared" si="1"/>
        <v>44721</v>
      </c>
    </row>
    <row r="4" spans="1:16" ht="31" x14ac:dyDescent="0.35">
      <c r="A4" s="37">
        <v>40</v>
      </c>
      <c r="B4" s="38" t="s">
        <v>165</v>
      </c>
      <c r="C4" s="39" t="s">
        <v>343</v>
      </c>
      <c r="D4" s="40" t="s">
        <v>705</v>
      </c>
      <c r="E4" s="40" t="s">
        <v>167</v>
      </c>
      <c r="F4" s="40" t="s">
        <v>168</v>
      </c>
      <c r="G4" s="39" t="s">
        <v>141</v>
      </c>
      <c r="H4" s="40">
        <v>3</v>
      </c>
      <c r="I4" s="40" t="s">
        <v>119</v>
      </c>
      <c r="J4" s="26">
        <v>44589</v>
      </c>
      <c r="K4" s="26">
        <v>44679</v>
      </c>
      <c r="L4" s="41" t="b">
        <f>INDEX('[1]MTQ Tuas List-Updating..'!P5:$P$999,MATCH('[1]MASTER LIST - Original'!B4,'[1]MTQ Tuas List-Updating..'!B5:$B$999,0))</f>
        <v>1</v>
      </c>
      <c r="M4" s="42"/>
      <c r="N4" s="43"/>
      <c r="O4" s="44">
        <f t="shared" ca="1" si="2"/>
        <v>44831</v>
      </c>
      <c r="P4" s="44">
        <f t="shared" si="1"/>
        <v>44665</v>
      </c>
    </row>
    <row r="5" spans="1:16" ht="31" x14ac:dyDescent="0.35">
      <c r="A5" s="37">
        <v>41</v>
      </c>
      <c r="B5" s="38" t="s">
        <v>172</v>
      </c>
      <c r="C5" s="39" t="s">
        <v>343</v>
      </c>
      <c r="D5" s="40" t="s">
        <v>705</v>
      </c>
      <c r="E5" s="40" t="str">
        <f>INDEX([1]REFERENCED!$E:$E, MATCH(B5,[1]REFERENCED!$B:$B,0))</f>
        <v>0 - 10,000 PSI</v>
      </c>
      <c r="F5" s="40" t="s">
        <v>173</v>
      </c>
      <c r="G5" s="39" t="s">
        <v>141</v>
      </c>
      <c r="H5" s="40">
        <v>3</v>
      </c>
      <c r="I5" s="40" t="s">
        <v>119</v>
      </c>
      <c r="J5" s="26">
        <f>(K5-92)</f>
        <v>44643</v>
      </c>
      <c r="K5" s="26">
        <v>44735</v>
      </c>
      <c r="L5" s="41" t="b">
        <f>INDEX('[1]MTQ Tuas List-Updating..'!P6:$P$999,MATCH('[1]MASTER LIST - Original'!B5,'[1]MTQ Tuas List-Updating..'!B6:$B$999,0))</f>
        <v>1</v>
      </c>
      <c r="M5" s="42"/>
      <c r="N5" s="43"/>
      <c r="O5" s="44">
        <f t="shared" ca="1" si="2"/>
        <v>44831</v>
      </c>
      <c r="P5" s="44">
        <f t="shared" si="1"/>
        <v>44721</v>
      </c>
    </row>
    <row r="6" spans="1:16" ht="31" x14ac:dyDescent="0.35">
      <c r="A6" s="37">
        <v>91</v>
      </c>
      <c r="B6" s="45" t="s">
        <v>342</v>
      </c>
      <c r="C6" s="39" t="s">
        <v>343</v>
      </c>
      <c r="D6" s="40" t="s">
        <v>1343</v>
      </c>
      <c r="E6" s="40" t="s">
        <v>1836</v>
      </c>
      <c r="F6" s="46" t="s">
        <v>40</v>
      </c>
      <c r="G6" s="39" t="s">
        <v>120</v>
      </c>
      <c r="H6" s="40">
        <v>3</v>
      </c>
      <c r="I6" s="40" t="s">
        <v>119</v>
      </c>
      <c r="J6" s="26">
        <v>43368</v>
      </c>
      <c r="K6" s="26">
        <v>43459</v>
      </c>
      <c r="L6" s="41" t="b">
        <f>INDEX('[1]MTQ Tuas List-Updating..'!P7:$P$999,MATCH('[1]MASTER LIST - Original'!B6,'[1]MTQ Tuas List-Updating..'!B7:$B$999,0))</f>
        <v>1</v>
      </c>
      <c r="M6" s="42"/>
      <c r="N6" s="43"/>
      <c r="O6" s="44">
        <f t="shared" ca="1" si="2"/>
        <v>44831</v>
      </c>
      <c r="P6" s="44">
        <f t="shared" si="1"/>
        <v>43445</v>
      </c>
    </row>
    <row r="7" spans="1:16" ht="31" x14ac:dyDescent="0.35">
      <c r="A7" s="37">
        <v>92</v>
      </c>
      <c r="B7" s="45" t="s">
        <v>348</v>
      </c>
      <c r="C7" s="39" t="s">
        <v>343</v>
      </c>
      <c r="D7" s="40" t="s">
        <v>1343</v>
      </c>
      <c r="E7" s="40" t="s">
        <v>1836</v>
      </c>
      <c r="F7" s="46" t="s">
        <v>40</v>
      </c>
      <c r="G7" s="39" t="s">
        <v>349</v>
      </c>
      <c r="H7" s="40">
        <v>3</v>
      </c>
      <c r="I7" s="40" t="s">
        <v>119</v>
      </c>
      <c r="J7" s="26">
        <v>44432</v>
      </c>
      <c r="K7" s="26">
        <v>44524</v>
      </c>
      <c r="L7" s="41" t="b">
        <f>INDEX('[1]MTQ Tuas List-Updating..'!P8:$P$999,MATCH('[1]MASTER LIST - Original'!B7,'[1]MTQ Tuas List-Updating..'!B8:$B$999,0))</f>
        <v>1</v>
      </c>
      <c r="M7" s="42"/>
      <c r="N7" s="43"/>
      <c r="O7" s="44">
        <f t="shared" ca="1" si="2"/>
        <v>44831</v>
      </c>
      <c r="P7" s="44">
        <f t="shared" si="1"/>
        <v>44510</v>
      </c>
    </row>
    <row r="8" spans="1:16" ht="31" x14ac:dyDescent="0.35">
      <c r="A8" s="37">
        <v>73</v>
      </c>
      <c r="B8" s="38" t="s">
        <v>290</v>
      </c>
      <c r="C8" s="39" t="s">
        <v>291</v>
      </c>
      <c r="D8" s="40" t="s">
        <v>705</v>
      </c>
      <c r="E8" s="40" t="str">
        <f>INDEX([1]REFERENCED!$E:$E, MATCH(B8,[1]REFERENCED!$B:$B,0))</f>
        <v>0 - 10,000 PSI</v>
      </c>
      <c r="F8" s="40" t="s">
        <v>292</v>
      </c>
      <c r="G8" s="39" t="s">
        <v>68</v>
      </c>
      <c r="H8" s="40">
        <v>3</v>
      </c>
      <c r="I8" s="40" t="s">
        <v>119</v>
      </c>
      <c r="J8" s="26">
        <f>(K8-92)</f>
        <v>44643</v>
      </c>
      <c r="K8" s="26">
        <v>44735</v>
      </c>
      <c r="L8" s="41" t="b">
        <f t="shared" ref="L8:L13" ca="1" si="3">(P8&lt;=O8)=FALSE()</f>
        <v>0</v>
      </c>
      <c r="M8" s="42"/>
      <c r="N8" s="43"/>
      <c r="O8" s="44">
        <f t="shared" ca="1" si="2"/>
        <v>44831</v>
      </c>
      <c r="P8" s="44">
        <f t="shared" si="1"/>
        <v>44721</v>
      </c>
    </row>
    <row r="9" spans="1:16" ht="31" x14ac:dyDescent="0.35">
      <c r="A9" s="37">
        <v>84</v>
      </c>
      <c r="B9" s="38" t="s">
        <v>320</v>
      </c>
      <c r="C9" s="39" t="s">
        <v>291</v>
      </c>
      <c r="D9" s="40" t="s">
        <v>705</v>
      </c>
      <c r="E9" s="40" t="str">
        <f>INDEX([1]REFERENCED!$E:$E, MATCH(B9,[1]REFERENCED!$B:$B,0))</f>
        <v>0 - 10,000 PSI</v>
      </c>
      <c r="F9" s="40" t="s">
        <v>321</v>
      </c>
      <c r="G9" s="39" t="s">
        <v>68</v>
      </c>
      <c r="H9" s="40">
        <v>3</v>
      </c>
      <c r="I9" s="40" t="s">
        <v>119</v>
      </c>
      <c r="J9" s="26">
        <v>44589</v>
      </c>
      <c r="K9" s="26">
        <v>44679</v>
      </c>
      <c r="L9" s="41" t="b">
        <f t="shared" ca="1" si="3"/>
        <v>0</v>
      </c>
      <c r="M9" s="42"/>
      <c r="N9" s="43"/>
      <c r="O9" s="44">
        <f t="shared" ca="1" si="2"/>
        <v>44831</v>
      </c>
      <c r="P9" s="44">
        <f t="shared" si="1"/>
        <v>44665</v>
      </c>
    </row>
    <row r="10" spans="1:16" ht="31" x14ac:dyDescent="0.35">
      <c r="A10" s="37">
        <v>52</v>
      </c>
      <c r="B10" s="38" t="s">
        <v>216</v>
      </c>
      <c r="C10" s="39" t="s">
        <v>1750</v>
      </c>
      <c r="D10" s="40" t="s">
        <v>705</v>
      </c>
      <c r="E10" s="40" t="str">
        <f>INDEX([1]REFERENCED!$E:$E, MATCH(B10,[1]REFERENCED!$B:$B,0))</f>
        <v>0 - 11,500 PSI</v>
      </c>
      <c r="F10" s="40" t="s">
        <v>220</v>
      </c>
      <c r="G10" s="39" t="s">
        <v>1751</v>
      </c>
      <c r="H10" s="40">
        <v>6</v>
      </c>
      <c r="I10" s="40" t="s">
        <v>119</v>
      </c>
      <c r="J10" s="26">
        <v>44432</v>
      </c>
      <c r="K10" s="26">
        <v>44616</v>
      </c>
      <c r="L10" s="41" t="b">
        <f>INDEX('[1]MTQ Tuas List-Updating..'!P11:$P$999,MATCH('[1]MASTER LIST - Original'!B10,'[1]MTQ Tuas List-Updating..'!B11:$B$999,0))</f>
        <v>1</v>
      </c>
      <c r="M10" s="42"/>
      <c r="N10" s="43"/>
      <c r="O10" s="44">
        <f t="shared" ca="1" si="2"/>
        <v>44831</v>
      </c>
      <c r="P10" s="44">
        <f t="shared" si="1"/>
        <v>44602</v>
      </c>
    </row>
    <row r="11" spans="1:16" ht="31" x14ac:dyDescent="0.35">
      <c r="A11" s="37">
        <v>85</v>
      </c>
      <c r="B11" s="47" t="s">
        <v>322</v>
      </c>
      <c r="C11" s="39" t="s">
        <v>323</v>
      </c>
      <c r="D11" s="40" t="s">
        <v>705</v>
      </c>
      <c r="E11" s="40" t="s">
        <v>324</v>
      </c>
      <c r="F11" s="40" t="s">
        <v>325</v>
      </c>
      <c r="G11" s="39" t="s">
        <v>1751</v>
      </c>
      <c r="H11" s="40">
        <v>6</v>
      </c>
      <c r="I11" s="40" t="s">
        <v>119</v>
      </c>
      <c r="J11" s="26">
        <v>44503</v>
      </c>
      <c r="K11" s="26">
        <v>44684</v>
      </c>
      <c r="L11" s="41" t="b">
        <f t="shared" ca="1" si="3"/>
        <v>0</v>
      </c>
      <c r="M11" s="42"/>
      <c r="N11" s="43"/>
      <c r="O11" s="44">
        <f t="shared" ca="1" si="2"/>
        <v>44831</v>
      </c>
      <c r="P11" s="44">
        <f t="shared" si="1"/>
        <v>44670</v>
      </c>
    </row>
    <row r="12" spans="1:16" ht="31" x14ac:dyDescent="0.35">
      <c r="A12" s="37">
        <v>48</v>
      </c>
      <c r="B12" s="38" t="s">
        <v>196</v>
      </c>
      <c r="C12" s="39" t="s">
        <v>1752</v>
      </c>
      <c r="D12" s="40" t="s">
        <v>705</v>
      </c>
      <c r="E12" s="40" t="str">
        <f>INDEX([1]REFERENCED!$E:$E, MATCH(B12,[1]REFERENCED!$B:$B,0))</f>
        <v>0 - 30,000 PSI</v>
      </c>
      <c r="F12" s="40" t="s">
        <v>199</v>
      </c>
      <c r="G12" s="39" t="s">
        <v>141</v>
      </c>
      <c r="H12" s="40">
        <v>3</v>
      </c>
      <c r="I12" s="40" t="s">
        <v>119</v>
      </c>
      <c r="J12" s="26">
        <f>(K12-92)</f>
        <v>44643</v>
      </c>
      <c r="K12" s="26">
        <v>44735</v>
      </c>
      <c r="L12" s="41" t="b">
        <f t="shared" ca="1" si="3"/>
        <v>0</v>
      </c>
      <c r="M12" s="42"/>
      <c r="N12" s="43"/>
      <c r="O12" s="44">
        <f t="shared" ca="1" si="2"/>
        <v>44831</v>
      </c>
      <c r="P12" s="44">
        <f t="shared" si="1"/>
        <v>44721</v>
      </c>
    </row>
    <row r="13" spans="1:16" ht="31" x14ac:dyDescent="0.35">
      <c r="A13" s="37">
        <v>49</v>
      </c>
      <c r="B13" s="38" t="s">
        <v>204</v>
      </c>
      <c r="C13" s="39" t="s">
        <v>1752</v>
      </c>
      <c r="D13" s="40" t="s">
        <v>705</v>
      </c>
      <c r="E13" s="40" t="str">
        <f>INDEX([1]REFERENCED!$E:$E, MATCH(B13,[1]REFERENCED!$B:$B,0))</f>
        <v>0 - 30,000 PSI</v>
      </c>
      <c r="F13" s="40" t="s">
        <v>205</v>
      </c>
      <c r="G13" s="39" t="s">
        <v>141</v>
      </c>
      <c r="H13" s="40">
        <v>3</v>
      </c>
      <c r="I13" s="40" t="s">
        <v>119</v>
      </c>
      <c r="J13" s="26">
        <v>44589</v>
      </c>
      <c r="K13" s="26">
        <v>44679</v>
      </c>
      <c r="L13" s="41" t="b">
        <f t="shared" ca="1" si="3"/>
        <v>0</v>
      </c>
      <c r="M13" s="42"/>
      <c r="N13" s="43"/>
      <c r="O13" s="44">
        <f t="shared" ca="1" si="2"/>
        <v>44831</v>
      </c>
      <c r="P13" s="44">
        <f t="shared" si="1"/>
        <v>44665</v>
      </c>
    </row>
    <row r="14" spans="1:16" ht="31" x14ac:dyDescent="0.35">
      <c r="A14" s="37">
        <v>29</v>
      </c>
      <c r="B14" s="45" t="s">
        <v>138</v>
      </c>
      <c r="C14" s="39" t="s">
        <v>139</v>
      </c>
      <c r="D14" s="40" t="s">
        <v>1343</v>
      </c>
      <c r="E14" s="40" t="s">
        <v>1837</v>
      </c>
      <c r="F14" s="40" t="s">
        <v>140</v>
      </c>
      <c r="G14" s="39" t="s">
        <v>141</v>
      </c>
      <c r="H14" s="40">
        <v>3</v>
      </c>
      <c r="I14" s="40" t="s">
        <v>119</v>
      </c>
      <c r="J14" s="26">
        <v>44404</v>
      </c>
      <c r="K14" s="26">
        <v>44496</v>
      </c>
      <c r="L14" s="41" t="s">
        <v>1753</v>
      </c>
      <c r="M14" s="42"/>
      <c r="N14" s="43"/>
      <c r="O14" s="44">
        <f t="shared" ca="1" si="2"/>
        <v>44831</v>
      </c>
      <c r="P14" s="44">
        <f t="shared" si="1"/>
        <v>44482</v>
      </c>
    </row>
    <row r="15" spans="1:16" ht="31" x14ac:dyDescent="0.35">
      <c r="A15" s="37">
        <v>42</v>
      </c>
      <c r="B15" s="48" t="s">
        <v>174</v>
      </c>
      <c r="C15" s="39" t="s">
        <v>139</v>
      </c>
      <c r="D15" s="40">
        <v>1</v>
      </c>
      <c r="E15" s="40" t="s">
        <v>175</v>
      </c>
      <c r="F15" s="40" t="s">
        <v>176</v>
      </c>
      <c r="G15" s="39" t="s">
        <v>141</v>
      </c>
      <c r="H15" s="40">
        <v>3</v>
      </c>
      <c r="I15" s="40" t="s">
        <v>119</v>
      </c>
      <c r="J15" s="26">
        <v>44622</v>
      </c>
      <c r="K15" s="26">
        <v>44714</v>
      </c>
      <c r="L15" s="41" t="b">
        <f ca="1">(P15&lt;=O15)=FALSE()</f>
        <v>0</v>
      </c>
      <c r="M15" s="42"/>
      <c r="N15" s="43"/>
      <c r="O15" s="44">
        <f t="shared" ca="1" si="2"/>
        <v>44831</v>
      </c>
      <c r="P15" s="44">
        <f t="shared" si="1"/>
        <v>44700</v>
      </c>
    </row>
    <row r="16" spans="1:16" ht="31" x14ac:dyDescent="0.35">
      <c r="A16" s="37">
        <v>59</v>
      </c>
      <c r="B16" s="38" t="s">
        <v>242</v>
      </c>
      <c r="C16" s="39" t="s">
        <v>1754</v>
      </c>
      <c r="D16" s="40" t="s">
        <v>705</v>
      </c>
      <c r="E16" s="40" t="str">
        <f>INDEX([1]REFERENCED!$E:$E, MATCH(B16,[1]REFERENCED!$B:$B,0))</f>
        <v>0 - 350 BAR</v>
      </c>
      <c r="F16" s="40" t="s">
        <v>244</v>
      </c>
      <c r="G16" s="39" t="s">
        <v>141</v>
      </c>
      <c r="H16" s="40">
        <v>3</v>
      </c>
      <c r="I16" s="40" t="s">
        <v>119</v>
      </c>
      <c r="J16" s="26">
        <v>44589</v>
      </c>
      <c r="K16" s="26">
        <v>44679</v>
      </c>
      <c r="L16" s="41" t="b">
        <f ca="1">(P16&lt;=O16)=FALSE()</f>
        <v>0</v>
      </c>
      <c r="M16" s="42"/>
      <c r="N16" s="43"/>
      <c r="O16" s="44">
        <f t="shared" ca="1" si="2"/>
        <v>44831</v>
      </c>
      <c r="P16" s="44">
        <f t="shared" si="1"/>
        <v>44665</v>
      </c>
    </row>
    <row r="17" spans="1:16" ht="31" x14ac:dyDescent="0.35">
      <c r="A17" s="37">
        <v>50</v>
      </c>
      <c r="B17" s="38" t="s">
        <v>206</v>
      </c>
      <c r="C17" s="39" t="s">
        <v>1755</v>
      </c>
      <c r="D17" s="40" t="s">
        <v>705</v>
      </c>
      <c r="E17" s="40" t="str">
        <f>INDEX([1]REFERENCED!$E:$E, MATCH(B17,[1]REFERENCED!$B:$B,0))</f>
        <v>0 - 70 BAR</v>
      </c>
      <c r="F17" s="40" t="s">
        <v>209</v>
      </c>
      <c r="G17" s="39" t="s">
        <v>141</v>
      </c>
      <c r="H17" s="40">
        <v>3</v>
      </c>
      <c r="I17" s="40" t="s">
        <v>119</v>
      </c>
      <c r="J17" s="26">
        <v>44589</v>
      </c>
      <c r="K17" s="26">
        <v>44679</v>
      </c>
      <c r="L17" s="41" t="b">
        <f ca="1">(P17&lt;=O17)=FALSE()</f>
        <v>0</v>
      </c>
      <c r="M17" s="42"/>
      <c r="N17" s="43"/>
      <c r="O17" s="44">
        <f t="shared" ca="1" si="2"/>
        <v>44831</v>
      </c>
      <c r="P17" s="44">
        <f t="shared" si="1"/>
        <v>44665</v>
      </c>
    </row>
    <row r="18" spans="1:16" ht="31" x14ac:dyDescent="0.35">
      <c r="A18" s="37">
        <v>384</v>
      </c>
      <c r="B18" s="48" t="s">
        <v>1413</v>
      </c>
      <c r="C18" s="39" t="s">
        <v>1414</v>
      </c>
      <c r="D18" s="40" t="s">
        <v>705</v>
      </c>
      <c r="E18" s="40" t="str">
        <f>INDEX([1]REFERENCED!$E:$E, MATCH(B18,[1]REFERENCED!$B:$B,0))</f>
        <v>152MM</v>
      </c>
      <c r="F18" s="46" t="s">
        <v>40</v>
      </c>
      <c r="G18" s="39" t="s">
        <v>1339</v>
      </c>
      <c r="H18" s="40">
        <v>0</v>
      </c>
      <c r="I18" s="40" t="s">
        <v>1326</v>
      </c>
      <c r="J18" s="49" t="s">
        <v>40</v>
      </c>
      <c r="K18" s="49" t="s">
        <v>40</v>
      </c>
      <c r="L18" s="41" t="s">
        <v>1327</v>
      </c>
      <c r="M18" s="42" t="s">
        <v>1328</v>
      </c>
      <c r="N18" s="43"/>
      <c r="O18" s="44">
        <f t="shared" ca="1" si="2"/>
        <v>44831</v>
      </c>
      <c r="P18" s="44" t="e">
        <f t="shared" si="1"/>
        <v>#VALUE!</v>
      </c>
    </row>
    <row r="19" spans="1:16" ht="31" x14ac:dyDescent="0.35">
      <c r="A19" s="37">
        <v>385</v>
      </c>
      <c r="B19" s="48" t="s">
        <v>1415</v>
      </c>
      <c r="C19" s="39" t="s">
        <v>1416</v>
      </c>
      <c r="D19" s="40" t="s">
        <v>705</v>
      </c>
      <c r="E19" s="40" t="str">
        <f>INDEX([1]REFERENCED!$E:$E, MATCH(B19,[1]REFERENCED!$B:$B,0))</f>
        <v>160MM</v>
      </c>
      <c r="F19" s="46" t="s">
        <v>40</v>
      </c>
      <c r="G19" s="39" t="s">
        <v>1339</v>
      </c>
      <c r="H19" s="40">
        <v>0</v>
      </c>
      <c r="I19" s="40" t="s">
        <v>1326</v>
      </c>
      <c r="J19" s="49" t="s">
        <v>40</v>
      </c>
      <c r="K19" s="49" t="s">
        <v>40</v>
      </c>
      <c r="L19" s="41" t="s">
        <v>1327</v>
      </c>
      <c r="M19" s="42" t="s">
        <v>1328</v>
      </c>
      <c r="N19" s="43"/>
      <c r="O19" s="44">
        <f t="shared" ca="1" si="2"/>
        <v>44831</v>
      </c>
      <c r="P19" s="44" t="e">
        <f t="shared" si="1"/>
        <v>#VALUE!</v>
      </c>
    </row>
    <row r="20" spans="1:16" ht="31" x14ac:dyDescent="0.35">
      <c r="A20" s="37">
        <v>310</v>
      </c>
      <c r="B20" s="38" t="s">
        <v>1194</v>
      </c>
      <c r="C20" s="39" t="s">
        <v>1756</v>
      </c>
      <c r="D20" s="40" t="s">
        <v>705</v>
      </c>
      <c r="E20" s="40">
        <f>INDEX([1]REFERENCED!$E:$E, MATCH(B20,[1]REFERENCED!$B:$B,0))</f>
        <v>0.31248999999999999</v>
      </c>
      <c r="F20" s="40" t="s">
        <v>1196</v>
      </c>
      <c r="G20" s="39" t="s">
        <v>401</v>
      </c>
      <c r="H20" s="40">
        <v>1</v>
      </c>
      <c r="I20" s="40" t="s">
        <v>22</v>
      </c>
      <c r="J20" s="26">
        <v>44265</v>
      </c>
      <c r="K20" s="26">
        <v>44630</v>
      </c>
      <c r="L20" s="41" t="b">
        <f t="shared" ref="L20:L27" ca="1" si="4">(P20&lt;=O20)=FALSE()</f>
        <v>0</v>
      </c>
      <c r="M20" s="42"/>
      <c r="N20" s="43"/>
      <c r="O20" s="44">
        <f t="shared" ca="1" si="2"/>
        <v>44831</v>
      </c>
      <c r="P20" s="44">
        <f t="shared" si="1"/>
        <v>44616</v>
      </c>
    </row>
    <row r="21" spans="1:16" ht="31" x14ac:dyDescent="0.35">
      <c r="A21" s="37">
        <v>130</v>
      </c>
      <c r="B21" s="47" t="s">
        <v>518</v>
      </c>
      <c r="C21" s="39" t="s">
        <v>519</v>
      </c>
      <c r="D21" s="40" t="s">
        <v>705</v>
      </c>
      <c r="E21" s="40">
        <v>0.31274999999999997</v>
      </c>
      <c r="F21" s="40" t="s">
        <v>520</v>
      </c>
      <c r="G21" s="39" t="s">
        <v>521</v>
      </c>
      <c r="H21" s="40">
        <v>1</v>
      </c>
      <c r="I21" s="40" t="s">
        <v>22</v>
      </c>
      <c r="J21" s="26">
        <v>44321</v>
      </c>
      <c r="K21" s="26">
        <v>44686</v>
      </c>
      <c r="L21" s="41" t="b">
        <f t="shared" ca="1" si="4"/>
        <v>0</v>
      </c>
      <c r="M21" s="42"/>
      <c r="N21" s="43"/>
      <c r="O21" s="44">
        <f t="shared" ca="1" si="2"/>
        <v>44831</v>
      </c>
      <c r="P21" s="44">
        <f t="shared" si="1"/>
        <v>44672</v>
      </c>
    </row>
    <row r="22" spans="1:16" ht="31" x14ac:dyDescent="0.35">
      <c r="A22" s="37">
        <v>135</v>
      </c>
      <c r="B22" s="47" t="s">
        <v>533</v>
      </c>
      <c r="C22" s="39" t="s">
        <v>534</v>
      </c>
      <c r="D22" s="40" t="s">
        <v>705</v>
      </c>
      <c r="E22" s="40">
        <f>INDEX([1]REFERENCED!$E:$E, MATCH(B22,[1]REFERENCED!$B:$B,0))</f>
        <v>0.49985000000000002</v>
      </c>
      <c r="F22" s="40" t="s">
        <v>535</v>
      </c>
      <c r="G22" s="39" t="s">
        <v>426</v>
      </c>
      <c r="H22" s="40">
        <v>1</v>
      </c>
      <c r="I22" s="40" t="s">
        <v>22</v>
      </c>
      <c r="J22" s="26">
        <v>44321</v>
      </c>
      <c r="K22" s="26">
        <v>44686</v>
      </c>
      <c r="L22" s="41" t="b">
        <f t="shared" ca="1" si="4"/>
        <v>0</v>
      </c>
      <c r="M22" s="42"/>
      <c r="N22" s="43"/>
      <c r="O22" s="44">
        <f t="shared" ca="1" si="2"/>
        <v>44831</v>
      </c>
      <c r="P22" s="44">
        <f t="shared" si="1"/>
        <v>44672</v>
      </c>
    </row>
    <row r="23" spans="1:16" ht="31" x14ac:dyDescent="0.35">
      <c r="A23" s="37">
        <v>132</v>
      </c>
      <c r="B23" s="47" t="s">
        <v>525</v>
      </c>
      <c r="C23" s="39" t="s">
        <v>526</v>
      </c>
      <c r="D23" s="40" t="s">
        <v>705</v>
      </c>
      <c r="E23" s="40">
        <f>INDEX([1]REFERENCED!$E:$E, MATCH(B23,[1]REFERENCED!$B:$B,0))</f>
        <v>0.75002999999999997</v>
      </c>
      <c r="F23" s="40" t="s">
        <v>527</v>
      </c>
      <c r="G23" s="39" t="s">
        <v>401</v>
      </c>
      <c r="H23" s="40">
        <v>1</v>
      </c>
      <c r="I23" s="40" t="s">
        <v>22</v>
      </c>
      <c r="J23" s="26">
        <v>44321</v>
      </c>
      <c r="K23" s="26">
        <v>44686</v>
      </c>
      <c r="L23" s="41" t="b">
        <f t="shared" ca="1" si="4"/>
        <v>0</v>
      </c>
      <c r="M23" s="42"/>
      <c r="N23" s="43"/>
      <c r="O23" s="44">
        <f t="shared" ca="1" si="2"/>
        <v>44831</v>
      </c>
      <c r="P23" s="44">
        <f t="shared" si="1"/>
        <v>44672</v>
      </c>
    </row>
    <row r="24" spans="1:16" ht="31" x14ac:dyDescent="0.35">
      <c r="A24" s="37">
        <v>133</v>
      </c>
      <c r="B24" s="47" t="s">
        <v>528</v>
      </c>
      <c r="C24" s="39" t="s">
        <v>529</v>
      </c>
      <c r="D24" s="40" t="s">
        <v>705</v>
      </c>
      <c r="E24" s="40">
        <f>INDEX([1]REFERENCED!$E:$E, MATCH(B24,[1]REFERENCED!$B:$B,0))</f>
        <v>0.49997999999999998</v>
      </c>
      <c r="F24" s="40" t="s">
        <v>530</v>
      </c>
      <c r="G24" s="39" t="s">
        <v>401</v>
      </c>
      <c r="H24" s="40">
        <v>1</v>
      </c>
      <c r="I24" s="40" t="s">
        <v>22</v>
      </c>
      <c r="J24" s="26">
        <v>44321</v>
      </c>
      <c r="K24" s="26">
        <v>44686</v>
      </c>
      <c r="L24" s="41" t="b">
        <f t="shared" ca="1" si="4"/>
        <v>0</v>
      </c>
      <c r="M24" s="42"/>
      <c r="N24" s="43"/>
      <c r="O24" s="44">
        <f t="shared" ca="1" si="2"/>
        <v>44831</v>
      </c>
      <c r="P24" s="44">
        <f t="shared" si="1"/>
        <v>44672</v>
      </c>
    </row>
    <row r="25" spans="1:16" ht="31" x14ac:dyDescent="0.35">
      <c r="A25" s="37">
        <v>136</v>
      </c>
      <c r="B25" s="47" t="s">
        <v>536</v>
      </c>
      <c r="C25" s="39" t="s">
        <v>537</v>
      </c>
      <c r="D25" s="40" t="s">
        <v>705</v>
      </c>
      <c r="E25" s="40">
        <f>INDEX([1]REFERENCED!$E:$E, MATCH(B25,[1]REFERENCED!$B:$B,0))</f>
        <v>0.75014999999999998</v>
      </c>
      <c r="F25" s="40" t="s">
        <v>538</v>
      </c>
      <c r="G25" s="39" t="s">
        <v>426</v>
      </c>
      <c r="H25" s="40">
        <v>1</v>
      </c>
      <c r="I25" s="40" t="s">
        <v>22</v>
      </c>
      <c r="J25" s="26">
        <v>44321</v>
      </c>
      <c r="K25" s="26">
        <v>44686</v>
      </c>
      <c r="L25" s="41" t="b">
        <f t="shared" ca="1" si="4"/>
        <v>0</v>
      </c>
      <c r="M25" s="42"/>
      <c r="N25" s="43"/>
      <c r="O25" s="44">
        <f t="shared" ca="1" si="2"/>
        <v>44831</v>
      </c>
      <c r="P25" s="44">
        <f t="shared" si="1"/>
        <v>44672</v>
      </c>
    </row>
    <row r="26" spans="1:16" ht="31" x14ac:dyDescent="0.35">
      <c r="A26" s="37">
        <v>113</v>
      </c>
      <c r="B26" s="38" t="s">
        <v>430</v>
      </c>
      <c r="C26" s="39" t="s">
        <v>431</v>
      </c>
      <c r="D26" s="40" t="s">
        <v>705</v>
      </c>
      <c r="E26" s="40">
        <f>INDEX([1]REFERENCED!$E:$E, MATCH(B26,[1]REFERENCED!$B:$B,0))</f>
        <v>0.75041000000000002</v>
      </c>
      <c r="F26" s="40" t="s">
        <v>432</v>
      </c>
      <c r="G26" s="39" t="s">
        <v>426</v>
      </c>
      <c r="H26" s="40">
        <v>1</v>
      </c>
      <c r="I26" s="40" t="s">
        <v>22</v>
      </c>
      <c r="J26" s="26">
        <v>44558</v>
      </c>
      <c r="K26" s="26">
        <v>44923</v>
      </c>
      <c r="L26" s="41" t="b">
        <f t="shared" ca="1" si="4"/>
        <v>1</v>
      </c>
      <c r="M26" s="42"/>
      <c r="N26" s="43"/>
      <c r="O26" s="44">
        <f t="shared" ca="1" si="2"/>
        <v>44831</v>
      </c>
      <c r="P26" s="44">
        <f t="shared" si="1"/>
        <v>44909</v>
      </c>
    </row>
    <row r="27" spans="1:16" ht="31" x14ac:dyDescent="0.35">
      <c r="A27" s="37">
        <v>112</v>
      </c>
      <c r="B27" s="38" t="s">
        <v>427</v>
      </c>
      <c r="C27" s="39" t="s">
        <v>428</v>
      </c>
      <c r="D27" s="40" t="s">
        <v>705</v>
      </c>
      <c r="E27" s="40">
        <v>1.37487</v>
      </c>
      <c r="F27" s="40" t="s">
        <v>429</v>
      </c>
      <c r="G27" s="39" t="s">
        <v>426</v>
      </c>
      <c r="H27" s="40">
        <v>1</v>
      </c>
      <c r="I27" s="40" t="s">
        <v>22</v>
      </c>
      <c r="J27" s="26">
        <v>44558</v>
      </c>
      <c r="K27" s="26">
        <v>44923</v>
      </c>
      <c r="L27" s="41" t="b">
        <f t="shared" ca="1" si="4"/>
        <v>1</v>
      </c>
      <c r="M27" s="42"/>
      <c r="N27" s="43"/>
      <c r="O27" s="44">
        <f t="shared" ca="1" si="2"/>
        <v>44831</v>
      </c>
      <c r="P27" s="44">
        <f t="shared" si="1"/>
        <v>44909</v>
      </c>
    </row>
    <row r="28" spans="1:16" ht="31" x14ac:dyDescent="0.35">
      <c r="A28" s="37">
        <v>307</v>
      </c>
      <c r="B28" s="45" t="s">
        <v>1184</v>
      </c>
      <c r="C28" s="39" t="s">
        <v>1185</v>
      </c>
      <c r="D28" s="40" t="s">
        <v>1343</v>
      </c>
      <c r="E28" s="40" t="e">
        <f>INDEX([1]REFERENCED!$E:$E, MATCH(B28,[1]REFERENCED!$B:$B,0))</f>
        <v>#N/A</v>
      </c>
      <c r="F28" s="40" t="s">
        <v>1186</v>
      </c>
      <c r="G28" s="39" t="s">
        <v>401</v>
      </c>
      <c r="H28" s="40">
        <v>1</v>
      </c>
      <c r="I28" s="40" t="s">
        <v>22</v>
      </c>
      <c r="J28" s="26">
        <v>44195</v>
      </c>
      <c r="K28" s="26">
        <v>44560</v>
      </c>
      <c r="L28" s="41" t="s">
        <v>1753</v>
      </c>
      <c r="M28" s="42"/>
      <c r="N28" s="43"/>
      <c r="O28" s="44">
        <f t="shared" ca="1" si="2"/>
        <v>44831</v>
      </c>
      <c r="P28" s="44">
        <f t="shared" si="1"/>
        <v>44546</v>
      </c>
    </row>
    <row r="29" spans="1:16" ht="31" x14ac:dyDescent="0.35">
      <c r="A29" s="37">
        <v>138</v>
      </c>
      <c r="B29" s="38" t="s">
        <v>551</v>
      </c>
      <c r="C29" s="39" t="s">
        <v>1757</v>
      </c>
      <c r="D29" s="40" t="s">
        <v>705</v>
      </c>
      <c r="E29" s="40">
        <f>INDEX([1]REFERENCED!$E:$E, MATCH(B29,[1]REFERENCED!$B:$B,0))</f>
        <v>2.6251099999999998</v>
      </c>
      <c r="F29" s="40" t="s">
        <v>552</v>
      </c>
      <c r="G29" s="39" t="s">
        <v>547</v>
      </c>
      <c r="H29" s="40">
        <v>1</v>
      </c>
      <c r="I29" s="40" t="s">
        <v>22</v>
      </c>
      <c r="J29" s="26">
        <v>44265</v>
      </c>
      <c r="K29" s="26">
        <v>44630</v>
      </c>
      <c r="L29" s="41" t="b">
        <f ca="1">(P29&lt;=O29)=FALSE()</f>
        <v>0</v>
      </c>
      <c r="M29" s="42"/>
      <c r="N29" s="43"/>
      <c r="O29" s="44">
        <f t="shared" ca="1" si="2"/>
        <v>44831</v>
      </c>
      <c r="P29" s="44">
        <f t="shared" si="1"/>
        <v>44616</v>
      </c>
    </row>
    <row r="30" spans="1:16" ht="31" x14ac:dyDescent="0.35">
      <c r="A30" s="37">
        <v>308</v>
      </c>
      <c r="B30" s="45" t="s">
        <v>1187</v>
      </c>
      <c r="C30" s="39" t="s">
        <v>1188</v>
      </c>
      <c r="D30" s="40" t="s">
        <v>1343</v>
      </c>
      <c r="E30" s="40" t="e">
        <f>INDEX([1]REFERENCED!$E:$E, MATCH(B30,[1]REFERENCED!$B:$B,0))</f>
        <v>#N/A</v>
      </c>
      <c r="F30" s="40" t="s">
        <v>1189</v>
      </c>
      <c r="G30" s="39" t="s">
        <v>401</v>
      </c>
      <c r="H30" s="40">
        <v>1</v>
      </c>
      <c r="I30" s="40" t="s">
        <v>22</v>
      </c>
      <c r="J30" s="26">
        <v>44195</v>
      </c>
      <c r="K30" s="26">
        <v>44560</v>
      </c>
      <c r="L30" s="41" t="s">
        <v>1753</v>
      </c>
      <c r="M30" s="42"/>
      <c r="N30" s="43"/>
      <c r="O30" s="44">
        <f t="shared" ca="1" si="2"/>
        <v>44831</v>
      </c>
      <c r="P30" s="44">
        <f t="shared" si="1"/>
        <v>44546</v>
      </c>
    </row>
    <row r="31" spans="1:16" ht="31" x14ac:dyDescent="0.35">
      <c r="A31" s="37">
        <v>139</v>
      </c>
      <c r="B31" s="38" t="s">
        <v>558</v>
      </c>
      <c r="C31" s="39" t="s">
        <v>1758</v>
      </c>
      <c r="D31" s="40" t="s">
        <v>705</v>
      </c>
      <c r="E31" s="40">
        <f>INDEX([1]REFERENCED!$E:$E, MATCH(B31,[1]REFERENCED!$B:$B,0))</f>
        <v>3.25021</v>
      </c>
      <c r="F31" s="40" t="s">
        <v>559</v>
      </c>
      <c r="G31" s="39" t="s">
        <v>547</v>
      </c>
      <c r="H31" s="40">
        <v>1</v>
      </c>
      <c r="I31" s="40" t="s">
        <v>22</v>
      </c>
      <c r="J31" s="26">
        <v>44265</v>
      </c>
      <c r="K31" s="26">
        <v>44630</v>
      </c>
      <c r="L31" s="41" t="b">
        <f ca="1">(P31&lt;=O31)=FALSE()</f>
        <v>0</v>
      </c>
      <c r="M31" s="42"/>
      <c r="N31" s="43"/>
      <c r="O31" s="44">
        <f t="shared" ca="1" si="2"/>
        <v>44831</v>
      </c>
      <c r="P31" s="44">
        <f t="shared" si="1"/>
        <v>44616</v>
      </c>
    </row>
    <row r="32" spans="1:16" ht="31" x14ac:dyDescent="0.35">
      <c r="A32" s="37">
        <v>129</v>
      </c>
      <c r="B32" s="47" t="s">
        <v>516</v>
      </c>
      <c r="C32" s="39" t="s">
        <v>1759</v>
      </c>
      <c r="D32" s="40" t="s">
        <v>1343</v>
      </c>
      <c r="E32" s="40" t="s">
        <v>517</v>
      </c>
      <c r="F32" s="40" t="s">
        <v>1760</v>
      </c>
      <c r="G32" s="39" t="s">
        <v>412</v>
      </c>
      <c r="H32" s="40">
        <v>1</v>
      </c>
      <c r="I32" s="40" t="s">
        <v>22</v>
      </c>
      <c r="J32" s="26">
        <v>44321</v>
      </c>
      <c r="K32" s="26">
        <v>44686</v>
      </c>
      <c r="L32" s="41" t="b">
        <f t="shared" ref="L32" ca="1" si="5">(P32&lt;=O32)=FALSE()</f>
        <v>0</v>
      </c>
      <c r="M32" s="42"/>
      <c r="N32" s="43"/>
      <c r="O32" s="44">
        <f t="shared" ca="1" si="2"/>
        <v>44831</v>
      </c>
      <c r="P32" s="44">
        <f t="shared" si="1"/>
        <v>44672</v>
      </c>
    </row>
    <row r="33" spans="1:16" ht="31" x14ac:dyDescent="0.35">
      <c r="A33" s="37">
        <v>309</v>
      </c>
      <c r="B33" s="38" t="s">
        <v>1190</v>
      </c>
      <c r="C33" s="39" t="s">
        <v>1759</v>
      </c>
      <c r="D33" s="40" t="s">
        <v>705</v>
      </c>
      <c r="E33" s="40" t="str">
        <f>INDEX([1]REFERENCED!$E:$E, MATCH(B33,[1]REFERENCED!$B:$B,0))</f>
        <v>0.275" - 0.375"</v>
      </c>
      <c r="F33" s="40" t="s">
        <v>1761</v>
      </c>
      <c r="G33" s="39" t="s">
        <v>401</v>
      </c>
      <c r="H33" s="40">
        <v>1</v>
      </c>
      <c r="I33" s="40" t="s">
        <v>22</v>
      </c>
      <c r="J33" s="26">
        <v>44265</v>
      </c>
      <c r="K33" s="26">
        <v>44630</v>
      </c>
      <c r="L33" s="41" t="b">
        <f ca="1">(P33&lt;=O33)=FALSE()</f>
        <v>0</v>
      </c>
      <c r="M33" s="42"/>
      <c r="N33" s="43"/>
      <c r="O33" s="44">
        <f t="shared" ca="1" si="2"/>
        <v>44831</v>
      </c>
      <c r="P33" s="44">
        <f t="shared" si="1"/>
        <v>44616</v>
      </c>
    </row>
    <row r="34" spans="1:16" ht="46.5" x14ac:dyDescent="0.35">
      <c r="A34" s="37">
        <v>131</v>
      </c>
      <c r="B34" s="47" t="s">
        <v>522</v>
      </c>
      <c r="C34" s="39" t="s">
        <v>523</v>
      </c>
      <c r="D34" s="40" t="s">
        <v>705</v>
      </c>
      <c r="E34" s="40" t="str">
        <f>INDEX([1]REFERENCED!$E:$E, MATCH(B34,[1]REFERENCED!$B:$B,0))</f>
        <v>0.375“ - 0.750"</v>
      </c>
      <c r="F34" s="40" t="s">
        <v>524</v>
      </c>
      <c r="G34" s="39" t="s">
        <v>401</v>
      </c>
      <c r="H34" s="40">
        <v>1</v>
      </c>
      <c r="I34" s="40" t="s">
        <v>22</v>
      </c>
      <c r="J34" s="26">
        <v>44321</v>
      </c>
      <c r="K34" s="26">
        <v>44686</v>
      </c>
      <c r="L34" s="41" t="b">
        <f ca="1">(P34&lt;=O34)=FALSE()</f>
        <v>0</v>
      </c>
      <c r="M34" s="42"/>
      <c r="N34" s="43"/>
      <c r="O34" s="44">
        <f t="shared" ca="1" si="2"/>
        <v>44831</v>
      </c>
      <c r="P34" s="44">
        <f t="shared" si="1"/>
        <v>44672</v>
      </c>
    </row>
    <row r="35" spans="1:16" ht="46.5" x14ac:dyDescent="0.35">
      <c r="A35" s="37">
        <v>134</v>
      </c>
      <c r="B35" s="47" t="s">
        <v>531</v>
      </c>
      <c r="C35" s="39" t="s">
        <v>523</v>
      </c>
      <c r="D35" s="40" t="s">
        <v>705</v>
      </c>
      <c r="E35" s="40" t="str">
        <f>INDEX([1]REFERENCED!$E:$E, MATCH(B35,[1]REFERENCED!$B:$B,0))</f>
        <v>0.375“ - 0.750"</v>
      </c>
      <c r="F35" s="40" t="s">
        <v>532</v>
      </c>
      <c r="G35" s="39" t="s">
        <v>426</v>
      </c>
      <c r="H35" s="40">
        <v>1</v>
      </c>
      <c r="I35" s="40" t="s">
        <v>22</v>
      </c>
      <c r="J35" s="26">
        <v>44321</v>
      </c>
      <c r="K35" s="26">
        <v>44686</v>
      </c>
      <c r="L35" s="41" t="b">
        <f ca="1">(P35&lt;=O35)=FALSE()</f>
        <v>0</v>
      </c>
      <c r="M35" s="42"/>
      <c r="N35" s="43"/>
      <c r="O35" s="44">
        <f t="shared" ca="1" si="2"/>
        <v>44831</v>
      </c>
      <c r="P35" s="44">
        <f t="shared" si="1"/>
        <v>44672</v>
      </c>
    </row>
    <row r="36" spans="1:16" ht="46.5" x14ac:dyDescent="0.35">
      <c r="A36" s="37">
        <v>111</v>
      </c>
      <c r="B36" s="38" t="s">
        <v>423</v>
      </c>
      <c r="C36" s="39" t="s">
        <v>424</v>
      </c>
      <c r="D36" s="40" t="s">
        <v>705</v>
      </c>
      <c r="E36" s="40" t="str">
        <f>INDEX([1]REFERENCED!$E:$E, MATCH(B36,[1]REFERENCED!$B:$B,0))</f>
        <v>0.75" - 2.00"</v>
      </c>
      <c r="F36" s="40" t="s">
        <v>425</v>
      </c>
      <c r="G36" s="39" t="s">
        <v>426</v>
      </c>
      <c r="H36" s="40">
        <v>1</v>
      </c>
      <c r="I36" s="40" t="s">
        <v>22</v>
      </c>
      <c r="J36" s="26">
        <v>44558</v>
      </c>
      <c r="K36" s="26">
        <v>44923</v>
      </c>
      <c r="L36" s="41" t="b">
        <f ca="1">(P36&lt;=O36)=FALSE()</f>
        <v>1</v>
      </c>
      <c r="M36" s="42"/>
      <c r="N36" s="43"/>
      <c r="O36" s="44">
        <f t="shared" ca="1" si="2"/>
        <v>44831</v>
      </c>
      <c r="P36" s="44">
        <f t="shared" si="1"/>
        <v>44909</v>
      </c>
    </row>
    <row r="37" spans="1:16" ht="46.5" x14ac:dyDescent="0.35">
      <c r="A37" s="37">
        <v>306</v>
      </c>
      <c r="B37" s="45" t="s">
        <v>1181</v>
      </c>
      <c r="C37" s="39" t="s">
        <v>1182</v>
      </c>
      <c r="D37" s="40" t="s">
        <v>1343</v>
      </c>
      <c r="E37" s="40" t="e">
        <f>INDEX([1]REFERENCED!$E:$E, MATCH(B37,[1]REFERENCED!$B:$B,0))</f>
        <v>#N/A</v>
      </c>
      <c r="F37" s="40" t="s">
        <v>1183</v>
      </c>
      <c r="G37" s="39" t="s">
        <v>401</v>
      </c>
      <c r="H37" s="40">
        <v>1</v>
      </c>
      <c r="I37" s="40" t="s">
        <v>22</v>
      </c>
      <c r="J37" s="26">
        <v>44195</v>
      </c>
      <c r="K37" s="26">
        <v>44560</v>
      </c>
      <c r="L37" s="41" t="s">
        <v>1753</v>
      </c>
      <c r="M37" s="42"/>
      <c r="N37" s="43"/>
      <c r="O37" s="44">
        <f t="shared" ca="1" si="2"/>
        <v>44831</v>
      </c>
      <c r="P37" s="44">
        <f t="shared" si="1"/>
        <v>44546</v>
      </c>
    </row>
    <row r="38" spans="1:16" ht="46.5" x14ac:dyDescent="0.35">
      <c r="A38" s="37">
        <v>137</v>
      </c>
      <c r="B38" s="38" t="s">
        <v>539</v>
      </c>
      <c r="C38" s="39" t="s">
        <v>1762</v>
      </c>
      <c r="D38" s="40" t="s">
        <v>705</v>
      </c>
      <c r="E38" s="40" t="str">
        <f>INDEX([1]REFERENCED!$E:$E, MATCH(B38,[1]REFERENCED!$B:$B,0))</f>
        <v>2" - 4"</v>
      </c>
      <c r="F38" s="40" t="s">
        <v>1763</v>
      </c>
      <c r="G38" s="39" t="s">
        <v>547</v>
      </c>
      <c r="H38" s="40">
        <v>1</v>
      </c>
      <c r="I38" s="40" t="s">
        <v>22</v>
      </c>
      <c r="J38" s="26">
        <v>44265</v>
      </c>
      <c r="K38" s="26">
        <v>44630</v>
      </c>
      <c r="L38" s="41" t="b">
        <f ca="1">(P38&lt;=O38)=FALSE()</f>
        <v>0</v>
      </c>
      <c r="M38" s="42"/>
      <c r="N38" s="43"/>
      <c r="O38" s="44">
        <f t="shared" ca="1" si="2"/>
        <v>44831</v>
      </c>
      <c r="P38" s="44">
        <f t="shared" si="1"/>
        <v>44616</v>
      </c>
    </row>
    <row r="39" spans="1:16" ht="31" x14ac:dyDescent="0.35">
      <c r="A39" s="37">
        <v>389</v>
      </c>
      <c r="B39" s="48" t="s">
        <v>1426</v>
      </c>
      <c r="C39" s="39" t="s">
        <v>1427</v>
      </c>
      <c r="D39" s="40" t="s">
        <v>705</v>
      </c>
      <c r="E39" s="40" t="str">
        <f>INDEX([1]REFERENCED!$E:$E, MATCH(B39,[1]REFERENCED!$B:$B,0))</f>
        <v>3 - 1/2"</v>
      </c>
      <c r="F39" s="40" t="s">
        <v>1428</v>
      </c>
      <c r="G39" s="39" t="s">
        <v>1339</v>
      </c>
      <c r="H39" s="40">
        <v>0</v>
      </c>
      <c r="I39" s="40" t="s">
        <v>1326</v>
      </c>
      <c r="J39" s="49" t="s">
        <v>40</v>
      </c>
      <c r="K39" s="49" t="s">
        <v>40</v>
      </c>
      <c r="L39" s="41" t="s">
        <v>1327</v>
      </c>
      <c r="M39" s="42" t="s">
        <v>1328</v>
      </c>
      <c r="N39" s="43"/>
      <c r="O39" s="44">
        <f t="shared" ca="1" si="2"/>
        <v>44831</v>
      </c>
      <c r="P39" s="44" t="e">
        <f t="shared" si="1"/>
        <v>#VALUE!</v>
      </c>
    </row>
    <row r="40" spans="1:16" ht="31" x14ac:dyDescent="0.35">
      <c r="A40" s="37">
        <v>388</v>
      </c>
      <c r="B40" s="48" t="s">
        <v>1423</v>
      </c>
      <c r="C40" s="39" t="s">
        <v>1424</v>
      </c>
      <c r="D40" s="40" t="s">
        <v>705</v>
      </c>
      <c r="E40" s="40" t="str">
        <f>INDEX([1]REFERENCED!$E:$E, MATCH(B40,[1]REFERENCED!$B:$B,0))</f>
        <v>-</v>
      </c>
      <c r="F40" s="40" t="s">
        <v>1425</v>
      </c>
      <c r="G40" s="39" t="s">
        <v>1339</v>
      </c>
      <c r="H40" s="40">
        <v>0</v>
      </c>
      <c r="I40" s="40" t="s">
        <v>1326</v>
      </c>
      <c r="J40" s="49" t="s">
        <v>40</v>
      </c>
      <c r="K40" s="49" t="s">
        <v>40</v>
      </c>
      <c r="L40" s="41" t="s">
        <v>1327</v>
      </c>
      <c r="M40" s="42" t="s">
        <v>1328</v>
      </c>
      <c r="N40" s="43"/>
      <c r="O40" s="44">
        <f t="shared" ca="1" si="2"/>
        <v>44831</v>
      </c>
      <c r="P40" s="44" t="e">
        <f t="shared" si="1"/>
        <v>#VALUE!</v>
      </c>
    </row>
    <row r="41" spans="1:16" ht="31" x14ac:dyDescent="0.35">
      <c r="A41" s="37">
        <v>380</v>
      </c>
      <c r="B41" s="48" t="s">
        <v>1405</v>
      </c>
      <c r="C41" s="39" t="s">
        <v>1406</v>
      </c>
      <c r="D41" s="40" t="s">
        <v>705</v>
      </c>
      <c r="E41" s="40" t="str">
        <f>INDEX([1]REFERENCED!$E:$E, MATCH(B41,[1]REFERENCED!$B:$B,0))</f>
        <v>70MM</v>
      </c>
      <c r="F41" s="46" t="s">
        <v>40</v>
      </c>
      <c r="G41" s="39" t="s">
        <v>1339</v>
      </c>
      <c r="H41" s="40">
        <v>0</v>
      </c>
      <c r="I41" s="40" t="s">
        <v>1326</v>
      </c>
      <c r="J41" s="49" t="s">
        <v>40</v>
      </c>
      <c r="K41" s="49" t="s">
        <v>40</v>
      </c>
      <c r="L41" s="41" t="s">
        <v>1327</v>
      </c>
      <c r="M41" s="42" t="s">
        <v>1328</v>
      </c>
      <c r="N41" s="43"/>
      <c r="O41" s="44">
        <f t="shared" ca="1" si="2"/>
        <v>44831</v>
      </c>
      <c r="P41" s="44" t="e">
        <f t="shared" si="1"/>
        <v>#VALUE!</v>
      </c>
    </row>
    <row r="42" spans="1:16" ht="15.5" x14ac:dyDescent="0.35">
      <c r="A42" s="37">
        <v>6</v>
      </c>
      <c r="B42" s="38" t="s">
        <v>45</v>
      </c>
      <c r="C42" s="39" t="s">
        <v>46</v>
      </c>
      <c r="D42" s="40" t="s">
        <v>705</v>
      </c>
      <c r="E42" s="40" t="s">
        <v>47</v>
      </c>
      <c r="F42" s="40" t="s">
        <v>48</v>
      </c>
      <c r="G42" s="39" t="s">
        <v>49</v>
      </c>
      <c r="H42" s="40">
        <v>1</v>
      </c>
      <c r="I42" s="40" t="s">
        <v>22</v>
      </c>
      <c r="J42" s="26">
        <v>44553</v>
      </c>
      <c r="K42" s="26">
        <v>44918</v>
      </c>
      <c r="L42" s="41" t="b">
        <f t="shared" ref="L42:L49" ca="1" si="6">(P42&lt;=O42)=FALSE()</f>
        <v>1</v>
      </c>
      <c r="M42" s="42"/>
      <c r="N42" s="43"/>
      <c r="O42" s="44">
        <f t="shared" ca="1" si="2"/>
        <v>44831</v>
      </c>
      <c r="P42" s="44">
        <f t="shared" si="1"/>
        <v>44904</v>
      </c>
    </row>
    <row r="43" spans="1:16" ht="15.5" x14ac:dyDescent="0.35">
      <c r="A43" s="37">
        <v>367</v>
      </c>
      <c r="B43" s="38" t="s">
        <v>1360</v>
      </c>
      <c r="C43" s="39" t="s">
        <v>1764</v>
      </c>
      <c r="D43" s="40" t="s">
        <v>705</v>
      </c>
      <c r="E43" s="40" t="str">
        <f>INDEX([1]REFERENCED!$E:$E, MATCH(B43,[1]REFERENCED!$B:$B,0))</f>
        <v>-</v>
      </c>
      <c r="F43" s="40" t="s">
        <v>1364</v>
      </c>
      <c r="G43" s="39" t="s">
        <v>1007</v>
      </c>
      <c r="H43" s="40">
        <v>6</v>
      </c>
      <c r="I43" s="40" t="s">
        <v>119</v>
      </c>
      <c r="J43" s="26">
        <v>44469</v>
      </c>
      <c r="K43" s="26">
        <v>44650</v>
      </c>
      <c r="L43" s="41" t="b">
        <f t="shared" ca="1" si="6"/>
        <v>0</v>
      </c>
      <c r="M43" s="42"/>
      <c r="N43" s="43"/>
      <c r="O43" s="44">
        <f t="shared" ca="1" si="2"/>
        <v>44831</v>
      </c>
      <c r="P43" s="44">
        <f t="shared" si="1"/>
        <v>44636</v>
      </c>
    </row>
    <row r="44" spans="1:16" ht="15.5" x14ac:dyDescent="0.35">
      <c r="A44" s="37">
        <v>104</v>
      </c>
      <c r="B44" s="38" t="s">
        <v>399</v>
      </c>
      <c r="C44" s="39" t="s">
        <v>1765</v>
      </c>
      <c r="D44" s="40" t="s">
        <v>705</v>
      </c>
      <c r="E44" s="40" t="str">
        <f>INDEX([1]REFERENCED!$E:$E, MATCH(B44,[1]REFERENCED!$B:$B,0))</f>
        <v>BX-1000</v>
      </c>
      <c r="F44" s="40" t="s">
        <v>400</v>
      </c>
      <c r="G44" s="39" t="s">
        <v>401</v>
      </c>
      <c r="H44" s="40">
        <v>1</v>
      </c>
      <c r="I44" s="40" t="s">
        <v>22</v>
      </c>
      <c r="J44" s="26">
        <v>44438</v>
      </c>
      <c r="K44" s="26">
        <v>44803</v>
      </c>
      <c r="L44" s="41" t="b">
        <f t="shared" ca="1" si="6"/>
        <v>0</v>
      </c>
      <c r="M44" s="42"/>
      <c r="N44" s="43"/>
      <c r="O44" s="44">
        <f t="shared" ca="1" si="2"/>
        <v>44831</v>
      </c>
      <c r="P44" s="44">
        <f t="shared" si="1"/>
        <v>44789</v>
      </c>
    </row>
    <row r="45" spans="1:16" ht="15.5" x14ac:dyDescent="0.35">
      <c r="A45" s="37">
        <v>105</v>
      </c>
      <c r="B45" s="38" t="s">
        <v>402</v>
      </c>
      <c r="C45" s="39" t="s">
        <v>1765</v>
      </c>
      <c r="D45" s="40" t="s">
        <v>705</v>
      </c>
      <c r="E45" s="40" t="str">
        <f>INDEX([1]REFERENCED!$E:$E, MATCH(B45,[1]REFERENCED!$B:$B,0))</f>
        <v>BX-1000</v>
      </c>
      <c r="F45" s="40" t="s">
        <v>403</v>
      </c>
      <c r="G45" s="39" t="s">
        <v>404</v>
      </c>
      <c r="H45" s="40">
        <v>1</v>
      </c>
      <c r="I45" s="40" t="s">
        <v>22</v>
      </c>
      <c r="J45" s="26">
        <v>44483</v>
      </c>
      <c r="K45" s="26">
        <v>44848</v>
      </c>
      <c r="L45" s="41" t="b">
        <f t="shared" ca="1" si="6"/>
        <v>1</v>
      </c>
      <c r="M45" s="42"/>
      <c r="N45" s="43"/>
      <c r="O45" s="44">
        <f t="shared" ca="1" si="2"/>
        <v>44831</v>
      </c>
      <c r="P45" s="44">
        <f t="shared" si="1"/>
        <v>44834</v>
      </c>
    </row>
    <row r="46" spans="1:16" ht="15.5" x14ac:dyDescent="0.35">
      <c r="A46" s="37">
        <v>106</v>
      </c>
      <c r="B46" s="38" t="s">
        <v>405</v>
      </c>
      <c r="C46" s="39" t="s">
        <v>1765</v>
      </c>
      <c r="D46" s="40" t="s">
        <v>705</v>
      </c>
      <c r="E46" s="40" t="str">
        <f>INDEX([1]REFERENCED!$E:$E, MATCH(B46,[1]REFERENCED!$B:$B,0))</f>
        <v>BX-1000</v>
      </c>
      <c r="F46" s="40" t="s">
        <v>406</v>
      </c>
      <c r="G46" s="39" t="s">
        <v>407</v>
      </c>
      <c r="H46" s="40">
        <v>1</v>
      </c>
      <c r="I46" s="40" t="s">
        <v>22</v>
      </c>
      <c r="J46" s="26">
        <v>44382</v>
      </c>
      <c r="K46" s="26">
        <v>44747</v>
      </c>
      <c r="L46" s="41" t="b">
        <f t="shared" ca="1" si="6"/>
        <v>0</v>
      </c>
      <c r="M46" s="42"/>
      <c r="N46" s="43"/>
      <c r="O46" s="44">
        <f t="shared" ca="1" si="2"/>
        <v>44831</v>
      </c>
      <c r="P46" s="44">
        <f t="shared" si="1"/>
        <v>44733</v>
      </c>
    </row>
    <row r="47" spans="1:16" ht="62" x14ac:dyDescent="0.35">
      <c r="A47" s="37">
        <v>342</v>
      </c>
      <c r="B47" s="38" t="s">
        <v>1275</v>
      </c>
      <c r="C47" s="39" t="s">
        <v>1765</v>
      </c>
      <c r="D47" s="40" t="s">
        <v>705</v>
      </c>
      <c r="E47" s="40" t="str">
        <f>INDEX([1]REFERENCED!$E:$E, MATCH(B47,[1]REFERENCED!$B:$B,0))</f>
        <v>BX-1000</v>
      </c>
      <c r="F47" s="40" t="s">
        <v>1766</v>
      </c>
      <c r="G47" s="39" t="s">
        <v>401</v>
      </c>
      <c r="H47" s="40">
        <v>1</v>
      </c>
      <c r="I47" s="40" t="s">
        <v>22</v>
      </c>
      <c r="J47" s="26">
        <v>44309</v>
      </c>
      <c r="K47" s="26">
        <v>44674</v>
      </c>
      <c r="L47" s="41" t="b">
        <f t="shared" ca="1" si="6"/>
        <v>0</v>
      </c>
      <c r="M47" s="42"/>
      <c r="N47" s="43"/>
      <c r="O47" s="44">
        <f t="shared" ca="1" si="2"/>
        <v>44831</v>
      </c>
      <c r="P47" s="44">
        <f t="shared" si="1"/>
        <v>44660</v>
      </c>
    </row>
    <row r="48" spans="1:16" ht="62" x14ac:dyDescent="0.35">
      <c r="A48" s="37">
        <v>343</v>
      </c>
      <c r="B48" s="38" t="s">
        <v>1279</v>
      </c>
      <c r="C48" s="39" t="s">
        <v>1765</v>
      </c>
      <c r="D48" s="40" t="s">
        <v>705</v>
      </c>
      <c r="E48" s="40" t="str">
        <f>INDEX([1]REFERENCED!$E:$E, MATCH(B48,[1]REFERENCED!$B:$B,0))</f>
        <v>BX-1000</v>
      </c>
      <c r="F48" s="40" t="s">
        <v>1280</v>
      </c>
      <c r="G48" s="39" t="s">
        <v>407</v>
      </c>
      <c r="H48" s="40">
        <v>1</v>
      </c>
      <c r="I48" s="40" t="s">
        <v>22</v>
      </c>
      <c r="J48" s="26">
        <v>44309</v>
      </c>
      <c r="K48" s="26">
        <v>44674</v>
      </c>
      <c r="L48" s="41" t="b">
        <f t="shared" ca="1" si="6"/>
        <v>0</v>
      </c>
      <c r="M48" s="42"/>
      <c r="N48" s="43"/>
      <c r="O48" s="44">
        <f t="shared" ca="1" si="2"/>
        <v>44831</v>
      </c>
      <c r="P48" s="44">
        <f t="shared" si="1"/>
        <v>44660</v>
      </c>
    </row>
    <row r="49" spans="1:16" ht="15.5" x14ac:dyDescent="0.35">
      <c r="A49" s="37">
        <v>103</v>
      </c>
      <c r="B49" s="38" t="s">
        <v>387</v>
      </c>
      <c r="C49" s="39" t="s">
        <v>1765</v>
      </c>
      <c r="D49" s="40" t="s">
        <v>705</v>
      </c>
      <c r="E49" s="40" t="str">
        <f>INDEX([1]REFERENCED!$E:$E, MATCH(B49,[1]REFERENCED!$B:$B,0))</f>
        <v>BX-1000</v>
      </c>
      <c r="F49" s="40" t="s">
        <v>391</v>
      </c>
      <c r="G49" s="39" t="s">
        <v>395</v>
      </c>
      <c r="H49" s="40">
        <v>1</v>
      </c>
      <c r="I49" s="40" t="s">
        <v>22</v>
      </c>
      <c r="J49" s="26">
        <v>44193</v>
      </c>
      <c r="K49" s="26">
        <v>44558</v>
      </c>
      <c r="L49" s="41" t="b">
        <f t="shared" ca="1" si="6"/>
        <v>0</v>
      </c>
      <c r="M49" s="42"/>
      <c r="N49" s="43"/>
      <c r="O49" s="44">
        <f t="shared" ca="1" si="2"/>
        <v>44831</v>
      </c>
      <c r="P49" s="44">
        <f t="shared" si="1"/>
        <v>44544</v>
      </c>
    </row>
    <row r="50" spans="1:16" ht="15.5" x14ac:dyDescent="0.35">
      <c r="A50" s="37">
        <v>107</v>
      </c>
      <c r="B50" s="45" t="s">
        <v>408</v>
      </c>
      <c r="C50" s="39" t="s">
        <v>1767</v>
      </c>
      <c r="D50" s="40" t="s">
        <v>1343</v>
      </c>
      <c r="E50" s="40" t="s">
        <v>1768</v>
      </c>
      <c r="F50" s="40" t="s">
        <v>410</v>
      </c>
      <c r="G50" s="39" t="s">
        <v>412</v>
      </c>
      <c r="H50" s="40">
        <v>1</v>
      </c>
      <c r="I50" s="40" t="s">
        <v>22</v>
      </c>
      <c r="J50" s="26">
        <v>44223</v>
      </c>
      <c r="K50" s="26">
        <v>44588</v>
      </c>
      <c r="L50" s="41" t="s">
        <v>1753</v>
      </c>
      <c r="M50" s="42"/>
      <c r="N50" s="43"/>
      <c r="O50" s="44">
        <f t="shared" ca="1" si="2"/>
        <v>44831</v>
      </c>
      <c r="P50" s="44">
        <f t="shared" si="1"/>
        <v>44574</v>
      </c>
    </row>
    <row r="51" spans="1:16" ht="15.5" x14ac:dyDescent="0.35">
      <c r="A51" s="37">
        <v>108</v>
      </c>
      <c r="B51" s="38" t="s">
        <v>413</v>
      </c>
      <c r="C51" s="39" t="s">
        <v>1767</v>
      </c>
      <c r="D51" s="40" t="s">
        <v>705</v>
      </c>
      <c r="E51" s="40" t="str">
        <f>INDEX([1]REFERENCED!$E:$E, MATCH(B51,[1]REFERENCED!$B:$B,0))</f>
        <v xml:space="preserve"> BXG-1000</v>
      </c>
      <c r="F51" s="40" t="s">
        <v>414</v>
      </c>
      <c r="G51" s="39" t="s">
        <v>415</v>
      </c>
      <c r="H51" s="40">
        <v>1</v>
      </c>
      <c r="I51" s="40" t="s">
        <v>22</v>
      </c>
      <c r="J51" s="26">
        <v>44438</v>
      </c>
      <c r="K51" s="26">
        <v>44803</v>
      </c>
      <c r="L51" s="41" t="b">
        <f t="shared" ref="L51:L56" ca="1" si="7">(P51&lt;=O51)=FALSE()</f>
        <v>0</v>
      </c>
      <c r="M51" s="42"/>
      <c r="N51" s="43"/>
      <c r="O51" s="44">
        <f t="shared" ca="1" si="2"/>
        <v>44831</v>
      </c>
      <c r="P51" s="44">
        <f t="shared" si="1"/>
        <v>44789</v>
      </c>
    </row>
    <row r="52" spans="1:16" ht="15.5" x14ac:dyDescent="0.35">
      <c r="A52" s="37">
        <v>109</v>
      </c>
      <c r="B52" s="38" t="s">
        <v>416</v>
      </c>
      <c r="C52" s="39" t="s">
        <v>1767</v>
      </c>
      <c r="D52" s="40" t="s">
        <v>705</v>
      </c>
      <c r="E52" s="40" t="str">
        <f>INDEX([1]REFERENCED!$E:$E, MATCH(B52,[1]REFERENCED!$B:$B,0))</f>
        <v xml:space="preserve"> BXG-1000</v>
      </c>
      <c r="F52" s="40" t="s">
        <v>417</v>
      </c>
      <c r="G52" s="39" t="s">
        <v>418</v>
      </c>
      <c r="H52" s="40">
        <v>1</v>
      </c>
      <c r="I52" s="40" t="s">
        <v>22</v>
      </c>
      <c r="J52" s="26">
        <v>44382</v>
      </c>
      <c r="K52" s="26">
        <v>44747</v>
      </c>
      <c r="L52" s="41" t="b">
        <f t="shared" ca="1" si="7"/>
        <v>0</v>
      </c>
      <c r="M52" s="42"/>
      <c r="N52" s="43"/>
      <c r="O52" s="44">
        <f t="shared" ca="1" si="2"/>
        <v>44831</v>
      </c>
      <c r="P52" s="44">
        <f t="shared" si="1"/>
        <v>44733</v>
      </c>
    </row>
    <row r="53" spans="1:16" ht="62" x14ac:dyDescent="0.35">
      <c r="A53" s="37">
        <v>344</v>
      </c>
      <c r="B53" s="47" t="s">
        <v>1282</v>
      </c>
      <c r="C53" s="39" t="s">
        <v>1767</v>
      </c>
      <c r="D53" s="40" t="s">
        <v>705</v>
      </c>
      <c r="E53" s="40" t="str">
        <f>INDEX([1]REFERENCED!$E:$E, MATCH(B53,[1]REFERENCED!$B:$B,0))</f>
        <v xml:space="preserve"> BXG-1000</v>
      </c>
      <c r="F53" s="40" t="s">
        <v>1283</v>
      </c>
      <c r="G53" s="39" t="s">
        <v>407</v>
      </c>
      <c r="H53" s="40">
        <v>1</v>
      </c>
      <c r="I53" s="40" t="s">
        <v>22</v>
      </c>
      <c r="J53" s="26">
        <v>44344</v>
      </c>
      <c r="K53" s="26">
        <v>44709</v>
      </c>
      <c r="L53" s="41" t="b">
        <f t="shared" ca="1" si="7"/>
        <v>0</v>
      </c>
      <c r="M53" s="42"/>
      <c r="N53" s="43"/>
      <c r="O53" s="44">
        <f t="shared" ca="1" si="2"/>
        <v>44831</v>
      </c>
      <c r="P53" s="44">
        <f t="shared" si="1"/>
        <v>44695</v>
      </c>
    </row>
    <row r="54" spans="1:16" ht="15.5" x14ac:dyDescent="0.35">
      <c r="A54" s="37">
        <v>115</v>
      </c>
      <c r="B54" s="38" t="s">
        <v>436</v>
      </c>
      <c r="C54" s="39" t="s">
        <v>437</v>
      </c>
      <c r="D54" s="40" t="s">
        <v>705</v>
      </c>
      <c r="E54" s="40" t="str">
        <f>INDEX([1]REFERENCED!$E:$E, MATCH(B54,[1]REFERENCED!$B:$B,0))</f>
        <v>-</v>
      </c>
      <c r="F54" s="40" t="s">
        <v>439</v>
      </c>
      <c r="G54" s="39" t="s">
        <v>443</v>
      </c>
      <c r="H54" s="40">
        <v>1</v>
      </c>
      <c r="I54" s="40" t="s">
        <v>22</v>
      </c>
      <c r="J54" s="26">
        <v>44274</v>
      </c>
      <c r="K54" s="26">
        <v>44639</v>
      </c>
      <c r="L54" s="41" t="b">
        <f t="shared" ca="1" si="7"/>
        <v>0</v>
      </c>
      <c r="M54" s="42"/>
      <c r="N54" s="43"/>
      <c r="O54" s="44">
        <f t="shared" ca="1" si="2"/>
        <v>44831</v>
      </c>
      <c r="P54" s="44">
        <f t="shared" si="1"/>
        <v>44625</v>
      </c>
    </row>
    <row r="55" spans="1:16" ht="15.5" x14ac:dyDescent="0.35">
      <c r="A55" s="37">
        <v>269</v>
      </c>
      <c r="B55" s="38" t="s">
        <v>1047</v>
      </c>
      <c r="C55" s="39" t="s">
        <v>437</v>
      </c>
      <c r="D55" s="40" t="s">
        <v>705</v>
      </c>
      <c r="E55" s="40" t="str">
        <f>INDEX([1]REFERENCED!$E:$E, MATCH(B55,[1]REFERENCED!$B:$B,0))</f>
        <v>-</v>
      </c>
      <c r="F55" s="40" t="s">
        <v>1048</v>
      </c>
      <c r="G55" s="39" t="s">
        <v>422</v>
      </c>
      <c r="H55" s="40">
        <v>1</v>
      </c>
      <c r="I55" s="40" t="s">
        <v>22</v>
      </c>
      <c r="J55" s="26">
        <v>44559</v>
      </c>
      <c r="K55" s="26">
        <v>44924</v>
      </c>
      <c r="L55" s="41" t="b">
        <f t="shared" ca="1" si="7"/>
        <v>1</v>
      </c>
      <c r="M55" s="42"/>
      <c r="N55" s="43"/>
      <c r="O55" s="44">
        <f t="shared" ca="1" si="2"/>
        <v>44831</v>
      </c>
      <c r="P55" s="44">
        <f t="shared" si="1"/>
        <v>44910</v>
      </c>
    </row>
    <row r="56" spans="1:16" ht="31" x14ac:dyDescent="0.35">
      <c r="A56" s="37">
        <v>97</v>
      </c>
      <c r="B56" s="38" t="s">
        <v>366</v>
      </c>
      <c r="C56" s="39" t="s">
        <v>367</v>
      </c>
      <c r="D56" s="40" t="s">
        <v>705</v>
      </c>
      <c r="E56" s="40" t="str">
        <f>INDEX([1]REFERENCED!$E:$E, MATCH(B56,[1]REFERENCED!$B:$B,0))</f>
        <v xml:space="preserve"> 1.4" - 2.5"</v>
      </c>
      <c r="F56" s="40" t="s">
        <v>368</v>
      </c>
      <c r="G56" s="39" t="s">
        <v>369</v>
      </c>
      <c r="H56" s="40">
        <v>1</v>
      </c>
      <c r="I56" s="40" t="s">
        <v>22</v>
      </c>
      <c r="J56" s="26">
        <v>44483</v>
      </c>
      <c r="K56" s="26">
        <v>44848</v>
      </c>
      <c r="L56" s="41" t="b">
        <f t="shared" ca="1" si="7"/>
        <v>1</v>
      </c>
      <c r="M56" s="42"/>
      <c r="N56" s="43"/>
      <c r="O56" s="44">
        <f t="shared" ca="1" si="2"/>
        <v>44831</v>
      </c>
      <c r="P56" s="44">
        <f t="shared" si="1"/>
        <v>44834</v>
      </c>
    </row>
    <row r="57" spans="1:16" ht="62" x14ac:dyDescent="0.35">
      <c r="A57" s="37">
        <v>315</v>
      </c>
      <c r="B57" s="45" t="s">
        <v>1215</v>
      </c>
      <c r="C57" s="39" t="s">
        <v>367</v>
      </c>
      <c r="D57" s="40" t="s">
        <v>1343</v>
      </c>
      <c r="E57" s="40" t="e">
        <f>INDEX([1]REFERENCED!$E:$E, MATCH(B57,[1]REFERENCED!$B:$B,0))</f>
        <v>#N/A</v>
      </c>
      <c r="F57" s="40" t="s">
        <v>1216</v>
      </c>
      <c r="G57" s="39" t="s">
        <v>412</v>
      </c>
      <c r="H57" s="40">
        <v>1</v>
      </c>
      <c r="I57" s="40" t="s">
        <v>22</v>
      </c>
      <c r="J57" s="26">
        <v>44223</v>
      </c>
      <c r="K57" s="26">
        <v>44588</v>
      </c>
      <c r="L57" s="41" t="s">
        <v>1753</v>
      </c>
      <c r="M57" s="42"/>
      <c r="N57" s="43"/>
      <c r="O57" s="44">
        <f t="shared" ca="1" si="2"/>
        <v>44831</v>
      </c>
      <c r="P57" s="44">
        <f t="shared" si="1"/>
        <v>44574</v>
      </c>
    </row>
    <row r="58" spans="1:16" ht="31" x14ac:dyDescent="0.35">
      <c r="A58" s="37">
        <v>98</v>
      </c>
      <c r="B58" s="38" t="s">
        <v>370</v>
      </c>
      <c r="C58" s="39" t="s">
        <v>371</v>
      </c>
      <c r="D58" s="40" t="s">
        <v>705</v>
      </c>
      <c r="E58" s="40" t="str">
        <f>INDEX([1]REFERENCED!$E:$E, MATCH(B58,[1]REFERENCED!$B:$B,0))</f>
        <v>1.4" - 2.5"</v>
      </c>
      <c r="F58" s="40" t="s">
        <v>372</v>
      </c>
      <c r="G58" s="39" t="s">
        <v>373</v>
      </c>
      <c r="H58" s="40">
        <v>1</v>
      </c>
      <c r="I58" s="40" t="s">
        <v>22</v>
      </c>
      <c r="J58" s="26">
        <v>44438</v>
      </c>
      <c r="K58" s="26">
        <v>44803</v>
      </c>
      <c r="L58" s="41" t="b">
        <f ca="1">(P58&lt;=O58)=FALSE()</f>
        <v>0</v>
      </c>
      <c r="M58" s="42"/>
      <c r="N58" s="43"/>
      <c r="O58" s="44">
        <f t="shared" ca="1" si="2"/>
        <v>44831</v>
      </c>
      <c r="P58" s="44">
        <f t="shared" si="1"/>
        <v>44789</v>
      </c>
    </row>
    <row r="59" spans="1:16" ht="15.5" x14ac:dyDescent="0.35">
      <c r="A59" s="37">
        <v>392</v>
      </c>
      <c r="B59" s="38" t="s">
        <v>1435</v>
      </c>
      <c r="C59" s="39" t="s">
        <v>1769</v>
      </c>
      <c r="D59" s="40" t="s">
        <v>705</v>
      </c>
      <c r="E59" s="40" t="str">
        <f>INDEX([1]REFERENCED!$E:$E, MATCH(B59,[1]REFERENCED!$B:$B,0))</f>
        <v xml:space="preserve">16" - 24" </v>
      </c>
      <c r="F59" s="40" t="s">
        <v>1770</v>
      </c>
      <c r="G59" s="39" t="s">
        <v>1442</v>
      </c>
      <c r="H59" s="40">
        <v>1</v>
      </c>
      <c r="I59" s="40" t="s">
        <v>22</v>
      </c>
      <c r="J59" s="26">
        <v>44223</v>
      </c>
      <c r="K59" s="26">
        <v>44588</v>
      </c>
      <c r="L59" s="41" t="b">
        <f ca="1">(P59&lt;=O59)=FALSE()</f>
        <v>0</v>
      </c>
      <c r="M59" s="42"/>
      <c r="N59" s="43"/>
      <c r="O59" s="44">
        <f t="shared" ca="1" si="2"/>
        <v>44831</v>
      </c>
      <c r="P59" s="44">
        <f t="shared" si="1"/>
        <v>44574</v>
      </c>
    </row>
    <row r="60" spans="1:16" ht="31" x14ac:dyDescent="0.35">
      <c r="A60" s="37">
        <v>99</v>
      </c>
      <c r="B60" s="38" t="s">
        <v>374</v>
      </c>
      <c r="C60" s="39" t="s">
        <v>375</v>
      </c>
      <c r="D60" s="40" t="s">
        <v>705</v>
      </c>
      <c r="E60" s="40" t="str">
        <f>INDEX([1]REFERENCED!$E:$E, MATCH(B60,[1]REFERENCED!$B:$B,0))</f>
        <v>2" - 6"</v>
      </c>
      <c r="F60" s="40" t="s">
        <v>376</v>
      </c>
      <c r="G60" s="39" t="s">
        <v>369</v>
      </c>
      <c r="H60" s="40">
        <v>1</v>
      </c>
      <c r="I60" s="40" t="s">
        <v>22</v>
      </c>
      <c r="J60" s="26">
        <v>44483</v>
      </c>
      <c r="K60" s="26">
        <v>44848</v>
      </c>
      <c r="L60" s="41" t="b">
        <f ca="1">(P60&lt;=O60)=FALSE()</f>
        <v>1</v>
      </c>
      <c r="M60" s="42"/>
      <c r="N60" s="43"/>
      <c r="O60" s="44">
        <f t="shared" ca="1" si="2"/>
        <v>44831</v>
      </c>
      <c r="P60" s="44">
        <f t="shared" si="1"/>
        <v>44834</v>
      </c>
    </row>
    <row r="61" spans="1:16" ht="31" x14ac:dyDescent="0.35">
      <c r="A61" s="37">
        <v>100</v>
      </c>
      <c r="B61" s="38" t="s">
        <v>377</v>
      </c>
      <c r="C61" s="39" t="s">
        <v>375</v>
      </c>
      <c r="D61" s="40" t="s">
        <v>705</v>
      </c>
      <c r="E61" s="40" t="str">
        <f>INDEX([1]REFERENCED!$E:$E, MATCH(B61,[1]REFERENCED!$B:$B,0))</f>
        <v>2" - 6"</v>
      </c>
      <c r="F61" s="40" t="s">
        <v>378</v>
      </c>
      <c r="G61" s="39" t="s">
        <v>373</v>
      </c>
      <c r="H61" s="40">
        <v>1</v>
      </c>
      <c r="I61" s="40" t="s">
        <v>22</v>
      </c>
      <c r="J61" s="26">
        <v>44438</v>
      </c>
      <c r="K61" s="26">
        <v>44803</v>
      </c>
      <c r="L61" s="41" t="b">
        <f ca="1">(P61&lt;=O61)=FALSE()</f>
        <v>0</v>
      </c>
      <c r="M61" s="42"/>
      <c r="N61" s="43"/>
      <c r="O61" s="44">
        <f t="shared" ca="1" si="2"/>
        <v>44831</v>
      </c>
      <c r="P61" s="44">
        <f t="shared" si="1"/>
        <v>44789</v>
      </c>
    </row>
    <row r="62" spans="1:16" ht="62" x14ac:dyDescent="0.35">
      <c r="A62" s="37">
        <v>314</v>
      </c>
      <c r="B62" s="45" t="s">
        <v>1213</v>
      </c>
      <c r="C62" s="39" t="s">
        <v>375</v>
      </c>
      <c r="D62" s="40" t="s">
        <v>1343</v>
      </c>
      <c r="E62" s="40" t="e">
        <f>INDEX([1]REFERENCED!$E:$E, MATCH(B62,[1]REFERENCED!$B:$B,0))</f>
        <v>#N/A</v>
      </c>
      <c r="F62" s="40" t="s">
        <v>1214</v>
      </c>
      <c r="G62" s="39" t="s">
        <v>412</v>
      </c>
      <c r="H62" s="40">
        <v>1</v>
      </c>
      <c r="I62" s="40" t="s">
        <v>22</v>
      </c>
      <c r="J62" s="26">
        <v>44223</v>
      </c>
      <c r="K62" s="26">
        <v>44588</v>
      </c>
      <c r="L62" s="41" t="s">
        <v>1753</v>
      </c>
      <c r="M62" s="42"/>
      <c r="N62" s="43"/>
      <c r="O62" s="44">
        <f t="shared" ca="1" si="2"/>
        <v>44831</v>
      </c>
      <c r="P62" s="44">
        <f t="shared" si="1"/>
        <v>44574</v>
      </c>
    </row>
    <row r="63" spans="1:16" ht="15.5" x14ac:dyDescent="0.35">
      <c r="A63" s="37">
        <v>240</v>
      </c>
      <c r="B63" s="12" t="s">
        <v>942</v>
      </c>
      <c r="C63" s="13" t="s">
        <v>943</v>
      </c>
      <c r="D63" s="40" t="s">
        <v>705</v>
      </c>
      <c r="E63" s="6" t="str">
        <f>INDEX([1]REFERENCED!$E:$E, MATCH(B63,[1]REFERENCED!$B:$B,0))</f>
        <v>-</v>
      </c>
      <c r="F63" s="6" t="s">
        <v>944</v>
      </c>
      <c r="G63" s="39" t="s">
        <v>784</v>
      </c>
      <c r="H63" s="6">
        <v>1</v>
      </c>
      <c r="I63" s="6" t="s">
        <v>22</v>
      </c>
      <c r="J63" s="26">
        <v>44511</v>
      </c>
      <c r="K63" s="26">
        <v>44876</v>
      </c>
      <c r="L63" s="41" t="b">
        <f t="shared" ref="L63:L82" ca="1" si="8">(P63&lt;=O63)=FALSE()</f>
        <v>1</v>
      </c>
      <c r="M63" s="42"/>
      <c r="N63" s="43"/>
      <c r="O63" s="44">
        <f t="shared" ca="1" si="2"/>
        <v>44831</v>
      </c>
      <c r="P63" s="44">
        <f t="shared" si="1"/>
        <v>44862</v>
      </c>
    </row>
    <row r="64" spans="1:16" ht="31" x14ac:dyDescent="0.35">
      <c r="A64" s="37">
        <v>196</v>
      </c>
      <c r="B64" s="12" t="s">
        <v>799</v>
      </c>
      <c r="C64" s="13" t="s">
        <v>789</v>
      </c>
      <c r="D64" s="40" t="s">
        <v>705</v>
      </c>
      <c r="E64" s="6" t="str">
        <f>INDEX([1]REFERENCED!$E:$E, MATCH(B64,[1]REFERENCED!$B:$B,0))</f>
        <v>1/2" WITH 12" LENGTH ROD</v>
      </c>
      <c r="F64" s="46" t="s">
        <v>40</v>
      </c>
      <c r="G64" s="39" t="s">
        <v>803</v>
      </c>
      <c r="H64" s="6">
        <v>1</v>
      </c>
      <c r="I64" s="6" t="s">
        <v>22</v>
      </c>
      <c r="J64" s="26">
        <v>44274</v>
      </c>
      <c r="K64" s="26">
        <v>44639</v>
      </c>
      <c r="L64" s="41" t="b">
        <f t="shared" ca="1" si="8"/>
        <v>0</v>
      </c>
      <c r="M64" s="42"/>
      <c r="N64" s="43"/>
      <c r="O64" s="44">
        <f t="shared" ca="1" si="2"/>
        <v>44831</v>
      </c>
      <c r="P64" s="44">
        <f t="shared" si="1"/>
        <v>44625</v>
      </c>
    </row>
    <row r="65" spans="1:16" ht="31" x14ac:dyDescent="0.35">
      <c r="A65" s="37">
        <v>193</v>
      </c>
      <c r="B65" s="3" t="s">
        <v>788</v>
      </c>
      <c r="C65" s="13" t="s">
        <v>789</v>
      </c>
      <c r="D65" s="40" t="s">
        <v>705</v>
      </c>
      <c r="E65" s="6" t="str">
        <f>INDEX([1]REFERENCED!$E:$E, MATCH(B65,[1]REFERENCED!$B:$B,0))</f>
        <v>1/2" WITH 12" LENGTH ROD</v>
      </c>
      <c r="F65" s="6" t="s">
        <v>790</v>
      </c>
      <c r="G65" s="39" t="s">
        <v>791</v>
      </c>
      <c r="H65" s="6">
        <v>1</v>
      </c>
      <c r="I65" s="6" t="s">
        <v>22</v>
      </c>
      <c r="J65" s="26">
        <v>44337</v>
      </c>
      <c r="K65" s="26">
        <v>44702</v>
      </c>
      <c r="L65" s="41" t="b">
        <f t="shared" ca="1" si="8"/>
        <v>0</v>
      </c>
      <c r="M65" s="42"/>
      <c r="N65" s="43"/>
      <c r="O65" s="44">
        <f t="shared" ca="1" si="2"/>
        <v>44831</v>
      </c>
      <c r="P65" s="44">
        <f t="shared" si="1"/>
        <v>44688</v>
      </c>
    </row>
    <row r="66" spans="1:16" ht="31" x14ac:dyDescent="0.35">
      <c r="A66" s="37">
        <v>346</v>
      </c>
      <c r="B66" s="12" t="s">
        <v>1289</v>
      </c>
      <c r="C66" s="13" t="s">
        <v>1290</v>
      </c>
      <c r="D66" s="40" t="s">
        <v>705</v>
      </c>
      <c r="E66" s="6" t="str">
        <f>INDEX([1]REFERENCED!$E:$E, MATCH(B66,[1]REFERENCED!$B:$B,0))</f>
        <v xml:space="preserve"> 1/4" WITH 12" LENGTH ROD</v>
      </c>
      <c r="F66" s="6" t="s">
        <v>1291</v>
      </c>
      <c r="G66" s="39" t="s">
        <v>1292</v>
      </c>
      <c r="H66" s="6">
        <v>1</v>
      </c>
      <c r="I66" s="6" t="s">
        <v>22</v>
      </c>
      <c r="J66" s="26">
        <v>44399</v>
      </c>
      <c r="K66" s="26">
        <v>44764</v>
      </c>
      <c r="L66" s="41" t="b">
        <f t="shared" ca="1" si="8"/>
        <v>0</v>
      </c>
      <c r="M66" s="42"/>
      <c r="N66" s="43"/>
      <c r="O66" s="44">
        <f t="shared" ca="1" si="2"/>
        <v>44831</v>
      </c>
      <c r="P66" s="44">
        <f t="shared" ref="P66:P129" si="9">(K66-14)</f>
        <v>44750</v>
      </c>
    </row>
    <row r="67" spans="1:16" ht="31" x14ac:dyDescent="0.35">
      <c r="A67" s="37">
        <v>345</v>
      </c>
      <c r="B67" s="12" t="s">
        <v>1284</v>
      </c>
      <c r="C67" s="13" t="s">
        <v>1285</v>
      </c>
      <c r="D67" s="40" t="s">
        <v>705</v>
      </c>
      <c r="E67" s="6" t="s">
        <v>1286</v>
      </c>
      <c r="F67" s="6" t="s">
        <v>1287</v>
      </c>
      <c r="G67" s="39" t="s">
        <v>1288</v>
      </c>
      <c r="H67" s="6">
        <v>1</v>
      </c>
      <c r="I67" s="6" t="s">
        <v>22</v>
      </c>
      <c r="J67" s="26">
        <v>44399</v>
      </c>
      <c r="K67" s="26">
        <v>44764</v>
      </c>
      <c r="L67" s="41" t="b">
        <f t="shared" ca="1" si="8"/>
        <v>0</v>
      </c>
      <c r="M67" s="42"/>
      <c r="N67" s="43"/>
      <c r="O67" s="44">
        <f t="shared" ca="1" si="2"/>
        <v>44831</v>
      </c>
      <c r="P67" s="44">
        <f t="shared" si="9"/>
        <v>44750</v>
      </c>
    </row>
    <row r="68" spans="1:16" ht="31" x14ac:dyDescent="0.35">
      <c r="A68" s="37">
        <v>347</v>
      </c>
      <c r="B68" s="38" t="s">
        <v>1293</v>
      </c>
      <c r="C68" s="39" t="s">
        <v>1294</v>
      </c>
      <c r="D68" s="40" t="s">
        <v>705</v>
      </c>
      <c r="E68" s="40" t="str">
        <f>INDEX([1]REFERENCED!$E:$E, MATCH(B68,[1]REFERENCED!$B:$B,0))</f>
        <v>3/8" WITH 12” LENGTH ROD</v>
      </c>
      <c r="F68" s="40" t="s">
        <v>1295</v>
      </c>
      <c r="G68" s="39" t="s">
        <v>1296</v>
      </c>
      <c r="H68" s="40">
        <v>1</v>
      </c>
      <c r="I68" s="40" t="s">
        <v>22</v>
      </c>
      <c r="J68" s="26">
        <v>44399</v>
      </c>
      <c r="K68" s="26">
        <v>44764</v>
      </c>
      <c r="L68" s="41" t="b">
        <f t="shared" ca="1" si="8"/>
        <v>0</v>
      </c>
      <c r="M68" s="42"/>
      <c r="N68" s="43"/>
      <c r="O68" s="44">
        <f t="shared" ca="1" si="2"/>
        <v>44831</v>
      </c>
      <c r="P68" s="44">
        <f t="shared" si="9"/>
        <v>44750</v>
      </c>
    </row>
    <row r="69" spans="1:16" ht="31" x14ac:dyDescent="0.35">
      <c r="A69" s="37">
        <v>168</v>
      </c>
      <c r="B69" s="38" t="s">
        <v>674</v>
      </c>
      <c r="C69" s="39" t="s">
        <v>675</v>
      </c>
      <c r="D69" s="40" t="s">
        <v>705</v>
      </c>
      <c r="E69" s="40" t="str">
        <f>INDEX([1]REFERENCED!$E:$E, MATCH(B69,[1]REFERENCED!$B:$B,0))</f>
        <v>2"</v>
      </c>
      <c r="F69" s="40" t="s">
        <v>676</v>
      </c>
      <c r="G69" s="39" t="s">
        <v>673</v>
      </c>
      <c r="H69" s="40">
        <v>1</v>
      </c>
      <c r="I69" s="40" t="s">
        <v>22</v>
      </c>
      <c r="J69" s="26">
        <v>44408</v>
      </c>
      <c r="K69" s="26">
        <v>44773</v>
      </c>
      <c r="L69" s="41" t="b">
        <f t="shared" ca="1" si="8"/>
        <v>0</v>
      </c>
      <c r="M69" s="42"/>
      <c r="N69" s="43"/>
      <c r="O69" s="44">
        <f t="shared" ca="1" si="2"/>
        <v>44831</v>
      </c>
      <c r="P69" s="44">
        <f t="shared" si="9"/>
        <v>44759</v>
      </c>
    </row>
    <row r="70" spans="1:16" ht="31" x14ac:dyDescent="0.35">
      <c r="A70" s="37">
        <v>271</v>
      </c>
      <c r="B70" s="38" t="s">
        <v>1051</v>
      </c>
      <c r="C70" s="39" t="s">
        <v>675</v>
      </c>
      <c r="D70" s="40" t="s">
        <v>705</v>
      </c>
      <c r="E70" s="40" t="str">
        <f>INDEX([1]REFERENCED!$E:$E, MATCH(B70,[1]REFERENCED!$B:$B,0))</f>
        <v>2"</v>
      </c>
      <c r="F70" s="40" t="s">
        <v>1052</v>
      </c>
      <c r="G70" s="39" t="s">
        <v>401</v>
      </c>
      <c r="H70" s="40">
        <v>1</v>
      </c>
      <c r="I70" s="40" t="s">
        <v>22</v>
      </c>
      <c r="J70" s="26">
        <v>44435</v>
      </c>
      <c r="K70" s="26">
        <v>44800</v>
      </c>
      <c r="L70" s="41" t="b">
        <f t="shared" ca="1" si="8"/>
        <v>0</v>
      </c>
      <c r="M70" s="42"/>
      <c r="N70" s="43"/>
      <c r="O70" s="44">
        <f t="shared" ca="1" si="2"/>
        <v>44831</v>
      </c>
      <c r="P70" s="44">
        <f t="shared" si="9"/>
        <v>44786</v>
      </c>
    </row>
    <row r="71" spans="1:16" ht="31" x14ac:dyDescent="0.35">
      <c r="A71" s="37">
        <v>170</v>
      </c>
      <c r="B71" s="38" t="s">
        <v>681</v>
      </c>
      <c r="C71" s="39" t="s">
        <v>682</v>
      </c>
      <c r="D71" s="40" t="s">
        <v>705</v>
      </c>
      <c r="E71" s="40" t="str">
        <f>INDEX([1]REFERENCED!$E:$E, MATCH(B71,[1]REFERENCED!$B:$B,0))</f>
        <v>3"</v>
      </c>
      <c r="F71" s="40" t="s">
        <v>683</v>
      </c>
      <c r="G71" s="39" t="s">
        <v>680</v>
      </c>
      <c r="H71" s="40">
        <v>1</v>
      </c>
      <c r="I71" s="40" t="s">
        <v>22</v>
      </c>
      <c r="J71" s="26">
        <v>44408</v>
      </c>
      <c r="K71" s="26">
        <v>44773</v>
      </c>
      <c r="L71" s="41" t="b">
        <f t="shared" ca="1" si="8"/>
        <v>0</v>
      </c>
      <c r="M71" s="42"/>
      <c r="N71" s="43"/>
      <c r="O71" s="44">
        <f t="shared" ca="1" si="2"/>
        <v>44831</v>
      </c>
      <c r="P71" s="44">
        <f t="shared" si="9"/>
        <v>44759</v>
      </c>
    </row>
    <row r="72" spans="1:16" ht="31" x14ac:dyDescent="0.35">
      <c r="A72" s="37">
        <v>172</v>
      </c>
      <c r="B72" s="38" t="s">
        <v>688</v>
      </c>
      <c r="C72" s="39" t="s">
        <v>689</v>
      </c>
      <c r="D72" s="40" t="s">
        <v>705</v>
      </c>
      <c r="E72" s="40" t="str">
        <f>INDEX([1]REFERENCED!$E:$E, MATCH(B72,[1]REFERENCED!$B:$B,0))</f>
        <v>4"</v>
      </c>
      <c r="F72" s="40" t="s">
        <v>690</v>
      </c>
      <c r="G72" s="39" t="s">
        <v>687</v>
      </c>
      <c r="H72" s="40">
        <v>1</v>
      </c>
      <c r="I72" s="40" t="s">
        <v>22</v>
      </c>
      <c r="J72" s="26">
        <v>44408</v>
      </c>
      <c r="K72" s="26">
        <v>44773</v>
      </c>
      <c r="L72" s="41" t="b">
        <f t="shared" ca="1" si="8"/>
        <v>0</v>
      </c>
      <c r="M72" s="42"/>
      <c r="N72" s="43"/>
      <c r="O72" s="44">
        <f t="shared" ref="O72:O135" ca="1" si="10">TODAY()</f>
        <v>44831</v>
      </c>
      <c r="P72" s="44">
        <f t="shared" si="9"/>
        <v>44759</v>
      </c>
    </row>
    <row r="73" spans="1:16" ht="31" x14ac:dyDescent="0.35">
      <c r="A73" s="37">
        <v>273</v>
      </c>
      <c r="B73" s="38" t="s">
        <v>1055</v>
      </c>
      <c r="C73" s="39" t="s">
        <v>689</v>
      </c>
      <c r="D73" s="40" t="s">
        <v>705</v>
      </c>
      <c r="E73" s="40" t="str">
        <f>INDEX([1]REFERENCED!$E:$E, MATCH(B73,[1]REFERENCED!$B:$B,0))</f>
        <v>4"</v>
      </c>
      <c r="F73" s="40" t="s">
        <v>1056</v>
      </c>
      <c r="G73" s="39" t="s">
        <v>401</v>
      </c>
      <c r="H73" s="40">
        <v>1</v>
      </c>
      <c r="I73" s="40" t="s">
        <v>22</v>
      </c>
      <c r="J73" s="26">
        <v>44435</v>
      </c>
      <c r="K73" s="26">
        <v>44800</v>
      </c>
      <c r="L73" s="41" t="b">
        <f t="shared" ca="1" si="8"/>
        <v>0</v>
      </c>
      <c r="M73" s="42"/>
      <c r="N73" s="43"/>
      <c r="O73" s="44">
        <f t="shared" ca="1" si="10"/>
        <v>44831</v>
      </c>
      <c r="P73" s="44">
        <f t="shared" si="9"/>
        <v>44786</v>
      </c>
    </row>
    <row r="74" spans="1:16" ht="15.5" x14ac:dyDescent="0.35">
      <c r="A74" s="37">
        <v>167</v>
      </c>
      <c r="B74" s="38" t="s">
        <v>670</v>
      </c>
      <c r="C74" s="39" t="s">
        <v>671</v>
      </c>
      <c r="D74" s="40" t="s">
        <v>705</v>
      </c>
      <c r="E74" s="40" t="str">
        <f>INDEX([1]REFERENCED!$E:$E, MATCH(B74,[1]REFERENCED!$B:$B,0))</f>
        <v>1" - 2“</v>
      </c>
      <c r="F74" s="40" t="s">
        <v>672</v>
      </c>
      <c r="G74" s="39" t="s">
        <v>673</v>
      </c>
      <c r="H74" s="40">
        <v>1</v>
      </c>
      <c r="I74" s="40" t="s">
        <v>22</v>
      </c>
      <c r="J74" s="26">
        <v>44408</v>
      </c>
      <c r="K74" s="26">
        <v>44773</v>
      </c>
      <c r="L74" s="41" t="b">
        <f t="shared" ca="1" si="8"/>
        <v>0</v>
      </c>
      <c r="M74" s="42"/>
      <c r="N74" s="43"/>
      <c r="O74" s="44">
        <f t="shared" ca="1" si="10"/>
        <v>44831</v>
      </c>
      <c r="P74" s="44">
        <f t="shared" si="9"/>
        <v>44759</v>
      </c>
    </row>
    <row r="75" spans="1:16" ht="15.5" x14ac:dyDescent="0.35">
      <c r="A75" s="37">
        <v>270</v>
      </c>
      <c r="B75" s="38" t="s">
        <v>1049</v>
      </c>
      <c r="C75" s="39" t="s">
        <v>671</v>
      </c>
      <c r="D75" s="40" t="s">
        <v>705</v>
      </c>
      <c r="E75" s="40" t="str">
        <f>INDEX([1]REFERENCED!$E:$E, MATCH(B75,[1]REFERENCED!$B:$B,0))</f>
        <v>1" - 2“</v>
      </c>
      <c r="F75" s="40" t="s">
        <v>1050</v>
      </c>
      <c r="G75" s="39" t="s">
        <v>401</v>
      </c>
      <c r="H75" s="40">
        <v>1</v>
      </c>
      <c r="I75" s="40" t="s">
        <v>22</v>
      </c>
      <c r="J75" s="26">
        <v>44435</v>
      </c>
      <c r="K75" s="26">
        <v>44800</v>
      </c>
      <c r="L75" s="41" t="b">
        <f t="shared" ca="1" si="8"/>
        <v>0</v>
      </c>
      <c r="M75" s="42"/>
      <c r="N75" s="43"/>
      <c r="O75" s="44">
        <f t="shared" ca="1" si="10"/>
        <v>44831</v>
      </c>
      <c r="P75" s="44">
        <f t="shared" si="9"/>
        <v>44786</v>
      </c>
    </row>
    <row r="76" spans="1:16" ht="15.5" x14ac:dyDescent="0.35">
      <c r="A76" s="37">
        <v>169</v>
      </c>
      <c r="B76" s="38" t="s">
        <v>677</v>
      </c>
      <c r="C76" s="39" t="s">
        <v>678</v>
      </c>
      <c r="D76" s="40" t="s">
        <v>705</v>
      </c>
      <c r="E76" s="40" t="str">
        <f>INDEX([1]REFERENCED!$E:$E, MATCH(B76,[1]REFERENCED!$B:$B,0))</f>
        <v>2" - 3"</v>
      </c>
      <c r="F76" s="40" t="s">
        <v>679</v>
      </c>
      <c r="G76" s="39" t="s">
        <v>680</v>
      </c>
      <c r="H76" s="40">
        <v>1</v>
      </c>
      <c r="I76" s="40" t="s">
        <v>22</v>
      </c>
      <c r="J76" s="26">
        <v>44408</v>
      </c>
      <c r="K76" s="26">
        <v>44773</v>
      </c>
      <c r="L76" s="41" t="b">
        <f t="shared" ca="1" si="8"/>
        <v>0</v>
      </c>
      <c r="M76" s="42"/>
      <c r="N76" s="43"/>
      <c r="O76" s="44">
        <f t="shared" ca="1" si="10"/>
        <v>44831</v>
      </c>
      <c r="P76" s="44">
        <f t="shared" si="9"/>
        <v>44759</v>
      </c>
    </row>
    <row r="77" spans="1:16" ht="15.5" x14ac:dyDescent="0.35">
      <c r="A77" s="37">
        <v>171</v>
      </c>
      <c r="B77" s="38" t="s">
        <v>684</v>
      </c>
      <c r="C77" s="39" t="s">
        <v>685</v>
      </c>
      <c r="D77" s="40" t="s">
        <v>705</v>
      </c>
      <c r="E77" s="40" t="str">
        <f>INDEX([1]REFERENCED!$E:$E, MATCH(B77,[1]REFERENCED!$B:$B,0))</f>
        <v>0" - 4"</v>
      </c>
      <c r="F77" s="40" t="s">
        <v>686</v>
      </c>
      <c r="G77" s="39" t="s">
        <v>687</v>
      </c>
      <c r="H77" s="40">
        <v>1</v>
      </c>
      <c r="I77" s="40" t="s">
        <v>22</v>
      </c>
      <c r="J77" s="26">
        <v>44408</v>
      </c>
      <c r="K77" s="26">
        <v>44773</v>
      </c>
      <c r="L77" s="41" t="b">
        <f t="shared" ca="1" si="8"/>
        <v>0</v>
      </c>
      <c r="M77" s="42"/>
      <c r="N77" s="43"/>
      <c r="O77" s="44">
        <f t="shared" ca="1" si="10"/>
        <v>44831</v>
      </c>
      <c r="P77" s="44">
        <f t="shared" si="9"/>
        <v>44759</v>
      </c>
    </row>
    <row r="78" spans="1:16" ht="15.5" x14ac:dyDescent="0.35">
      <c r="A78" s="37">
        <v>272</v>
      </c>
      <c r="B78" s="38" t="s">
        <v>1053</v>
      </c>
      <c r="C78" s="39" t="s">
        <v>685</v>
      </c>
      <c r="D78" s="40" t="s">
        <v>705</v>
      </c>
      <c r="E78" s="40" t="str">
        <f>INDEX([1]REFERENCED!$E:$E, MATCH(B78,[1]REFERENCED!$B:$B,0))</f>
        <v xml:space="preserve"> 3" - 4”</v>
      </c>
      <c r="F78" s="40" t="s">
        <v>1054</v>
      </c>
      <c r="G78" s="39" t="s">
        <v>401</v>
      </c>
      <c r="H78" s="40">
        <v>1</v>
      </c>
      <c r="I78" s="40" t="s">
        <v>22</v>
      </c>
      <c r="J78" s="26">
        <v>44435</v>
      </c>
      <c r="K78" s="26">
        <v>44800</v>
      </c>
      <c r="L78" s="41" t="b">
        <f t="shared" ca="1" si="8"/>
        <v>0</v>
      </c>
      <c r="M78" s="42"/>
      <c r="N78" s="43"/>
      <c r="O78" s="44">
        <f t="shared" ca="1" si="10"/>
        <v>44831</v>
      </c>
      <c r="P78" s="44">
        <f t="shared" si="9"/>
        <v>44786</v>
      </c>
    </row>
    <row r="79" spans="1:16" ht="15.5" x14ac:dyDescent="0.35">
      <c r="A79" s="37">
        <v>46</v>
      </c>
      <c r="B79" s="38" t="s">
        <v>186</v>
      </c>
      <c r="C79" s="39" t="s">
        <v>187</v>
      </c>
      <c r="D79" s="40" t="s">
        <v>705</v>
      </c>
      <c r="E79" s="40" t="str">
        <f>INDEX([1]REFERENCED!$E:$E, MATCH(B79,[1]REFERENCED!$B:$B,0))</f>
        <v>0 - 1,000 PSI</v>
      </c>
      <c r="F79" s="40" t="s">
        <v>188</v>
      </c>
      <c r="G79" s="39" t="s">
        <v>191</v>
      </c>
      <c r="H79" s="40">
        <v>1</v>
      </c>
      <c r="I79" s="40" t="s">
        <v>22</v>
      </c>
      <c r="J79" s="26">
        <v>44272</v>
      </c>
      <c r="K79" s="26">
        <v>44637</v>
      </c>
      <c r="L79" s="41" t="b">
        <f t="shared" ca="1" si="8"/>
        <v>0</v>
      </c>
      <c r="M79" s="42"/>
      <c r="N79" s="43"/>
      <c r="O79" s="44">
        <f t="shared" ca="1" si="10"/>
        <v>44831</v>
      </c>
      <c r="P79" s="44">
        <f t="shared" si="9"/>
        <v>44623</v>
      </c>
    </row>
    <row r="80" spans="1:16" ht="15.5" x14ac:dyDescent="0.35">
      <c r="A80" s="37">
        <v>2</v>
      </c>
      <c r="B80" s="47" t="s">
        <v>24</v>
      </c>
      <c r="C80" s="39" t="s">
        <v>1771</v>
      </c>
      <c r="D80" s="40" t="s">
        <v>705</v>
      </c>
      <c r="E80" s="40" t="str">
        <f>INDEX([1]REFERENCED!$E:$E, MATCH(B80,[1]REFERENCED!$B:$B,0))</f>
        <v>0 - 20,000 PSI</v>
      </c>
      <c r="F80" s="40" t="s">
        <v>25</v>
      </c>
      <c r="G80" s="39" t="s">
        <v>23</v>
      </c>
      <c r="H80" s="40">
        <v>1</v>
      </c>
      <c r="I80" s="40" t="s">
        <v>22</v>
      </c>
      <c r="J80" s="26">
        <v>44303</v>
      </c>
      <c r="K80" s="26">
        <v>44668</v>
      </c>
      <c r="L80" s="41" t="b">
        <f t="shared" ca="1" si="8"/>
        <v>0</v>
      </c>
      <c r="M80" s="42"/>
      <c r="N80" s="43"/>
      <c r="O80" s="44">
        <f t="shared" ca="1" si="10"/>
        <v>44831</v>
      </c>
      <c r="P80" s="44">
        <f t="shared" si="9"/>
        <v>44654</v>
      </c>
    </row>
    <row r="81" spans="1:16" ht="15.5" x14ac:dyDescent="0.35">
      <c r="A81" s="37">
        <v>3</v>
      </c>
      <c r="B81" s="38" t="s">
        <v>26</v>
      </c>
      <c r="C81" s="39" t="s">
        <v>27</v>
      </c>
      <c r="D81" s="40" t="s">
        <v>705</v>
      </c>
      <c r="E81" s="40" t="str">
        <f>INDEX([1]REFERENCED!$E:$E, MATCH(B81,[1]REFERENCED!$B:$B,0))</f>
        <v>0 - 30,000 PSI</v>
      </c>
      <c r="F81" s="40" t="s">
        <v>29</v>
      </c>
      <c r="G81" s="39" t="s">
        <v>34</v>
      </c>
      <c r="H81" s="40">
        <v>1</v>
      </c>
      <c r="I81" s="40" t="s">
        <v>22</v>
      </c>
      <c r="J81" s="26">
        <v>44272</v>
      </c>
      <c r="K81" s="26">
        <v>44637</v>
      </c>
      <c r="L81" s="41" t="b">
        <f t="shared" ca="1" si="8"/>
        <v>0</v>
      </c>
      <c r="M81" s="42"/>
      <c r="N81" s="43"/>
      <c r="O81" s="44">
        <f t="shared" ca="1" si="10"/>
        <v>44831</v>
      </c>
      <c r="P81" s="44">
        <f t="shared" si="9"/>
        <v>44623</v>
      </c>
    </row>
    <row r="82" spans="1:16" ht="15.5" x14ac:dyDescent="0.35">
      <c r="A82" s="37">
        <v>8</v>
      </c>
      <c r="B82" s="38" t="s">
        <v>54</v>
      </c>
      <c r="C82" s="39" t="s">
        <v>27</v>
      </c>
      <c r="D82" s="40" t="s">
        <v>705</v>
      </c>
      <c r="E82" s="40" t="str">
        <f>INDEX([1]REFERENCED!$E:$E, MATCH(B82,[1]REFERENCED!$B:$B,0))</f>
        <v>0 - 30,000 PSI</v>
      </c>
      <c r="F82" s="40" t="s">
        <v>55</v>
      </c>
      <c r="G82" s="39" t="s">
        <v>34</v>
      </c>
      <c r="H82" s="40">
        <v>1</v>
      </c>
      <c r="I82" s="40" t="s">
        <v>22</v>
      </c>
      <c r="J82" s="26">
        <v>44272</v>
      </c>
      <c r="K82" s="26">
        <v>44637</v>
      </c>
      <c r="L82" s="41" t="b">
        <f t="shared" ca="1" si="8"/>
        <v>0</v>
      </c>
      <c r="M82" s="42"/>
      <c r="N82" s="43"/>
      <c r="O82" s="44">
        <f t="shared" ca="1" si="10"/>
        <v>44831</v>
      </c>
      <c r="P82" s="44">
        <f t="shared" si="9"/>
        <v>44623</v>
      </c>
    </row>
    <row r="83" spans="1:16" ht="15.5" x14ac:dyDescent="0.35">
      <c r="A83" s="37">
        <v>9</v>
      </c>
      <c r="B83" s="45" t="s">
        <v>57</v>
      </c>
      <c r="C83" s="39" t="s">
        <v>27</v>
      </c>
      <c r="D83" s="40" t="s">
        <v>1343</v>
      </c>
      <c r="E83" s="40" t="e">
        <f>INDEX([1]REFERENCED!$E:$E, MATCH(B83,[1]REFERENCED!$B:$B,0))</f>
        <v>#N/A</v>
      </c>
      <c r="F83" s="40" t="s">
        <v>58</v>
      </c>
      <c r="G83" s="39" t="s">
        <v>59</v>
      </c>
      <c r="H83" s="40">
        <v>1</v>
      </c>
      <c r="I83" s="40" t="s">
        <v>22</v>
      </c>
      <c r="J83" s="26">
        <v>43672</v>
      </c>
      <c r="K83" s="26">
        <v>44038</v>
      </c>
      <c r="L83" s="41" t="s">
        <v>1753</v>
      </c>
      <c r="M83" s="42"/>
      <c r="N83" s="43"/>
      <c r="O83" s="44">
        <f t="shared" ca="1" si="10"/>
        <v>44831</v>
      </c>
      <c r="P83" s="44">
        <f t="shared" si="9"/>
        <v>44024</v>
      </c>
    </row>
    <row r="84" spans="1:16" ht="15.5" x14ac:dyDescent="0.35">
      <c r="A84" s="37">
        <v>1</v>
      </c>
      <c r="B84" s="47" t="s">
        <v>19</v>
      </c>
      <c r="C84" s="39" t="s">
        <v>178</v>
      </c>
      <c r="D84" s="40" t="s">
        <v>705</v>
      </c>
      <c r="E84" s="40" t="str">
        <f>INDEX([1]REFERENCED!$E:$E, MATCH(B84,[1]REFERENCED!$B:$B,0))</f>
        <v>0 - 5,000 PSI</v>
      </c>
      <c r="F84" s="40" t="s">
        <v>21</v>
      </c>
      <c r="G84" s="39" t="s">
        <v>23</v>
      </c>
      <c r="H84" s="40">
        <v>1</v>
      </c>
      <c r="I84" s="40" t="s">
        <v>22</v>
      </c>
      <c r="J84" s="26">
        <v>44303</v>
      </c>
      <c r="K84" s="26">
        <v>44668</v>
      </c>
      <c r="L84" s="41" t="b">
        <f ca="1">(P84&lt;=O84)=FALSE()</f>
        <v>0</v>
      </c>
      <c r="M84" s="42"/>
      <c r="N84" s="43"/>
      <c r="O84" s="44">
        <f t="shared" ca="1" si="10"/>
        <v>44831</v>
      </c>
      <c r="P84" s="44">
        <f t="shared" si="9"/>
        <v>44654</v>
      </c>
    </row>
    <row r="85" spans="1:16" ht="15.5" x14ac:dyDescent="0.35">
      <c r="A85" s="37">
        <v>43</v>
      </c>
      <c r="B85" s="45" t="s">
        <v>177</v>
      </c>
      <c r="C85" s="39" t="s">
        <v>178</v>
      </c>
      <c r="D85" s="40" t="s">
        <v>1343</v>
      </c>
      <c r="E85" s="40" t="e">
        <f>INDEX([1]REFERENCED!$E:$E, MATCH(B85,[1]REFERENCED!$B:$B,0))</f>
        <v>#N/A</v>
      </c>
      <c r="F85" s="40" t="s">
        <v>179</v>
      </c>
      <c r="G85" s="39" t="s">
        <v>78</v>
      </c>
      <c r="H85" s="40">
        <v>1</v>
      </c>
      <c r="I85" s="40" t="s">
        <v>22</v>
      </c>
      <c r="J85" s="26">
        <v>42564</v>
      </c>
      <c r="K85" s="26">
        <v>42929</v>
      </c>
      <c r="L85" s="41" t="s">
        <v>1753</v>
      </c>
      <c r="M85" s="42"/>
      <c r="N85" s="43"/>
      <c r="O85" s="44">
        <f t="shared" ca="1" si="10"/>
        <v>44831</v>
      </c>
      <c r="P85" s="44">
        <f t="shared" si="9"/>
        <v>42915</v>
      </c>
    </row>
    <row r="86" spans="1:16" ht="15.5" x14ac:dyDescent="0.35">
      <c r="A86" s="37">
        <v>10</v>
      </c>
      <c r="B86" s="45" t="s">
        <v>61</v>
      </c>
      <c r="C86" s="39" t="s">
        <v>62</v>
      </c>
      <c r="D86" s="40" t="s">
        <v>1343</v>
      </c>
      <c r="E86" s="40" t="e">
        <f>INDEX([1]REFERENCED!$E:$E, MATCH(B86,[1]REFERENCED!$B:$B,0))</f>
        <v>#N/A</v>
      </c>
      <c r="F86" s="40" t="s">
        <v>63</v>
      </c>
      <c r="G86" s="39" t="s">
        <v>59</v>
      </c>
      <c r="H86" s="40">
        <v>1</v>
      </c>
      <c r="I86" s="40" t="s">
        <v>22</v>
      </c>
      <c r="J86" s="26">
        <v>43537</v>
      </c>
      <c r="K86" s="26">
        <v>43903</v>
      </c>
      <c r="L86" s="41" t="s">
        <v>1753</v>
      </c>
      <c r="M86" s="42"/>
      <c r="N86" s="43"/>
      <c r="O86" s="44">
        <f t="shared" ca="1" si="10"/>
        <v>44831</v>
      </c>
      <c r="P86" s="44">
        <f t="shared" si="9"/>
        <v>43889</v>
      </c>
    </row>
    <row r="87" spans="1:16" ht="15.5" x14ac:dyDescent="0.35">
      <c r="A87" s="37">
        <v>11</v>
      </c>
      <c r="B87" s="47" t="s">
        <v>64</v>
      </c>
      <c r="C87" s="39" t="s">
        <v>62</v>
      </c>
      <c r="D87" s="40" t="s">
        <v>705</v>
      </c>
      <c r="E87" s="40" t="str">
        <f>INDEX([1]REFERENCED!$E:$E, MATCH(B87,[1]REFERENCED!$B:$B,0))</f>
        <v>0 - 1,000 PSI</v>
      </c>
      <c r="F87" s="40" t="s">
        <v>65</v>
      </c>
      <c r="G87" s="39" t="s">
        <v>23</v>
      </c>
      <c r="H87" s="40">
        <v>1</v>
      </c>
      <c r="I87" s="40" t="s">
        <v>22</v>
      </c>
      <c r="J87" s="26">
        <v>44303</v>
      </c>
      <c r="K87" s="26">
        <v>44668</v>
      </c>
      <c r="L87" s="41" t="b">
        <f ca="1">(P87&lt;=O87)=FALSE()</f>
        <v>0</v>
      </c>
      <c r="M87" s="42"/>
      <c r="N87" s="43"/>
      <c r="O87" s="44">
        <f t="shared" ca="1" si="10"/>
        <v>44831</v>
      </c>
      <c r="P87" s="44">
        <f t="shared" si="9"/>
        <v>44654</v>
      </c>
    </row>
    <row r="88" spans="1:16" ht="15.5" x14ac:dyDescent="0.35">
      <c r="A88" s="37">
        <v>13</v>
      </c>
      <c r="B88" s="45" t="s">
        <v>69</v>
      </c>
      <c r="C88" s="39" t="s">
        <v>62</v>
      </c>
      <c r="D88" s="40" t="s">
        <v>1343</v>
      </c>
      <c r="E88" s="40" t="e">
        <f>INDEX([1]REFERENCED!$E:$E, MATCH(B88,[1]REFERENCED!$B:$B,0))</f>
        <v>#N/A</v>
      </c>
      <c r="F88" s="40" t="s">
        <v>70</v>
      </c>
      <c r="G88" s="39" t="s">
        <v>34</v>
      </c>
      <c r="H88" s="40">
        <v>1</v>
      </c>
      <c r="I88" s="40" t="s">
        <v>22</v>
      </c>
      <c r="J88" s="26">
        <v>42760</v>
      </c>
      <c r="K88" s="26">
        <v>43125</v>
      </c>
      <c r="L88" s="41" t="s">
        <v>1753</v>
      </c>
      <c r="M88" s="42"/>
      <c r="N88" s="43"/>
      <c r="O88" s="44">
        <f t="shared" ca="1" si="10"/>
        <v>44831</v>
      </c>
      <c r="P88" s="44">
        <f t="shared" si="9"/>
        <v>43111</v>
      </c>
    </row>
    <row r="89" spans="1:16" ht="15.5" x14ac:dyDescent="0.35">
      <c r="A89" s="37">
        <v>15</v>
      </c>
      <c r="B89" s="45" t="s">
        <v>75</v>
      </c>
      <c r="C89" s="39" t="s">
        <v>76</v>
      </c>
      <c r="D89" s="40" t="s">
        <v>1343</v>
      </c>
      <c r="E89" s="40" t="e">
        <f>INDEX([1]REFERENCED!$E:$E, MATCH(B89,[1]REFERENCED!$B:$B,0))</f>
        <v>#N/A</v>
      </c>
      <c r="F89" s="40" t="s">
        <v>77</v>
      </c>
      <c r="G89" s="39" t="s">
        <v>78</v>
      </c>
      <c r="H89" s="40">
        <v>1</v>
      </c>
      <c r="I89" s="40" t="s">
        <v>22</v>
      </c>
      <c r="J89" s="26">
        <v>42521</v>
      </c>
      <c r="K89" s="26">
        <v>42886</v>
      </c>
      <c r="L89" s="41" t="s">
        <v>1753</v>
      </c>
      <c r="M89" s="42"/>
      <c r="N89" s="43"/>
      <c r="O89" s="44">
        <f t="shared" ca="1" si="10"/>
        <v>44831</v>
      </c>
      <c r="P89" s="44">
        <f t="shared" si="9"/>
        <v>42872</v>
      </c>
    </row>
    <row r="90" spans="1:16" ht="15.5" x14ac:dyDescent="0.35">
      <c r="A90" s="37">
        <v>44</v>
      </c>
      <c r="B90" s="47" t="s">
        <v>180</v>
      </c>
      <c r="C90" s="39" t="s">
        <v>76</v>
      </c>
      <c r="D90" s="40" t="s">
        <v>705</v>
      </c>
      <c r="E90" s="40" t="str">
        <f>INDEX([1]REFERENCED!$E:$E, MATCH(B90,[1]REFERENCED!$B:$B,0))</f>
        <v>0 - 10,000 PSI</v>
      </c>
      <c r="F90" s="40" t="s">
        <v>181</v>
      </c>
      <c r="G90" s="39" t="s">
        <v>78</v>
      </c>
      <c r="H90" s="40">
        <v>1</v>
      </c>
      <c r="I90" s="40" t="s">
        <v>22</v>
      </c>
      <c r="J90" s="26">
        <v>44303</v>
      </c>
      <c r="K90" s="26">
        <v>44668</v>
      </c>
      <c r="L90" s="41" t="b">
        <f t="shared" ref="L90:L98" ca="1" si="11">(P90&lt;=O90)=FALSE()</f>
        <v>0</v>
      </c>
      <c r="M90" s="42"/>
      <c r="N90" s="43"/>
      <c r="O90" s="44">
        <f t="shared" ca="1" si="10"/>
        <v>44831</v>
      </c>
      <c r="P90" s="44">
        <f t="shared" si="9"/>
        <v>44654</v>
      </c>
    </row>
    <row r="91" spans="1:16" ht="15.5" x14ac:dyDescent="0.35">
      <c r="A91" s="37">
        <v>47</v>
      </c>
      <c r="B91" s="38" t="s">
        <v>192</v>
      </c>
      <c r="C91" s="39" t="s">
        <v>76</v>
      </c>
      <c r="D91" s="40" t="s">
        <v>705</v>
      </c>
      <c r="E91" s="40" t="str">
        <f>INDEX([1]REFERENCED!$E:$E, MATCH(B91,[1]REFERENCED!$B:$B,0))</f>
        <v>0 - 10,000 PSI</v>
      </c>
      <c r="F91" s="40" t="s">
        <v>193</v>
      </c>
      <c r="G91" s="39" t="s">
        <v>191</v>
      </c>
      <c r="H91" s="40">
        <v>1</v>
      </c>
      <c r="I91" s="40" t="s">
        <v>22</v>
      </c>
      <c r="J91" s="26">
        <v>44272</v>
      </c>
      <c r="K91" s="26">
        <v>44637</v>
      </c>
      <c r="L91" s="41" t="b">
        <f t="shared" ca="1" si="11"/>
        <v>0</v>
      </c>
      <c r="M91" s="42"/>
      <c r="N91" s="43"/>
      <c r="O91" s="44">
        <f t="shared" ca="1" si="10"/>
        <v>44831</v>
      </c>
      <c r="P91" s="44">
        <f t="shared" si="9"/>
        <v>44623</v>
      </c>
    </row>
    <row r="92" spans="1:16" ht="15.5" x14ac:dyDescent="0.35">
      <c r="A92" s="37">
        <v>93</v>
      </c>
      <c r="B92" s="47" t="s">
        <v>350</v>
      </c>
      <c r="C92" s="39" t="s">
        <v>76</v>
      </c>
      <c r="D92" s="40" t="s">
        <v>705</v>
      </c>
      <c r="E92" s="40" t="str">
        <f>INDEX([1]REFERENCED!$E:$E, MATCH(B92,[1]REFERENCED!$B:$B,0))</f>
        <v>0 - 10,000 PSI</v>
      </c>
      <c r="F92" s="40" t="s">
        <v>351</v>
      </c>
      <c r="G92" s="39" t="s">
        <v>23</v>
      </c>
      <c r="H92" s="40">
        <v>1</v>
      </c>
      <c r="I92" s="40" t="s">
        <v>22</v>
      </c>
      <c r="J92" s="26">
        <v>44303</v>
      </c>
      <c r="K92" s="26">
        <v>44668</v>
      </c>
      <c r="L92" s="41" t="b">
        <f t="shared" ca="1" si="11"/>
        <v>0</v>
      </c>
      <c r="M92" s="42"/>
      <c r="N92" s="43"/>
      <c r="O92" s="44">
        <f t="shared" ca="1" si="10"/>
        <v>44831</v>
      </c>
      <c r="P92" s="44">
        <f t="shared" si="9"/>
        <v>44654</v>
      </c>
    </row>
    <row r="93" spans="1:16" ht="15.5" x14ac:dyDescent="0.35">
      <c r="A93" s="37">
        <v>45</v>
      </c>
      <c r="B93" s="38" t="s">
        <v>182</v>
      </c>
      <c r="C93" s="39" t="s">
        <v>183</v>
      </c>
      <c r="D93" s="40" t="s">
        <v>705</v>
      </c>
      <c r="E93" s="40" t="s">
        <v>175</v>
      </c>
      <c r="F93" s="40" t="s">
        <v>185</v>
      </c>
      <c r="G93" s="39" t="s">
        <v>68</v>
      </c>
      <c r="H93" s="40">
        <v>1</v>
      </c>
      <c r="I93" s="40" t="s">
        <v>22</v>
      </c>
      <c r="J93" s="26">
        <v>44433</v>
      </c>
      <c r="K93" s="26">
        <v>44798</v>
      </c>
      <c r="L93" s="41" t="b">
        <f t="shared" ca="1" si="11"/>
        <v>0</v>
      </c>
      <c r="M93" s="42"/>
      <c r="N93" s="43"/>
      <c r="O93" s="44">
        <f t="shared" ca="1" si="10"/>
        <v>44831</v>
      </c>
      <c r="P93" s="44">
        <f t="shared" si="9"/>
        <v>44784</v>
      </c>
    </row>
    <row r="94" spans="1:16" ht="15.5" x14ac:dyDescent="0.35">
      <c r="A94" s="37">
        <v>12</v>
      </c>
      <c r="B94" s="47" t="s">
        <v>66</v>
      </c>
      <c r="C94" s="39" t="s">
        <v>183</v>
      </c>
      <c r="D94" s="40" t="s">
        <v>705</v>
      </c>
      <c r="E94" s="40" t="str">
        <f>INDEX([1]REFERENCED!$E:$E, MATCH(B94,[1]REFERENCED!$B:$B,0))</f>
        <v>0 - 30,000 PSI</v>
      </c>
      <c r="F94" s="40" t="s">
        <v>67</v>
      </c>
      <c r="G94" s="39" t="s">
        <v>68</v>
      </c>
      <c r="H94" s="40">
        <v>1</v>
      </c>
      <c r="I94" s="40" t="s">
        <v>22</v>
      </c>
      <c r="J94" s="26">
        <v>44272</v>
      </c>
      <c r="K94" s="26">
        <v>44637</v>
      </c>
      <c r="L94" s="41" t="b">
        <f t="shared" ca="1" si="11"/>
        <v>0</v>
      </c>
      <c r="M94" s="42"/>
      <c r="N94" s="43"/>
      <c r="O94" s="44">
        <f t="shared" ca="1" si="10"/>
        <v>44831</v>
      </c>
      <c r="P94" s="44">
        <f t="shared" si="9"/>
        <v>44623</v>
      </c>
    </row>
    <row r="95" spans="1:16" ht="15.5" x14ac:dyDescent="0.35">
      <c r="A95" s="37">
        <v>14</v>
      </c>
      <c r="B95" s="38" t="s">
        <v>71</v>
      </c>
      <c r="C95" s="39" t="s">
        <v>72</v>
      </c>
      <c r="D95" s="40" t="s">
        <v>705</v>
      </c>
      <c r="E95" s="40" t="s">
        <v>73</v>
      </c>
      <c r="F95" s="40" t="s">
        <v>74</v>
      </c>
      <c r="G95" s="39" t="s">
        <v>68</v>
      </c>
      <c r="H95" s="40">
        <v>1</v>
      </c>
      <c r="I95" s="40" t="s">
        <v>22</v>
      </c>
      <c r="J95" s="26">
        <v>44433</v>
      </c>
      <c r="K95" s="26">
        <v>44798</v>
      </c>
      <c r="L95" s="41" t="b">
        <f t="shared" ca="1" si="11"/>
        <v>0</v>
      </c>
      <c r="M95" s="42"/>
      <c r="N95" s="43"/>
      <c r="O95" s="44">
        <f t="shared" ca="1" si="10"/>
        <v>44831</v>
      </c>
      <c r="P95" s="44">
        <f t="shared" si="9"/>
        <v>44784</v>
      </c>
    </row>
    <row r="96" spans="1:16" ht="15.5" x14ac:dyDescent="0.35">
      <c r="A96" s="37">
        <v>16</v>
      </c>
      <c r="B96" s="38" t="s">
        <v>79</v>
      </c>
      <c r="C96" s="39" t="s">
        <v>72</v>
      </c>
      <c r="D96" s="40" t="s">
        <v>705</v>
      </c>
      <c r="E96" s="40" t="str">
        <f>INDEX([1]REFERENCED!$E:$E, MATCH(B96,[1]REFERENCED!$B:$B,0))</f>
        <v>0 - 5,000 PSI</v>
      </c>
      <c r="F96" s="40" t="s">
        <v>80</v>
      </c>
      <c r="G96" s="39" t="s">
        <v>23</v>
      </c>
      <c r="H96" s="40">
        <v>1</v>
      </c>
      <c r="I96" s="40" t="s">
        <v>22</v>
      </c>
      <c r="J96" s="26">
        <v>44272</v>
      </c>
      <c r="K96" s="26">
        <v>44637</v>
      </c>
      <c r="L96" s="41" t="b">
        <f t="shared" ca="1" si="11"/>
        <v>0</v>
      </c>
      <c r="M96" s="42"/>
      <c r="N96" s="43"/>
      <c r="O96" s="44">
        <f t="shared" ca="1" si="10"/>
        <v>44831</v>
      </c>
      <c r="P96" s="44">
        <f t="shared" si="9"/>
        <v>44623</v>
      </c>
    </row>
    <row r="97" spans="1:16" ht="15.5" x14ac:dyDescent="0.35">
      <c r="A97" s="37">
        <v>17</v>
      </c>
      <c r="B97" s="47" t="s">
        <v>85</v>
      </c>
      <c r="C97" s="39" t="s">
        <v>72</v>
      </c>
      <c r="D97" s="40" t="s">
        <v>705</v>
      </c>
      <c r="E97" s="40" t="str">
        <f>INDEX([1]REFERENCED!$E:$E, MATCH(B97,[1]REFERENCED!$B:$B,0))</f>
        <v>0 - 5,000 PSI</v>
      </c>
      <c r="F97" s="40" t="s">
        <v>86</v>
      </c>
      <c r="G97" s="39" t="s">
        <v>23</v>
      </c>
      <c r="H97" s="40">
        <v>1</v>
      </c>
      <c r="I97" s="40" t="s">
        <v>22</v>
      </c>
      <c r="J97" s="26">
        <v>44303</v>
      </c>
      <c r="K97" s="26">
        <v>44668</v>
      </c>
      <c r="L97" s="41" t="b">
        <f t="shared" ca="1" si="11"/>
        <v>0</v>
      </c>
      <c r="M97" s="42"/>
      <c r="N97" s="43"/>
      <c r="O97" s="44">
        <f t="shared" ca="1" si="10"/>
        <v>44831</v>
      </c>
      <c r="P97" s="44">
        <f t="shared" si="9"/>
        <v>44654</v>
      </c>
    </row>
    <row r="98" spans="1:16" ht="15.5" x14ac:dyDescent="0.35">
      <c r="A98" s="37">
        <v>303</v>
      </c>
      <c r="B98" s="38" t="s">
        <v>1169</v>
      </c>
      <c r="C98" s="39" t="s">
        <v>1170</v>
      </c>
      <c r="D98" s="40" t="s">
        <v>705</v>
      </c>
      <c r="E98" s="40" t="str">
        <f>INDEX([1]REFERENCED!$E:$E, MATCH(B98,[1]REFERENCED!$B:$B,0))</f>
        <v>-</v>
      </c>
      <c r="F98" s="40" t="s">
        <v>1171</v>
      </c>
      <c r="G98" s="39" t="s">
        <v>422</v>
      </c>
      <c r="H98" s="40">
        <v>1</v>
      </c>
      <c r="I98" s="40" t="s">
        <v>22</v>
      </c>
      <c r="J98" s="26">
        <v>44407</v>
      </c>
      <c r="K98" s="26">
        <v>44772</v>
      </c>
      <c r="L98" s="41" t="b">
        <f t="shared" ca="1" si="11"/>
        <v>0</v>
      </c>
      <c r="M98" s="42"/>
      <c r="N98" s="43"/>
      <c r="O98" s="44">
        <f t="shared" ca="1" si="10"/>
        <v>44831</v>
      </c>
      <c r="P98" s="44">
        <f t="shared" si="9"/>
        <v>44758</v>
      </c>
    </row>
    <row r="99" spans="1:16" ht="15.5" x14ac:dyDescent="0.35">
      <c r="A99" s="37">
        <v>27</v>
      </c>
      <c r="B99" s="45" t="s">
        <v>124</v>
      </c>
      <c r="C99" s="39" t="s">
        <v>125</v>
      </c>
      <c r="D99" s="40" t="s">
        <v>1343</v>
      </c>
      <c r="E99" s="40" t="e">
        <f>INDEX([1]REFERENCED!$E:$E, MATCH(B99,[1]REFERENCED!$B:$B,0))</f>
        <v>#N/A</v>
      </c>
      <c r="F99" s="40" t="s">
        <v>126</v>
      </c>
      <c r="G99" s="39" t="s">
        <v>34</v>
      </c>
      <c r="H99" s="40">
        <v>2</v>
      </c>
      <c r="I99" s="40" t="s">
        <v>22</v>
      </c>
      <c r="J99" s="26">
        <v>42023</v>
      </c>
      <c r="K99" s="26">
        <v>42754</v>
      </c>
      <c r="L99" s="41" t="s">
        <v>1753</v>
      </c>
      <c r="M99" s="42"/>
      <c r="N99" s="43"/>
      <c r="O99" s="44">
        <f t="shared" ca="1" si="10"/>
        <v>44831</v>
      </c>
      <c r="P99" s="44">
        <f t="shared" si="9"/>
        <v>42740</v>
      </c>
    </row>
    <row r="100" spans="1:16" ht="15.5" x14ac:dyDescent="0.35">
      <c r="A100" s="37">
        <v>28</v>
      </c>
      <c r="B100" s="38" t="s">
        <v>127</v>
      </c>
      <c r="C100" s="39" t="s">
        <v>1772</v>
      </c>
      <c r="D100" s="40" t="s">
        <v>705</v>
      </c>
      <c r="E100" s="40" t="str">
        <f>INDEX([1]REFERENCED!$E:$E, MATCH(B100,[1]REFERENCED!$B:$B,0))</f>
        <v>-</v>
      </c>
      <c r="F100" s="40" t="s">
        <v>130</v>
      </c>
      <c r="G100" s="39" t="s">
        <v>134</v>
      </c>
      <c r="H100" s="40">
        <v>2</v>
      </c>
      <c r="I100" s="40" t="s">
        <v>22</v>
      </c>
      <c r="J100" s="26">
        <v>43868</v>
      </c>
      <c r="K100" s="26">
        <v>44599</v>
      </c>
      <c r="L100" s="41" t="b">
        <f ca="1">(P100&lt;=O100)=FALSE()</f>
        <v>0</v>
      </c>
      <c r="M100" s="42"/>
      <c r="N100" s="43"/>
      <c r="O100" s="44">
        <f t="shared" ca="1" si="10"/>
        <v>44831</v>
      </c>
      <c r="P100" s="44">
        <f t="shared" si="9"/>
        <v>44585</v>
      </c>
    </row>
    <row r="101" spans="1:16" ht="31" x14ac:dyDescent="0.35">
      <c r="A101" s="37">
        <v>386</v>
      </c>
      <c r="B101" s="48" t="s">
        <v>1417</v>
      </c>
      <c r="C101" s="39" t="s">
        <v>1418</v>
      </c>
      <c r="D101" s="40" t="s">
        <v>705</v>
      </c>
      <c r="E101" s="40" t="str">
        <f>INDEX([1]REFERENCED!$E:$E, MATCH(B101,[1]REFERENCED!$B:$B,0))</f>
        <v>-</v>
      </c>
      <c r="F101" s="40" t="s">
        <v>1419</v>
      </c>
      <c r="G101" s="39" t="s">
        <v>1339</v>
      </c>
      <c r="H101" s="40">
        <v>0</v>
      </c>
      <c r="I101" s="40" t="s">
        <v>1326</v>
      </c>
      <c r="J101" s="49" t="s">
        <v>40</v>
      </c>
      <c r="K101" s="49" t="s">
        <v>40</v>
      </c>
      <c r="L101" s="41" t="s">
        <v>1327</v>
      </c>
      <c r="M101" s="42" t="s">
        <v>1328</v>
      </c>
      <c r="N101" s="43"/>
      <c r="O101" s="44">
        <f t="shared" ca="1" si="10"/>
        <v>44831</v>
      </c>
      <c r="P101" s="44" t="e">
        <f t="shared" si="9"/>
        <v>#VALUE!</v>
      </c>
    </row>
    <row r="102" spans="1:16" ht="15.5" x14ac:dyDescent="0.35">
      <c r="A102" s="37">
        <v>366</v>
      </c>
      <c r="B102" s="38" t="s">
        <v>1357</v>
      </c>
      <c r="C102" s="39" t="s">
        <v>1358</v>
      </c>
      <c r="D102" s="40" t="s">
        <v>705</v>
      </c>
      <c r="E102" s="40" t="str">
        <f>INDEX([1]REFERENCED!$E:$E, MATCH(B102,[1]REFERENCED!$B:$B,0))</f>
        <v>-</v>
      </c>
      <c r="F102" s="40" t="s">
        <v>1359</v>
      </c>
      <c r="G102" s="39" t="s">
        <v>1350</v>
      </c>
      <c r="H102" s="40">
        <v>5</v>
      </c>
      <c r="I102" s="40" t="s">
        <v>22</v>
      </c>
      <c r="J102" s="26">
        <v>43983</v>
      </c>
      <c r="K102" s="26">
        <v>45809</v>
      </c>
      <c r="L102" s="41" t="b">
        <f t="shared" ref="L102:L107" ca="1" si="12">(P102&lt;=O102)=FALSE()</f>
        <v>1</v>
      </c>
      <c r="M102" s="42"/>
      <c r="N102" s="43"/>
      <c r="O102" s="44">
        <f t="shared" ca="1" si="10"/>
        <v>44831</v>
      </c>
      <c r="P102" s="44">
        <f t="shared" si="9"/>
        <v>45795</v>
      </c>
    </row>
    <row r="103" spans="1:16" ht="15.5" x14ac:dyDescent="0.35">
      <c r="A103" s="37">
        <v>253</v>
      </c>
      <c r="B103" s="38" t="s">
        <v>985</v>
      </c>
      <c r="C103" s="39" t="s">
        <v>986</v>
      </c>
      <c r="D103" s="40" t="s">
        <v>705</v>
      </c>
      <c r="E103" s="40" t="str">
        <f>INDEX([1]REFERENCED!$E:$E, MATCH(B103,[1]REFERENCED!$B:$B,0))</f>
        <v>0" - 40"</v>
      </c>
      <c r="F103" s="40" t="s">
        <v>987</v>
      </c>
      <c r="G103" s="39" t="s">
        <v>988</v>
      </c>
      <c r="H103" s="40">
        <v>1</v>
      </c>
      <c r="I103" s="40" t="s">
        <v>22</v>
      </c>
      <c r="J103" s="26">
        <v>44483</v>
      </c>
      <c r="K103" s="26">
        <v>44848</v>
      </c>
      <c r="L103" s="41" t="b">
        <f t="shared" ca="1" si="12"/>
        <v>1</v>
      </c>
      <c r="M103" s="42"/>
      <c r="N103" s="43"/>
      <c r="O103" s="44">
        <f t="shared" ca="1" si="10"/>
        <v>44831</v>
      </c>
      <c r="P103" s="44">
        <f t="shared" si="9"/>
        <v>44834</v>
      </c>
    </row>
    <row r="104" spans="1:16" ht="15.5" x14ac:dyDescent="0.35">
      <c r="A104" s="37">
        <v>89</v>
      </c>
      <c r="B104" s="38" t="s">
        <v>333</v>
      </c>
      <c r="C104" s="39" t="s">
        <v>334</v>
      </c>
      <c r="D104" s="40" t="s">
        <v>705</v>
      </c>
      <c r="E104" s="40" t="str">
        <f>INDEX([1]REFERENCED!$E:$E, MATCH(B104,[1]REFERENCED!$B:$B,0))</f>
        <v>0" -  24"</v>
      </c>
      <c r="F104" s="40" t="s">
        <v>335</v>
      </c>
      <c r="G104" s="39" t="s">
        <v>336</v>
      </c>
      <c r="H104" s="40">
        <v>1</v>
      </c>
      <c r="I104" s="40" t="s">
        <v>22</v>
      </c>
      <c r="J104" s="26">
        <v>44483</v>
      </c>
      <c r="K104" s="26">
        <v>44848</v>
      </c>
      <c r="L104" s="41" t="b">
        <f t="shared" ca="1" si="12"/>
        <v>1</v>
      </c>
      <c r="M104" s="42"/>
      <c r="N104" s="43"/>
      <c r="O104" s="44">
        <f t="shared" ca="1" si="10"/>
        <v>44831</v>
      </c>
      <c r="P104" s="44">
        <f t="shared" si="9"/>
        <v>44834</v>
      </c>
    </row>
    <row r="105" spans="1:16" ht="15.5" x14ac:dyDescent="0.35">
      <c r="A105" s="37">
        <v>94</v>
      </c>
      <c r="B105" s="38" t="s">
        <v>352</v>
      </c>
      <c r="C105" s="39" t="s">
        <v>353</v>
      </c>
      <c r="D105" s="40" t="s">
        <v>705</v>
      </c>
      <c r="E105" s="40" t="s">
        <v>354</v>
      </c>
      <c r="F105" s="40" t="s">
        <v>355</v>
      </c>
      <c r="G105" s="39" t="s">
        <v>356</v>
      </c>
      <c r="H105" s="40">
        <v>1</v>
      </c>
      <c r="I105" s="40" t="s">
        <v>22</v>
      </c>
      <c r="J105" s="26">
        <v>44557</v>
      </c>
      <c r="K105" s="26">
        <v>44922</v>
      </c>
      <c r="L105" s="41" t="b">
        <f t="shared" ca="1" si="12"/>
        <v>1</v>
      </c>
      <c r="M105" s="42"/>
      <c r="N105" s="43"/>
      <c r="O105" s="44">
        <f t="shared" ca="1" si="10"/>
        <v>44831</v>
      </c>
      <c r="P105" s="44">
        <f t="shared" si="9"/>
        <v>44908</v>
      </c>
    </row>
    <row r="106" spans="1:16" ht="15.5" x14ac:dyDescent="0.35">
      <c r="A106" s="37">
        <v>179</v>
      </c>
      <c r="B106" s="38" t="s">
        <v>726</v>
      </c>
      <c r="C106" s="39" t="s">
        <v>353</v>
      </c>
      <c r="D106" s="40" t="s">
        <v>705</v>
      </c>
      <c r="E106" s="40" t="str">
        <f>INDEX([1]REFERENCED!$E:$E, MATCH(B106,[1]REFERENCED!$B:$B,0))</f>
        <v>0 - 12"</v>
      </c>
      <c r="F106" s="40" t="s">
        <v>728</v>
      </c>
      <c r="G106" s="39" t="s">
        <v>732</v>
      </c>
      <c r="H106" s="40">
        <v>1</v>
      </c>
      <c r="I106" s="40" t="s">
        <v>22</v>
      </c>
      <c r="J106" s="26">
        <v>44274</v>
      </c>
      <c r="K106" s="26">
        <v>44639</v>
      </c>
      <c r="L106" s="41" t="b">
        <f t="shared" ca="1" si="12"/>
        <v>0</v>
      </c>
      <c r="M106" s="42"/>
      <c r="N106" s="43"/>
      <c r="O106" s="44">
        <f t="shared" ca="1" si="10"/>
        <v>44831</v>
      </c>
      <c r="P106" s="44">
        <f t="shared" si="9"/>
        <v>44625</v>
      </c>
    </row>
    <row r="107" spans="1:16" ht="15.5" x14ac:dyDescent="0.35">
      <c r="A107" s="37">
        <v>268</v>
      </c>
      <c r="B107" s="38" t="s">
        <v>1045</v>
      </c>
      <c r="C107" s="39" t="s">
        <v>353</v>
      </c>
      <c r="D107" s="40" t="s">
        <v>705</v>
      </c>
      <c r="E107" s="40" t="s">
        <v>354</v>
      </c>
      <c r="F107" s="40" t="s">
        <v>1046</v>
      </c>
      <c r="G107" s="39" t="s">
        <v>810</v>
      </c>
      <c r="H107" s="40">
        <v>1</v>
      </c>
      <c r="I107" s="40" t="s">
        <v>22</v>
      </c>
      <c r="J107" s="26">
        <v>44415</v>
      </c>
      <c r="K107" s="26">
        <v>44780</v>
      </c>
      <c r="L107" s="41" t="b">
        <f t="shared" ca="1" si="12"/>
        <v>0</v>
      </c>
      <c r="M107" s="42"/>
      <c r="N107" s="43"/>
      <c r="O107" s="44">
        <f t="shared" ca="1" si="10"/>
        <v>44831</v>
      </c>
      <c r="P107" s="44">
        <f t="shared" si="9"/>
        <v>44766</v>
      </c>
    </row>
    <row r="108" spans="1:16" ht="15.5" x14ac:dyDescent="0.35">
      <c r="A108" s="37">
        <v>197</v>
      </c>
      <c r="B108" s="38" t="s">
        <v>807</v>
      </c>
      <c r="C108" s="39" t="s">
        <v>744</v>
      </c>
      <c r="D108" s="40" t="s">
        <v>705</v>
      </c>
      <c r="E108" s="40" t="str">
        <f>INDEX([1]REFERENCED!$E:$E, MATCH(B108,[1]REFERENCED!$B:$B,0))</f>
        <v>0 - 12"</v>
      </c>
      <c r="F108" s="40" t="s">
        <v>808</v>
      </c>
      <c r="G108" s="39" t="s">
        <v>810</v>
      </c>
      <c r="H108" s="40">
        <v>1</v>
      </c>
      <c r="I108" s="40" t="s">
        <v>22</v>
      </c>
      <c r="J108" s="26">
        <v>44274</v>
      </c>
      <c r="K108" s="26">
        <v>44639</v>
      </c>
      <c r="L108" s="41" t="b">
        <f ca="1">(P108&lt;=O108)=FALSE()</f>
        <v>0</v>
      </c>
      <c r="M108" s="42"/>
      <c r="N108" s="43"/>
      <c r="O108" s="44">
        <f t="shared" ca="1" si="10"/>
        <v>44831</v>
      </c>
      <c r="P108" s="44">
        <f t="shared" si="9"/>
        <v>44625</v>
      </c>
    </row>
    <row r="109" spans="1:16" ht="15.5" x14ac:dyDescent="0.35">
      <c r="A109" s="37">
        <v>178</v>
      </c>
      <c r="B109" s="45" t="s">
        <v>718</v>
      </c>
      <c r="C109" s="39" t="s">
        <v>744</v>
      </c>
      <c r="D109" s="40" t="s">
        <v>1343</v>
      </c>
      <c r="E109" s="40" t="e">
        <f>INDEX([1]REFERENCED!$E:$E, MATCH(B109,[1]REFERENCED!$B:$B,0))</f>
        <v>#N/A</v>
      </c>
      <c r="F109" s="40" t="s">
        <v>720</v>
      </c>
      <c r="G109" s="39" t="s">
        <v>412</v>
      </c>
      <c r="H109" s="40">
        <v>1</v>
      </c>
      <c r="I109" s="40" t="s">
        <v>22</v>
      </c>
      <c r="J109" s="26">
        <v>44223</v>
      </c>
      <c r="K109" s="26">
        <v>44588</v>
      </c>
      <c r="L109" s="41" t="s">
        <v>1753</v>
      </c>
      <c r="M109" s="42"/>
      <c r="N109" s="43"/>
      <c r="O109" s="44">
        <f t="shared" ca="1" si="10"/>
        <v>44831</v>
      </c>
      <c r="P109" s="44">
        <f t="shared" si="9"/>
        <v>44574</v>
      </c>
    </row>
    <row r="110" spans="1:16" ht="15.5" x14ac:dyDescent="0.35">
      <c r="A110" s="37">
        <v>182</v>
      </c>
      <c r="B110" s="38" t="s">
        <v>743</v>
      </c>
      <c r="C110" s="39" t="s">
        <v>744</v>
      </c>
      <c r="D110" s="40" t="s">
        <v>705</v>
      </c>
      <c r="E110" s="40" t="s">
        <v>354</v>
      </c>
      <c r="F110" s="40" t="s">
        <v>745</v>
      </c>
      <c r="G110" s="39" t="s">
        <v>746</v>
      </c>
      <c r="H110" s="40">
        <v>1</v>
      </c>
      <c r="I110" s="40" t="s">
        <v>22</v>
      </c>
      <c r="J110" s="26">
        <v>44483</v>
      </c>
      <c r="K110" s="26">
        <v>44848</v>
      </c>
      <c r="L110" s="41" t="b">
        <f t="shared" ref="L110:L118" ca="1" si="13">(P110&lt;=O110)=FALSE()</f>
        <v>1</v>
      </c>
      <c r="M110" s="42"/>
      <c r="N110" s="43"/>
      <c r="O110" s="44">
        <f t="shared" ca="1" si="10"/>
        <v>44831</v>
      </c>
      <c r="P110" s="44">
        <f t="shared" si="9"/>
        <v>44834</v>
      </c>
    </row>
    <row r="111" spans="1:16" ht="15.5" x14ac:dyDescent="0.35">
      <c r="A111" s="37">
        <v>202</v>
      </c>
      <c r="B111" s="38" t="s">
        <v>829</v>
      </c>
      <c r="C111" s="39" t="s">
        <v>744</v>
      </c>
      <c r="D111" s="40" t="s">
        <v>705</v>
      </c>
      <c r="E111" s="40" t="s">
        <v>354</v>
      </c>
      <c r="F111" s="40" t="s">
        <v>830</v>
      </c>
      <c r="G111" s="39" t="s">
        <v>732</v>
      </c>
      <c r="H111" s="40">
        <v>1</v>
      </c>
      <c r="I111" s="40" t="s">
        <v>22</v>
      </c>
      <c r="J111" s="26">
        <v>44438</v>
      </c>
      <c r="K111" s="26">
        <v>44803</v>
      </c>
      <c r="L111" s="41" t="b">
        <f t="shared" ca="1" si="13"/>
        <v>0</v>
      </c>
      <c r="M111" s="42"/>
      <c r="N111" s="43"/>
      <c r="O111" s="44">
        <f t="shared" ca="1" si="10"/>
        <v>44831</v>
      </c>
      <c r="P111" s="44">
        <f t="shared" si="9"/>
        <v>44789</v>
      </c>
    </row>
    <row r="112" spans="1:16" ht="15.5" x14ac:dyDescent="0.35">
      <c r="A112" s="37">
        <v>203</v>
      </c>
      <c r="B112" s="38" t="s">
        <v>831</v>
      </c>
      <c r="C112" s="39" t="s">
        <v>744</v>
      </c>
      <c r="D112" s="40" t="s">
        <v>705</v>
      </c>
      <c r="E112" s="40" t="s">
        <v>354</v>
      </c>
      <c r="F112" s="40" t="s">
        <v>832</v>
      </c>
      <c r="G112" s="39" t="s">
        <v>356</v>
      </c>
      <c r="H112" s="40">
        <v>1</v>
      </c>
      <c r="I112" s="40" t="s">
        <v>22</v>
      </c>
      <c r="J112" s="26">
        <v>44438</v>
      </c>
      <c r="K112" s="26">
        <v>44803</v>
      </c>
      <c r="L112" s="41" t="b">
        <f t="shared" ca="1" si="13"/>
        <v>0</v>
      </c>
      <c r="M112" s="42"/>
      <c r="N112" s="43"/>
      <c r="O112" s="44">
        <f t="shared" ca="1" si="10"/>
        <v>44831</v>
      </c>
      <c r="P112" s="44">
        <f t="shared" si="9"/>
        <v>44789</v>
      </c>
    </row>
    <row r="113" spans="1:16" ht="15.5" x14ac:dyDescent="0.35">
      <c r="A113" s="37">
        <v>251</v>
      </c>
      <c r="B113" s="47" t="s">
        <v>977</v>
      </c>
      <c r="C113" s="39" t="s">
        <v>744</v>
      </c>
      <c r="D113" s="40" t="s">
        <v>705</v>
      </c>
      <c r="E113" s="40" t="s">
        <v>978</v>
      </c>
      <c r="F113" s="40" t="s">
        <v>979</v>
      </c>
      <c r="G113" s="39" t="s">
        <v>980</v>
      </c>
      <c r="H113" s="50">
        <v>1</v>
      </c>
      <c r="I113" s="40" t="s">
        <v>22</v>
      </c>
      <c r="J113" s="26">
        <v>44344</v>
      </c>
      <c r="K113" s="26">
        <v>44709</v>
      </c>
      <c r="L113" s="41" t="b">
        <f t="shared" ca="1" si="13"/>
        <v>0</v>
      </c>
      <c r="M113" s="42"/>
      <c r="N113" s="43"/>
      <c r="O113" s="44">
        <f t="shared" ca="1" si="10"/>
        <v>44831</v>
      </c>
      <c r="P113" s="44">
        <f t="shared" si="9"/>
        <v>44695</v>
      </c>
    </row>
    <row r="114" spans="1:16" ht="15.5" x14ac:dyDescent="0.35">
      <c r="A114" s="37">
        <v>349</v>
      </c>
      <c r="B114" s="38" t="s">
        <v>1303</v>
      </c>
      <c r="C114" s="39" t="s">
        <v>744</v>
      </c>
      <c r="D114" s="40" t="s">
        <v>705</v>
      </c>
      <c r="E114" s="40" t="str">
        <f>INDEX([1]REFERENCED!$E:$E, MATCH(B114,[1]REFERENCED!$B:$B,0))</f>
        <v>0" - 12"</v>
      </c>
      <c r="F114" s="40" t="s">
        <v>1304</v>
      </c>
      <c r="G114" s="39" t="s">
        <v>365</v>
      </c>
      <c r="H114" s="40">
        <v>1</v>
      </c>
      <c r="I114" s="40" t="s">
        <v>22</v>
      </c>
      <c r="J114" s="26">
        <v>44483</v>
      </c>
      <c r="K114" s="26">
        <v>44848</v>
      </c>
      <c r="L114" s="41" t="b">
        <f t="shared" ca="1" si="13"/>
        <v>1</v>
      </c>
      <c r="M114" s="42"/>
      <c r="N114" s="43"/>
      <c r="O114" s="44">
        <f t="shared" ca="1" si="10"/>
        <v>44831</v>
      </c>
      <c r="P114" s="44">
        <f t="shared" si="9"/>
        <v>44834</v>
      </c>
    </row>
    <row r="115" spans="1:16" ht="15.5" x14ac:dyDescent="0.35">
      <c r="A115" s="37">
        <v>412</v>
      </c>
      <c r="B115" s="38" t="s">
        <v>1510</v>
      </c>
      <c r="C115" s="39" t="s">
        <v>1773</v>
      </c>
      <c r="D115" s="40">
        <v>1</v>
      </c>
      <c r="E115" s="40" t="e">
        <f>INDEX([1]REFERENCED!$E:$E, MATCH(B115,[1]REFERENCED!$B:$B,0))</f>
        <v>#N/A</v>
      </c>
      <c r="F115" s="40" t="s">
        <v>1774</v>
      </c>
      <c r="G115" s="39" t="s">
        <v>1220</v>
      </c>
      <c r="H115" s="40">
        <v>1</v>
      </c>
      <c r="I115" s="40" t="s">
        <v>22</v>
      </c>
      <c r="J115" s="26">
        <v>44193</v>
      </c>
      <c r="K115" s="26">
        <v>44558</v>
      </c>
      <c r="L115" s="41" t="b">
        <f t="shared" ca="1" si="13"/>
        <v>0</v>
      </c>
      <c r="M115" s="42"/>
      <c r="N115" s="43"/>
      <c r="O115" s="44">
        <f t="shared" ca="1" si="10"/>
        <v>44831</v>
      </c>
      <c r="P115" s="44">
        <f t="shared" si="9"/>
        <v>44544</v>
      </c>
    </row>
    <row r="116" spans="1:16" ht="15.5" x14ac:dyDescent="0.35">
      <c r="A116" s="37">
        <v>101</v>
      </c>
      <c r="B116" s="38" t="s">
        <v>379</v>
      </c>
      <c r="C116" s="39" t="s">
        <v>380</v>
      </c>
      <c r="D116" s="40" t="s">
        <v>705</v>
      </c>
      <c r="E116" s="40" t="str">
        <f>INDEX([1]REFERENCED!$E:$E, MATCH(B116,[1]REFERENCED!$B:$B,0))</f>
        <v xml:space="preserve"> 0“ - 1"</v>
      </c>
      <c r="F116" s="40" t="s">
        <v>381</v>
      </c>
      <c r="G116" s="39" t="s">
        <v>382</v>
      </c>
      <c r="H116" s="40">
        <v>1</v>
      </c>
      <c r="I116" s="40" t="s">
        <v>22</v>
      </c>
      <c r="J116" s="26">
        <v>44483</v>
      </c>
      <c r="K116" s="26">
        <v>44848</v>
      </c>
      <c r="L116" s="41" t="b">
        <f t="shared" ca="1" si="13"/>
        <v>1</v>
      </c>
      <c r="M116" s="42"/>
      <c r="N116" s="43"/>
      <c r="O116" s="44">
        <f t="shared" ca="1" si="10"/>
        <v>44831</v>
      </c>
      <c r="P116" s="44">
        <f t="shared" si="9"/>
        <v>44834</v>
      </c>
    </row>
    <row r="117" spans="1:16" ht="15.5" x14ac:dyDescent="0.35">
      <c r="A117" s="37">
        <v>102</v>
      </c>
      <c r="B117" s="38" t="s">
        <v>383</v>
      </c>
      <c r="C117" s="39" t="s">
        <v>384</v>
      </c>
      <c r="D117" s="40" t="s">
        <v>705</v>
      </c>
      <c r="E117" s="40" t="str">
        <f>INDEX([1]REFERENCED!$E:$E, MATCH(B117,[1]REFERENCED!$B:$B,0))</f>
        <v>0" - 8"</v>
      </c>
      <c r="F117" s="40" t="s">
        <v>385</v>
      </c>
      <c r="G117" s="39" t="s">
        <v>386</v>
      </c>
      <c r="H117" s="40">
        <v>1</v>
      </c>
      <c r="I117" s="40" t="s">
        <v>22</v>
      </c>
      <c r="J117" s="26">
        <v>44546</v>
      </c>
      <c r="K117" s="26">
        <v>44911</v>
      </c>
      <c r="L117" s="41" t="b">
        <f t="shared" ca="1" si="13"/>
        <v>1</v>
      </c>
      <c r="M117" s="42"/>
      <c r="N117" s="43"/>
      <c r="O117" s="44">
        <f t="shared" ca="1" si="10"/>
        <v>44831</v>
      </c>
      <c r="P117" s="44">
        <f t="shared" si="9"/>
        <v>44897</v>
      </c>
    </row>
    <row r="118" spans="1:16" ht="15.5" x14ac:dyDescent="0.35">
      <c r="A118" s="37">
        <v>180</v>
      </c>
      <c r="B118" s="38" t="s">
        <v>733</v>
      </c>
      <c r="C118" s="39" t="s">
        <v>734</v>
      </c>
      <c r="D118" s="40" t="s">
        <v>705</v>
      </c>
      <c r="E118" s="40" t="str">
        <f>INDEX([1]REFERENCED!$E:$E, MATCH(B118,[1]REFERENCED!$B:$B,0))</f>
        <v>0' - 0.5"</v>
      </c>
      <c r="F118" s="40" t="s">
        <v>736</v>
      </c>
      <c r="G118" s="39" t="s">
        <v>502</v>
      </c>
      <c r="H118" s="40">
        <v>1</v>
      </c>
      <c r="I118" s="40" t="s">
        <v>22</v>
      </c>
      <c r="J118" s="26">
        <v>44309</v>
      </c>
      <c r="K118" s="26">
        <v>44674</v>
      </c>
      <c r="L118" s="41" t="b">
        <f t="shared" ca="1" si="13"/>
        <v>0</v>
      </c>
      <c r="M118" s="42"/>
      <c r="N118" s="43"/>
      <c r="O118" s="44">
        <f t="shared" ca="1" si="10"/>
        <v>44831</v>
      </c>
      <c r="P118" s="44">
        <f t="shared" si="9"/>
        <v>44660</v>
      </c>
    </row>
    <row r="119" spans="1:16" ht="15.5" x14ac:dyDescent="0.35">
      <c r="A119" s="37">
        <v>185</v>
      </c>
      <c r="B119" s="45" t="s">
        <v>758</v>
      </c>
      <c r="C119" s="39" t="s">
        <v>1775</v>
      </c>
      <c r="D119" s="40" t="s">
        <v>1343</v>
      </c>
      <c r="E119" s="40" t="e">
        <f>INDEX([1]REFERENCED!$E:$E, MATCH(B119,[1]REFERENCED!$B:$B,0))</f>
        <v>#N/A</v>
      </c>
      <c r="F119" s="40" t="s">
        <v>761</v>
      </c>
      <c r="G119" s="39" t="s">
        <v>412</v>
      </c>
      <c r="H119" s="40">
        <v>1</v>
      </c>
      <c r="I119" s="40" t="s">
        <v>22</v>
      </c>
      <c r="J119" s="26">
        <v>44223</v>
      </c>
      <c r="K119" s="26">
        <v>44588</v>
      </c>
      <c r="L119" s="41" t="s">
        <v>1753</v>
      </c>
      <c r="M119" s="42"/>
      <c r="N119" s="43"/>
      <c r="O119" s="44">
        <f t="shared" ca="1" si="10"/>
        <v>44831</v>
      </c>
      <c r="P119" s="44">
        <f t="shared" si="9"/>
        <v>44574</v>
      </c>
    </row>
    <row r="120" spans="1:16" ht="15.5" x14ac:dyDescent="0.35">
      <c r="A120" s="37">
        <v>186</v>
      </c>
      <c r="B120" s="45" t="s">
        <v>763</v>
      </c>
      <c r="C120" s="39" t="s">
        <v>1775</v>
      </c>
      <c r="D120" s="40" t="s">
        <v>1343</v>
      </c>
      <c r="E120" s="40" t="e">
        <f>INDEX([1]REFERENCED!$E:$E, MATCH(B120,[1]REFERENCED!$B:$B,0))</f>
        <v>#N/A</v>
      </c>
      <c r="F120" s="40" t="s">
        <v>764</v>
      </c>
      <c r="G120" s="39" t="s">
        <v>412</v>
      </c>
      <c r="H120" s="40">
        <v>1</v>
      </c>
      <c r="I120" s="40" t="s">
        <v>22</v>
      </c>
      <c r="J120" s="26">
        <v>44223</v>
      </c>
      <c r="K120" s="26">
        <v>44588</v>
      </c>
      <c r="L120" s="41" t="s">
        <v>1753</v>
      </c>
      <c r="M120" s="42"/>
      <c r="N120" s="43"/>
      <c r="O120" s="44">
        <f t="shared" ca="1" si="10"/>
        <v>44831</v>
      </c>
      <c r="P120" s="44">
        <f t="shared" si="9"/>
        <v>44574</v>
      </c>
    </row>
    <row r="121" spans="1:16" ht="15.5" x14ac:dyDescent="0.35">
      <c r="A121" s="37">
        <v>187</v>
      </c>
      <c r="B121" s="45" t="s">
        <v>765</v>
      </c>
      <c r="C121" s="39" t="s">
        <v>1775</v>
      </c>
      <c r="D121" s="40" t="s">
        <v>1343</v>
      </c>
      <c r="E121" s="40" t="e">
        <f>INDEX([1]REFERENCED!$E:$E, MATCH(B121,[1]REFERENCED!$B:$B,0))</f>
        <v>#N/A</v>
      </c>
      <c r="F121" s="40" t="s">
        <v>766</v>
      </c>
      <c r="G121" s="39" t="s">
        <v>349</v>
      </c>
      <c r="H121" s="40">
        <v>1</v>
      </c>
      <c r="I121" s="40" t="s">
        <v>22</v>
      </c>
      <c r="J121" s="26">
        <v>44223</v>
      </c>
      <c r="K121" s="26">
        <v>44588</v>
      </c>
      <c r="L121" s="41" t="s">
        <v>1753</v>
      </c>
      <c r="M121" s="42"/>
      <c r="N121" s="43"/>
      <c r="O121" s="44">
        <f t="shared" ca="1" si="10"/>
        <v>44831</v>
      </c>
      <c r="P121" s="44">
        <f t="shared" si="9"/>
        <v>44574</v>
      </c>
    </row>
    <row r="122" spans="1:16" ht="15.5" x14ac:dyDescent="0.35">
      <c r="A122" s="37">
        <v>188</v>
      </c>
      <c r="B122" s="45" t="s">
        <v>768</v>
      </c>
      <c r="C122" s="39" t="s">
        <v>1775</v>
      </c>
      <c r="D122" s="40" t="s">
        <v>1343</v>
      </c>
      <c r="E122" s="40" t="e">
        <f>INDEX([1]REFERENCED!$E:$E, MATCH(B122,[1]REFERENCED!$B:$B,0))</f>
        <v>#N/A</v>
      </c>
      <c r="F122" s="40" t="s">
        <v>769</v>
      </c>
      <c r="G122" s="39" t="s">
        <v>412</v>
      </c>
      <c r="H122" s="40">
        <v>1</v>
      </c>
      <c r="I122" s="40" t="s">
        <v>22</v>
      </c>
      <c r="J122" s="26">
        <v>44223</v>
      </c>
      <c r="K122" s="26">
        <v>44588</v>
      </c>
      <c r="L122" s="41" t="s">
        <v>1753</v>
      </c>
      <c r="M122" s="42"/>
      <c r="N122" s="43"/>
      <c r="O122" s="44">
        <f t="shared" ca="1" si="10"/>
        <v>44831</v>
      </c>
      <c r="P122" s="44">
        <f t="shared" si="9"/>
        <v>44574</v>
      </c>
    </row>
    <row r="123" spans="1:16" ht="15.5" x14ac:dyDescent="0.35">
      <c r="A123" s="37">
        <v>121</v>
      </c>
      <c r="B123" s="38" t="s">
        <v>474</v>
      </c>
      <c r="C123" s="39" t="s">
        <v>475</v>
      </c>
      <c r="D123" s="40" t="s">
        <v>705</v>
      </c>
      <c r="E123" s="40" t="str">
        <f>INDEX([1]REFERENCED!$E:$E, MATCH(B123,[1]REFERENCED!$B:$B,0))</f>
        <v>0" - 0.03"</v>
      </c>
      <c r="F123" s="40" t="s">
        <v>476</v>
      </c>
      <c r="G123" s="39" t="s">
        <v>477</v>
      </c>
      <c r="H123" s="40">
        <v>1</v>
      </c>
      <c r="I123" s="40" t="s">
        <v>22</v>
      </c>
      <c r="J123" s="26">
        <v>44559</v>
      </c>
      <c r="K123" s="26">
        <v>44924</v>
      </c>
      <c r="L123" s="41" t="b">
        <f t="shared" ref="L123:L129" ca="1" si="14">(P123&lt;=O123)=FALSE()</f>
        <v>1</v>
      </c>
      <c r="M123" s="42"/>
      <c r="N123" s="43"/>
      <c r="O123" s="44">
        <f t="shared" ca="1" si="10"/>
        <v>44831</v>
      </c>
      <c r="P123" s="44">
        <f t="shared" si="9"/>
        <v>44910</v>
      </c>
    </row>
    <row r="124" spans="1:16" ht="31" x14ac:dyDescent="0.35">
      <c r="A124" s="37">
        <v>183</v>
      </c>
      <c r="B124" s="38" t="s">
        <v>747</v>
      </c>
      <c r="C124" s="39" t="s">
        <v>1776</v>
      </c>
      <c r="D124" s="40" t="s">
        <v>705</v>
      </c>
      <c r="E124" s="40" t="str">
        <f>INDEX([1]REFERENCED!$E:$E, MATCH(B124,[1]REFERENCED!$B:$B,0))</f>
        <v xml:space="preserve"> 0 - 12.7MM</v>
      </c>
      <c r="F124" s="40" t="s">
        <v>749</v>
      </c>
      <c r="G124" s="39" t="s">
        <v>753</v>
      </c>
      <c r="H124" s="40">
        <v>1</v>
      </c>
      <c r="I124" s="40" t="s">
        <v>22</v>
      </c>
      <c r="J124" s="26">
        <v>44274</v>
      </c>
      <c r="K124" s="26">
        <v>44639</v>
      </c>
      <c r="L124" s="41" t="b">
        <f t="shared" ca="1" si="14"/>
        <v>0</v>
      </c>
      <c r="M124" s="42"/>
      <c r="N124" s="43"/>
      <c r="O124" s="44">
        <f t="shared" ca="1" si="10"/>
        <v>44831</v>
      </c>
      <c r="P124" s="44">
        <f t="shared" si="9"/>
        <v>44625</v>
      </c>
    </row>
    <row r="125" spans="1:16" ht="15.5" x14ac:dyDescent="0.35">
      <c r="A125" s="37">
        <v>96</v>
      </c>
      <c r="B125" s="38" t="s">
        <v>362</v>
      </c>
      <c r="C125" s="39" t="s">
        <v>363</v>
      </c>
      <c r="D125" s="40" t="s">
        <v>705</v>
      </c>
      <c r="E125" s="40" t="str">
        <f>INDEX([1]REFERENCED!$E:$E, MATCH(B125,[1]REFERENCED!$B:$B,0))</f>
        <v>0" - 12"</v>
      </c>
      <c r="F125" s="40" t="s">
        <v>364</v>
      </c>
      <c r="G125" s="39" t="s">
        <v>365</v>
      </c>
      <c r="H125" s="40">
        <v>1</v>
      </c>
      <c r="I125" s="40" t="s">
        <v>22</v>
      </c>
      <c r="J125" s="26">
        <v>44483</v>
      </c>
      <c r="K125" s="26">
        <v>44848</v>
      </c>
      <c r="L125" s="41" t="b">
        <f t="shared" ca="1" si="14"/>
        <v>1</v>
      </c>
      <c r="M125" s="42"/>
      <c r="N125" s="43"/>
      <c r="O125" s="44">
        <f t="shared" ca="1" si="10"/>
        <v>44831</v>
      </c>
      <c r="P125" s="44">
        <f t="shared" si="9"/>
        <v>44834</v>
      </c>
    </row>
    <row r="126" spans="1:16" ht="31" x14ac:dyDescent="0.35">
      <c r="A126" s="37">
        <v>352</v>
      </c>
      <c r="B126" s="38" t="s">
        <v>1314</v>
      </c>
      <c r="C126" s="39" t="s">
        <v>1315</v>
      </c>
      <c r="D126" s="40" t="s">
        <v>705</v>
      </c>
      <c r="E126" s="40" t="str">
        <f>INDEX([1]REFERENCED!$E:$E, MATCH(B126,[1]REFERENCED!$B:$B,0))</f>
        <v>24" - 30"</v>
      </c>
      <c r="F126" s="40" t="s">
        <v>1316</v>
      </c>
      <c r="G126" s="39" t="s">
        <v>839</v>
      </c>
      <c r="H126" s="40">
        <v>1</v>
      </c>
      <c r="I126" s="40" t="s">
        <v>22</v>
      </c>
      <c r="J126" s="26">
        <v>44483</v>
      </c>
      <c r="K126" s="26">
        <v>44848</v>
      </c>
      <c r="L126" s="41" t="b">
        <f t="shared" ca="1" si="14"/>
        <v>1</v>
      </c>
      <c r="M126" s="42"/>
      <c r="N126" s="43"/>
      <c r="O126" s="44">
        <f t="shared" ca="1" si="10"/>
        <v>44831</v>
      </c>
      <c r="P126" s="44">
        <f t="shared" si="9"/>
        <v>44834</v>
      </c>
    </row>
    <row r="127" spans="1:16" ht="15.5" x14ac:dyDescent="0.35">
      <c r="A127" s="37">
        <v>406</v>
      </c>
      <c r="B127" s="47" t="s">
        <v>1489</v>
      </c>
      <c r="C127" s="39" t="s">
        <v>1490</v>
      </c>
      <c r="D127" s="40" t="s">
        <v>705</v>
      </c>
      <c r="E127" s="40" t="str">
        <f>INDEX([1]REFERENCED!$E:$E, MATCH(B127,[1]REFERENCED!$B:$B,0))</f>
        <v>0" - 12"</v>
      </c>
      <c r="F127" s="40" t="s">
        <v>1491</v>
      </c>
      <c r="G127" s="39" t="s">
        <v>1492</v>
      </c>
      <c r="H127" s="40">
        <v>1</v>
      </c>
      <c r="I127" s="40" t="s">
        <v>22</v>
      </c>
      <c r="J127" s="26">
        <v>44344</v>
      </c>
      <c r="K127" s="26">
        <v>44709</v>
      </c>
      <c r="L127" s="41" t="b">
        <f t="shared" ca="1" si="14"/>
        <v>0</v>
      </c>
      <c r="M127" s="42"/>
      <c r="N127" s="43"/>
      <c r="O127" s="44">
        <f t="shared" ca="1" si="10"/>
        <v>44831</v>
      </c>
      <c r="P127" s="44">
        <f t="shared" si="9"/>
        <v>44695</v>
      </c>
    </row>
    <row r="128" spans="1:16" ht="15.5" x14ac:dyDescent="0.35">
      <c r="A128" s="37">
        <v>274</v>
      </c>
      <c r="B128" s="38" t="s">
        <v>1057</v>
      </c>
      <c r="C128" s="39" t="s">
        <v>1058</v>
      </c>
      <c r="D128" s="40" t="s">
        <v>705</v>
      </c>
      <c r="E128" s="40" t="str">
        <f>INDEX([1]REFERENCED!$E:$E, MATCH(B128,[1]REFERENCED!$B:$B,0))</f>
        <v>0" - 6“</v>
      </c>
      <c r="F128" s="40" t="s">
        <v>1059</v>
      </c>
      <c r="G128" s="39" t="s">
        <v>365</v>
      </c>
      <c r="H128" s="40">
        <v>1</v>
      </c>
      <c r="I128" s="40" t="s">
        <v>22</v>
      </c>
      <c r="J128" s="26">
        <v>44546</v>
      </c>
      <c r="K128" s="26">
        <v>44911</v>
      </c>
      <c r="L128" s="41" t="b">
        <f t="shared" ca="1" si="14"/>
        <v>1</v>
      </c>
      <c r="M128" s="42"/>
      <c r="N128" s="43"/>
      <c r="O128" s="44">
        <f t="shared" ca="1" si="10"/>
        <v>44831</v>
      </c>
      <c r="P128" s="44">
        <f t="shared" si="9"/>
        <v>44897</v>
      </c>
    </row>
    <row r="129" spans="1:16" ht="15.5" x14ac:dyDescent="0.35">
      <c r="A129" s="37">
        <v>184</v>
      </c>
      <c r="B129" s="38" t="s">
        <v>754</v>
      </c>
      <c r="C129" s="39" t="s">
        <v>755</v>
      </c>
      <c r="D129" s="40" t="s">
        <v>705</v>
      </c>
      <c r="E129" s="40" t="str">
        <f>INDEX([1]REFERENCED!$E:$E, MATCH(B129,[1]REFERENCED!$B:$B,0))</f>
        <v>0“ - 18’</v>
      </c>
      <c r="F129" s="40" t="s">
        <v>756</v>
      </c>
      <c r="G129" s="39" t="s">
        <v>757</v>
      </c>
      <c r="H129" s="40">
        <v>1</v>
      </c>
      <c r="I129" s="40" t="s">
        <v>22</v>
      </c>
      <c r="J129" s="26">
        <v>44546</v>
      </c>
      <c r="K129" s="26">
        <v>44911</v>
      </c>
      <c r="L129" s="41" t="b">
        <f t="shared" ca="1" si="14"/>
        <v>1</v>
      </c>
      <c r="M129" s="42"/>
      <c r="N129" s="43"/>
      <c r="O129" s="44">
        <f t="shared" ca="1" si="10"/>
        <v>44831</v>
      </c>
      <c r="P129" s="44">
        <f t="shared" si="9"/>
        <v>44897</v>
      </c>
    </row>
    <row r="130" spans="1:16" ht="15.5" x14ac:dyDescent="0.35">
      <c r="A130" s="37">
        <v>117</v>
      </c>
      <c r="B130" s="45" t="s">
        <v>450</v>
      </c>
      <c r="C130" s="39" t="s">
        <v>1777</v>
      </c>
      <c r="D130" s="40" t="s">
        <v>1343</v>
      </c>
      <c r="E130" s="40" t="e">
        <f>INDEX([1]REFERENCED!$E:$E, MATCH(B130,[1]REFERENCED!$B:$B,0))</f>
        <v>#N/A</v>
      </c>
      <c r="F130" s="40" t="s">
        <v>452</v>
      </c>
      <c r="G130" s="39" t="s">
        <v>412</v>
      </c>
      <c r="H130" s="40">
        <v>1</v>
      </c>
      <c r="I130" s="40" t="s">
        <v>22</v>
      </c>
      <c r="J130" s="26">
        <v>44223</v>
      </c>
      <c r="K130" s="26">
        <v>44588</v>
      </c>
      <c r="L130" s="41" t="s">
        <v>1753</v>
      </c>
      <c r="M130" s="42"/>
      <c r="N130" s="43"/>
      <c r="O130" s="44">
        <f t="shared" ca="1" si="10"/>
        <v>44831</v>
      </c>
      <c r="P130" s="44">
        <f t="shared" ref="P130:P193" si="15">(K130-14)</f>
        <v>44574</v>
      </c>
    </row>
    <row r="131" spans="1:16" ht="15.5" x14ac:dyDescent="0.35">
      <c r="A131" s="37">
        <v>350</v>
      </c>
      <c r="B131" s="45" t="s">
        <v>1305</v>
      </c>
      <c r="C131" s="39" t="s">
        <v>1777</v>
      </c>
      <c r="D131" s="40" t="s">
        <v>1343</v>
      </c>
      <c r="E131" s="40" t="e">
        <f>INDEX([1]REFERENCED!$E:$E, MATCH(B131,[1]REFERENCED!$B:$B,0))</f>
        <v>#N/A</v>
      </c>
      <c r="F131" s="40" t="s">
        <v>1306</v>
      </c>
      <c r="G131" s="39" t="s">
        <v>412</v>
      </c>
      <c r="H131" s="40">
        <v>1</v>
      </c>
      <c r="I131" s="40" t="s">
        <v>22</v>
      </c>
      <c r="J131" s="26">
        <v>44223</v>
      </c>
      <c r="K131" s="26">
        <v>44588</v>
      </c>
      <c r="L131" s="41" t="s">
        <v>1753</v>
      </c>
      <c r="M131" s="42"/>
      <c r="N131" s="43"/>
      <c r="O131" s="44">
        <f t="shared" ca="1" si="10"/>
        <v>44831</v>
      </c>
      <c r="P131" s="44">
        <f t="shared" si="15"/>
        <v>44574</v>
      </c>
    </row>
    <row r="132" spans="1:16" ht="15.5" x14ac:dyDescent="0.35">
      <c r="A132" s="37">
        <v>116</v>
      </c>
      <c r="B132" s="45" t="s">
        <v>447</v>
      </c>
      <c r="C132" s="39" t="s">
        <v>448</v>
      </c>
      <c r="D132" s="40" t="s">
        <v>1343</v>
      </c>
      <c r="E132" s="40" t="e">
        <f>INDEX([1]REFERENCED!$E:$E, MATCH(B132,[1]REFERENCED!$B:$B,0))</f>
        <v>#N/A</v>
      </c>
      <c r="F132" s="40" t="s">
        <v>449</v>
      </c>
      <c r="G132" s="39" t="s">
        <v>412</v>
      </c>
      <c r="H132" s="40">
        <v>1</v>
      </c>
      <c r="I132" s="40" t="s">
        <v>22</v>
      </c>
      <c r="J132" s="26">
        <v>44223</v>
      </c>
      <c r="K132" s="26">
        <v>44588</v>
      </c>
      <c r="L132" s="41" t="s">
        <v>1753</v>
      </c>
      <c r="M132" s="42"/>
      <c r="N132" s="43"/>
      <c r="O132" s="44">
        <f t="shared" ca="1" si="10"/>
        <v>44831</v>
      </c>
      <c r="P132" s="44">
        <f t="shared" si="15"/>
        <v>44574</v>
      </c>
    </row>
    <row r="133" spans="1:16" ht="15.5" x14ac:dyDescent="0.35">
      <c r="A133" s="37">
        <v>118</v>
      </c>
      <c r="B133" s="38" t="s">
        <v>458</v>
      </c>
      <c r="C133" s="39" t="s">
        <v>459</v>
      </c>
      <c r="D133" s="40" t="s">
        <v>705</v>
      </c>
      <c r="E133" s="40" t="str">
        <f>INDEX([1]REFERENCED!$E:$E, MATCH(B133,[1]REFERENCED!$B:$B,0))</f>
        <v>0” - 12“</v>
      </c>
      <c r="F133" s="40" t="s">
        <v>460</v>
      </c>
      <c r="G133" s="39" t="s">
        <v>401</v>
      </c>
      <c r="H133" s="40">
        <v>1</v>
      </c>
      <c r="I133" s="40" t="s">
        <v>22</v>
      </c>
      <c r="J133" s="26">
        <v>44559</v>
      </c>
      <c r="K133" s="26">
        <v>44924</v>
      </c>
      <c r="L133" s="41" t="b">
        <f ca="1">(P133&lt;=O133)=FALSE()</f>
        <v>1</v>
      </c>
      <c r="M133" s="42"/>
      <c r="N133" s="43"/>
      <c r="O133" s="44">
        <f t="shared" ca="1" si="10"/>
        <v>44831</v>
      </c>
      <c r="P133" s="44">
        <f t="shared" si="15"/>
        <v>44910</v>
      </c>
    </row>
    <row r="134" spans="1:16" ht="15.5" x14ac:dyDescent="0.35">
      <c r="A134" s="37">
        <v>119</v>
      </c>
      <c r="B134" s="38" t="s">
        <v>461</v>
      </c>
      <c r="C134" s="39" t="s">
        <v>459</v>
      </c>
      <c r="D134" s="40" t="s">
        <v>705</v>
      </c>
      <c r="E134" s="40" t="s">
        <v>354</v>
      </c>
      <c r="F134" s="40" t="s">
        <v>462</v>
      </c>
      <c r="G134" s="39" t="s">
        <v>361</v>
      </c>
      <c r="H134" s="40">
        <v>1</v>
      </c>
      <c r="I134" s="40" t="s">
        <v>22</v>
      </c>
      <c r="J134" s="26">
        <v>44557</v>
      </c>
      <c r="K134" s="26">
        <v>44922</v>
      </c>
      <c r="L134" s="41" t="b">
        <f ca="1">(P134&lt;=O134)=FALSE()</f>
        <v>1</v>
      </c>
      <c r="M134" s="42"/>
      <c r="N134" s="43"/>
      <c r="O134" s="44">
        <f t="shared" ca="1" si="10"/>
        <v>44831</v>
      </c>
      <c r="P134" s="44">
        <f t="shared" si="15"/>
        <v>44908</v>
      </c>
    </row>
    <row r="135" spans="1:16" ht="15.5" x14ac:dyDescent="0.35">
      <c r="A135" s="37">
        <v>351</v>
      </c>
      <c r="B135" s="38" t="s">
        <v>1308</v>
      </c>
      <c r="C135" s="39" t="s">
        <v>459</v>
      </c>
      <c r="D135" s="40" t="s">
        <v>705</v>
      </c>
      <c r="E135" s="40" t="str">
        <f>INDEX([1]REFERENCED!$E:$E, MATCH(B135,[1]REFERENCED!$B:$B,0))</f>
        <v>0” - 12“</v>
      </c>
      <c r="F135" s="40" t="s">
        <v>1309</v>
      </c>
      <c r="G135" s="39" t="s">
        <v>746</v>
      </c>
      <c r="H135" s="40">
        <v>1</v>
      </c>
      <c r="I135" s="40" t="s">
        <v>22</v>
      </c>
      <c r="J135" s="26">
        <v>44309</v>
      </c>
      <c r="K135" s="26">
        <v>44674</v>
      </c>
      <c r="L135" s="41" t="b">
        <f ca="1">(P135&lt;=O135)=FALSE()</f>
        <v>0</v>
      </c>
      <c r="M135" s="42"/>
      <c r="N135" s="43"/>
      <c r="O135" s="44">
        <f t="shared" ca="1" si="10"/>
        <v>44831</v>
      </c>
      <c r="P135" s="44">
        <f t="shared" si="15"/>
        <v>44660</v>
      </c>
    </row>
    <row r="136" spans="1:16" ht="15.5" x14ac:dyDescent="0.35">
      <c r="A136" s="37">
        <v>489</v>
      </c>
      <c r="B136" s="38" t="s">
        <v>1717</v>
      </c>
      <c r="C136" s="39" t="s">
        <v>1707</v>
      </c>
      <c r="D136" s="40" t="s">
        <v>705</v>
      </c>
      <c r="E136" s="40" t="str">
        <f>INDEX([1]REFERENCED!$E:$E, MATCH(B136,[1]REFERENCED!$B:$B,0))</f>
        <v>-</v>
      </c>
      <c r="F136" s="40" t="s">
        <v>1720</v>
      </c>
      <c r="G136" s="39" t="s">
        <v>980</v>
      </c>
      <c r="H136" s="50">
        <v>6</v>
      </c>
      <c r="I136" s="40" t="s">
        <v>119</v>
      </c>
      <c r="J136" s="26">
        <v>44467</v>
      </c>
      <c r="K136" s="26">
        <v>44648</v>
      </c>
      <c r="L136" s="41" t="b">
        <f ca="1">(P136&lt;=O136)=FALSE()</f>
        <v>0</v>
      </c>
      <c r="M136" s="42"/>
      <c r="N136" s="43"/>
      <c r="O136" s="44">
        <f t="shared" ref="O136:O199" ca="1" si="16">TODAY()</f>
        <v>44831</v>
      </c>
      <c r="P136" s="44">
        <f t="shared" si="15"/>
        <v>44634</v>
      </c>
    </row>
    <row r="137" spans="1:16" ht="15.5" x14ac:dyDescent="0.35">
      <c r="A137" s="37">
        <v>487</v>
      </c>
      <c r="B137" s="45" t="s">
        <v>1706</v>
      </c>
      <c r="C137" s="39" t="s">
        <v>1707</v>
      </c>
      <c r="D137" s="40" t="s">
        <v>1343</v>
      </c>
      <c r="E137" s="40" t="e">
        <f>INDEX([1]REFERENCED!$E:$E, MATCH(B137,[1]REFERENCED!$B:$B,0))</f>
        <v>#N/A</v>
      </c>
      <c r="F137" s="40" t="s">
        <v>1708</v>
      </c>
      <c r="G137" s="39" t="s">
        <v>980</v>
      </c>
      <c r="H137" s="40">
        <v>6</v>
      </c>
      <c r="I137" s="40" t="s">
        <v>119</v>
      </c>
      <c r="J137" s="26">
        <v>44312</v>
      </c>
      <c r="K137" s="26">
        <v>44495</v>
      </c>
      <c r="L137" s="41" t="s">
        <v>1753</v>
      </c>
      <c r="M137" s="42"/>
      <c r="N137" s="43"/>
      <c r="O137" s="44">
        <f t="shared" ca="1" si="16"/>
        <v>44831</v>
      </c>
      <c r="P137" s="44">
        <f t="shared" si="15"/>
        <v>44481</v>
      </c>
    </row>
    <row r="138" spans="1:16" ht="15.5" x14ac:dyDescent="0.35">
      <c r="A138" s="37">
        <v>491</v>
      </c>
      <c r="B138" s="38" t="s">
        <v>1728</v>
      </c>
      <c r="C138" s="39" t="s">
        <v>1707</v>
      </c>
      <c r="D138" s="40" t="s">
        <v>705</v>
      </c>
      <c r="E138" s="46" t="s">
        <v>40</v>
      </c>
      <c r="F138" s="40" t="s">
        <v>1729</v>
      </c>
      <c r="G138" s="39" t="s">
        <v>980</v>
      </c>
      <c r="H138" s="40">
        <v>6</v>
      </c>
      <c r="I138" s="40" t="s">
        <v>119</v>
      </c>
      <c r="J138" s="26">
        <v>44541</v>
      </c>
      <c r="K138" s="26">
        <v>44723</v>
      </c>
      <c r="L138" s="41" t="b">
        <f t="shared" ref="L138:L152" ca="1" si="17">(P138&lt;=O138)=FALSE()</f>
        <v>0</v>
      </c>
      <c r="M138" s="42"/>
      <c r="N138" s="43"/>
      <c r="O138" s="44">
        <f t="shared" ca="1" si="16"/>
        <v>44831</v>
      </c>
      <c r="P138" s="44">
        <f t="shared" si="15"/>
        <v>44709</v>
      </c>
    </row>
    <row r="139" spans="1:16" ht="15.5" x14ac:dyDescent="0.35">
      <c r="A139" s="37">
        <v>120</v>
      </c>
      <c r="B139" s="38" t="s">
        <v>463</v>
      </c>
      <c r="C139" s="39" t="s">
        <v>464</v>
      </c>
      <c r="D139" s="40" t="s">
        <v>705</v>
      </c>
      <c r="E139" s="40" t="str">
        <f>INDEX([1]REFERENCED!$E:$E, MATCH(B139,[1]REFERENCED!$B:$B,0))</f>
        <v>0“ - 24"</v>
      </c>
      <c r="F139" s="40" t="s">
        <v>465</v>
      </c>
      <c r="G139" s="39" t="s">
        <v>466</v>
      </c>
      <c r="H139" s="40">
        <v>1</v>
      </c>
      <c r="I139" s="40" t="s">
        <v>22</v>
      </c>
      <c r="J139" s="26">
        <v>44483</v>
      </c>
      <c r="K139" s="26">
        <v>44848</v>
      </c>
      <c r="L139" s="41" t="b">
        <f t="shared" ca="1" si="17"/>
        <v>1</v>
      </c>
      <c r="M139" s="42"/>
      <c r="N139" s="43"/>
      <c r="O139" s="44">
        <f t="shared" ca="1" si="16"/>
        <v>44831</v>
      </c>
      <c r="P139" s="44">
        <f t="shared" si="15"/>
        <v>44834</v>
      </c>
    </row>
    <row r="140" spans="1:16" ht="15.5" x14ac:dyDescent="0.35">
      <c r="A140" s="37">
        <v>254</v>
      </c>
      <c r="B140" s="38" t="s">
        <v>989</v>
      </c>
      <c r="C140" s="39" t="s">
        <v>464</v>
      </c>
      <c r="D140" s="40" t="s">
        <v>705</v>
      </c>
      <c r="E140" s="40" t="str">
        <f>INDEX([1]REFERENCED!$E:$E, MATCH(B140,[1]REFERENCED!$B:$B,0))</f>
        <v xml:space="preserve"> 0'  -24"</v>
      </c>
      <c r="F140" s="40" t="s">
        <v>990</v>
      </c>
      <c r="G140" s="39" t="s">
        <v>991</v>
      </c>
      <c r="H140" s="40">
        <v>1</v>
      </c>
      <c r="I140" s="40" t="s">
        <v>22</v>
      </c>
      <c r="J140" s="26">
        <v>44559</v>
      </c>
      <c r="K140" s="26">
        <v>44924</v>
      </c>
      <c r="L140" s="41" t="b">
        <f t="shared" ca="1" si="17"/>
        <v>1</v>
      </c>
      <c r="M140" s="42"/>
      <c r="N140" s="43"/>
      <c r="O140" s="44">
        <f t="shared" ca="1" si="16"/>
        <v>44831</v>
      </c>
      <c r="P140" s="44">
        <f t="shared" si="15"/>
        <v>44910</v>
      </c>
    </row>
    <row r="141" spans="1:16" ht="15.5" x14ac:dyDescent="0.35">
      <c r="A141" s="37">
        <v>409</v>
      </c>
      <c r="B141" s="38" t="s">
        <v>1500</v>
      </c>
      <c r="C141" s="39" t="s">
        <v>1501</v>
      </c>
      <c r="D141" s="40" t="s">
        <v>705</v>
      </c>
      <c r="E141" s="40" t="str">
        <f>INDEX([1]REFERENCED!$E:$E, MATCH(B141,[1]REFERENCED!$B:$B,0))</f>
        <v>0" - 6"</v>
      </c>
      <c r="F141" s="40" t="s">
        <v>1502</v>
      </c>
      <c r="G141" s="39" t="s">
        <v>1503</v>
      </c>
      <c r="H141" s="40">
        <v>1</v>
      </c>
      <c r="I141" s="40" t="s">
        <v>22</v>
      </c>
      <c r="J141" s="26">
        <v>44483</v>
      </c>
      <c r="K141" s="26">
        <v>44848</v>
      </c>
      <c r="L141" s="41" t="b">
        <f t="shared" ca="1" si="17"/>
        <v>1</v>
      </c>
      <c r="M141" s="42"/>
      <c r="N141" s="43"/>
      <c r="O141" s="44">
        <f t="shared" ca="1" si="16"/>
        <v>44831</v>
      </c>
      <c r="P141" s="44">
        <f t="shared" si="15"/>
        <v>44834</v>
      </c>
    </row>
    <row r="142" spans="1:16" ht="15.5" x14ac:dyDescent="0.35">
      <c r="A142" s="37">
        <v>175</v>
      </c>
      <c r="B142" s="38" t="s">
        <v>699</v>
      </c>
      <c r="C142" s="39" t="s">
        <v>700</v>
      </c>
      <c r="D142" s="40" t="s">
        <v>705</v>
      </c>
      <c r="E142" s="40" t="str">
        <f>INDEX([1]REFERENCED!$E:$E, MATCH(B142,[1]REFERENCED!$B:$B,0))</f>
        <v xml:space="preserve"> 0" - 60"</v>
      </c>
      <c r="F142" s="40" t="s">
        <v>701</v>
      </c>
      <c r="G142" s="39" t="s">
        <v>702</v>
      </c>
      <c r="H142" s="40">
        <v>1</v>
      </c>
      <c r="I142" s="40" t="s">
        <v>22</v>
      </c>
      <c r="J142" s="26">
        <v>44466</v>
      </c>
      <c r="K142" s="26">
        <v>44831</v>
      </c>
      <c r="L142" s="41" t="b">
        <f t="shared" ca="1" si="17"/>
        <v>0</v>
      </c>
      <c r="M142" s="42"/>
      <c r="N142" s="43"/>
      <c r="O142" s="44">
        <f t="shared" ca="1" si="16"/>
        <v>44831</v>
      </c>
      <c r="P142" s="44">
        <f t="shared" si="15"/>
        <v>44817</v>
      </c>
    </row>
    <row r="143" spans="1:16" ht="15.5" x14ac:dyDescent="0.35">
      <c r="A143" s="37">
        <v>18</v>
      </c>
      <c r="B143" s="38" t="s">
        <v>87</v>
      </c>
      <c r="C143" s="39" t="s">
        <v>88</v>
      </c>
      <c r="D143" s="40" t="s">
        <v>705</v>
      </c>
      <c r="E143" s="40" t="s">
        <v>89</v>
      </c>
      <c r="F143" s="46" t="s">
        <v>40</v>
      </c>
      <c r="G143" s="39" t="s">
        <v>90</v>
      </c>
      <c r="H143" s="40">
        <v>1</v>
      </c>
      <c r="I143" s="40" t="s">
        <v>22</v>
      </c>
      <c r="J143" s="26">
        <v>44463</v>
      </c>
      <c r="K143" s="26">
        <v>44828</v>
      </c>
      <c r="L143" s="41" t="b">
        <f t="shared" ca="1" si="17"/>
        <v>0</v>
      </c>
      <c r="M143" s="42"/>
      <c r="N143" s="43"/>
      <c r="O143" s="44">
        <f t="shared" ca="1" si="16"/>
        <v>44831</v>
      </c>
      <c r="P143" s="44">
        <f t="shared" si="15"/>
        <v>44814</v>
      </c>
    </row>
    <row r="144" spans="1:16" ht="15.5" x14ac:dyDescent="0.35">
      <c r="A144" s="37">
        <v>19</v>
      </c>
      <c r="B144" s="38" t="s">
        <v>91</v>
      </c>
      <c r="C144" s="39" t="s">
        <v>92</v>
      </c>
      <c r="D144" s="40" t="s">
        <v>705</v>
      </c>
      <c r="E144" s="40" t="s">
        <v>93</v>
      </c>
      <c r="F144" s="46" t="s">
        <v>40</v>
      </c>
      <c r="G144" s="39" t="s">
        <v>94</v>
      </c>
      <c r="H144" s="40">
        <v>1</v>
      </c>
      <c r="I144" s="40" t="s">
        <v>22</v>
      </c>
      <c r="J144" s="26">
        <v>44463</v>
      </c>
      <c r="K144" s="26">
        <v>44828</v>
      </c>
      <c r="L144" s="41" t="b">
        <f t="shared" ca="1" si="17"/>
        <v>0</v>
      </c>
      <c r="M144" s="42"/>
      <c r="N144" s="43"/>
      <c r="O144" s="44">
        <f t="shared" ca="1" si="16"/>
        <v>44831</v>
      </c>
      <c r="P144" s="44">
        <f t="shared" si="15"/>
        <v>44814</v>
      </c>
    </row>
    <row r="145" spans="1:16" ht="15.5" x14ac:dyDescent="0.35">
      <c r="A145" s="37">
        <v>301</v>
      </c>
      <c r="B145" s="38" t="s">
        <v>1163</v>
      </c>
      <c r="C145" s="39" t="s">
        <v>1164</v>
      </c>
      <c r="D145" s="40" t="s">
        <v>705</v>
      </c>
      <c r="E145" s="40" t="s">
        <v>1165</v>
      </c>
      <c r="F145" s="46" t="s">
        <v>40</v>
      </c>
      <c r="G145" s="39" t="s">
        <v>34</v>
      </c>
      <c r="H145" s="40">
        <v>1</v>
      </c>
      <c r="I145" s="40" t="s">
        <v>22</v>
      </c>
      <c r="J145" s="26">
        <v>44508</v>
      </c>
      <c r="K145" s="26">
        <v>44873</v>
      </c>
      <c r="L145" s="41" t="b">
        <f t="shared" ca="1" si="17"/>
        <v>1</v>
      </c>
      <c r="M145" s="42"/>
      <c r="N145" s="43"/>
      <c r="O145" s="44">
        <f t="shared" ca="1" si="16"/>
        <v>44831</v>
      </c>
      <c r="P145" s="44">
        <f t="shared" si="15"/>
        <v>44859</v>
      </c>
    </row>
    <row r="146" spans="1:16" ht="15.5" x14ac:dyDescent="0.35">
      <c r="A146" s="37">
        <v>21</v>
      </c>
      <c r="B146" s="38" t="s">
        <v>98</v>
      </c>
      <c r="C146" s="39" t="s">
        <v>99</v>
      </c>
      <c r="D146" s="40" t="s">
        <v>705</v>
      </c>
      <c r="E146" s="40" t="s">
        <v>100</v>
      </c>
      <c r="F146" s="46" t="s">
        <v>40</v>
      </c>
      <c r="G146" s="39" t="s">
        <v>94</v>
      </c>
      <c r="H146" s="40">
        <v>1</v>
      </c>
      <c r="I146" s="40" t="s">
        <v>22</v>
      </c>
      <c r="J146" s="26">
        <v>44463</v>
      </c>
      <c r="K146" s="26">
        <v>44828</v>
      </c>
      <c r="L146" s="41" t="b">
        <f t="shared" ca="1" si="17"/>
        <v>0</v>
      </c>
      <c r="M146" s="42"/>
      <c r="N146" s="43"/>
      <c r="O146" s="44">
        <f t="shared" ca="1" si="16"/>
        <v>44831</v>
      </c>
      <c r="P146" s="44">
        <f t="shared" si="15"/>
        <v>44814</v>
      </c>
    </row>
    <row r="147" spans="1:16" ht="31" x14ac:dyDescent="0.35">
      <c r="A147" s="37">
        <v>86</v>
      </c>
      <c r="B147" s="45" t="s">
        <v>326</v>
      </c>
      <c r="C147" s="39" t="s">
        <v>327</v>
      </c>
      <c r="D147" s="40" t="s">
        <v>705</v>
      </c>
      <c r="E147" s="40" t="str">
        <f>INDEX([1]REFERENCED!$E:$E, MATCH(B147,[1]REFERENCED!$B:$B,0))</f>
        <v>20.720"</v>
      </c>
      <c r="F147" s="46" t="s">
        <v>40</v>
      </c>
      <c r="G147" s="39" t="s">
        <v>94</v>
      </c>
      <c r="H147" s="40">
        <v>1</v>
      </c>
      <c r="I147" s="40" t="s">
        <v>22</v>
      </c>
      <c r="J147" s="26">
        <v>44258</v>
      </c>
      <c r="K147" s="26">
        <v>44623</v>
      </c>
      <c r="L147" s="41" t="b">
        <f t="shared" ca="1" si="17"/>
        <v>0</v>
      </c>
      <c r="M147" s="42" t="s">
        <v>251</v>
      </c>
      <c r="N147" s="43"/>
      <c r="O147" s="44">
        <f t="shared" ca="1" si="16"/>
        <v>44831</v>
      </c>
      <c r="P147" s="44">
        <f t="shared" si="15"/>
        <v>44609</v>
      </c>
    </row>
    <row r="148" spans="1:16" ht="15.5" x14ac:dyDescent="0.35">
      <c r="A148" s="37">
        <v>20</v>
      </c>
      <c r="B148" s="38" t="s">
        <v>95</v>
      </c>
      <c r="C148" s="39" t="s">
        <v>96</v>
      </c>
      <c r="D148" s="40" t="s">
        <v>705</v>
      </c>
      <c r="E148" s="40" t="s">
        <v>97</v>
      </c>
      <c r="F148" s="46" t="s">
        <v>40</v>
      </c>
      <c r="G148" s="39" t="s">
        <v>94</v>
      </c>
      <c r="H148" s="40">
        <v>1</v>
      </c>
      <c r="I148" s="40" t="s">
        <v>22</v>
      </c>
      <c r="J148" s="26">
        <v>44463</v>
      </c>
      <c r="K148" s="26">
        <v>44828</v>
      </c>
      <c r="L148" s="41" t="b">
        <f t="shared" ca="1" si="17"/>
        <v>0</v>
      </c>
      <c r="M148" s="42"/>
      <c r="N148" s="43"/>
      <c r="O148" s="44">
        <f t="shared" ca="1" si="16"/>
        <v>44831</v>
      </c>
      <c r="P148" s="44">
        <f t="shared" si="15"/>
        <v>44814</v>
      </c>
    </row>
    <row r="149" spans="1:16" ht="15.5" x14ac:dyDescent="0.35">
      <c r="A149" s="37">
        <v>72</v>
      </c>
      <c r="B149" s="38" t="s">
        <v>287</v>
      </c>
      <c r="C149" s="39" t="s">
        <v>288</v>
      </c>
      <c r="D149" s="40" t="s">
        <v>705</v>
      </c>
      <c r="E149" s="40" t="s">
        <v>289</v>
      </c>
      <c r="F149" s="46" t="s">
        <v>40</v>
      </c>
      <c r="G149" s="39" t="s">
        <v>250</v>
      </c>
      <c r="H149" s="40">
        <v>1</v>
      </c>
      <c r="I149" s="40" t="s">
        <v>22</v>
      </c>
      <c r="J149" s="26">
        <v>44390</v>
      </c>
      <c r="K149" s="26">
        <v>44755</v>
      </c>
      <c r="L149" s="41" t="b">
        <f t="shared" ca="1" si="17"/>
        <v>0</v>
      </c>
      <c r="M149" s="42"/>
      <c r="N149" s="43"/>
      <c r="O149" s="44">
        <f t="shared" ca="1" si="16"/>
        <v>44831</v>
      </c>
      <c r="P149" s="44">
        <f t="shared" si="15"/>
        <v>44741</v>
      </c>
    </row>
    <row r="150" spans="1:16" ht="31" x14ac:dyDescent="0.35">
      <c r="A150" s="37">
        <v>61</v>
      </c>
      <c r="B150" s="45" t="s">
        <v>247</v>
      </c>
      <c r="C150" s="39" t="s">
        <v>248</v>
      </c>
      <c r="D150" s="40" t="s">
        <v>705</v>
      </c>
      <c r="E150" s="40" t="s">
        <v>249</v>
      </c>
      <c r="F150" s="46" t="s">
        <v>40</v>
      </c>
      <c r="G150" s="39" t="s">
        <v>250</v>
      </c>
      <c r="H150" s="40">
        <v>1</v>
      </c>
      <c r="I150" s="40" t="s">
        <v>22</v>
      </c>
      <c r="J150" s="26">
        <v>44165</v>
      </c>
      <c r="K150" s="26">
        <v>44530</v>
      </c>
      <c r="L150" s="41" t="b">
        <f t="shared" ca="1" si="17"/>
        <v>0</v>
      </c>
      <c r="M150" s="42" t="s">
        <v>251</v>
      </c>
      <c r="N150" s="43"/>
      <c r="O150" s="44">
        <f t="shared" ca="1" si="16"/>
        <v>44831</v>
      </c>
      <c r="P150" s="44">
        <f t="shared" si="15"/>
        <v>44516</v>
      </c>
    </row>
    <row r="151" spans="1:16" ht="15.5" x14ac:dyDescent="0.35">
      <c r="A151" s="37">
        <v>365</v>
      </c>
      <c r="B151" s="38" t="s">
        <v>1354</v>
      </c>
      <c r="C151" s="39" t="s">
        <v>1355</v>
      </c>
      <c r="D151" s="40" t="s">
        <v>705</v>
      </c>
      <c r="E151" s="40" t="str">
        <f>INDEX([1]REFERENCED!$E:$E, MATCH(B151,[1]REFERENCED!$B:$B,0))</f>
        <v>-</v>
      </c>
      <c r="F151" s="40" t="s">
        <v>1356</v>
      </c>
      <c r="G151" s="39" t="s">
        <v>422</v>
      </c>
      <c r="H151" s="40">
        <v>1</v>
      </c>
      <c r="I151" s="40" t="s">
        <v>22</v>
      </c>
      <c r="J151" s="26">
        <v>44385</v>
      </c>
      <c r="K151" s="26">
        <v>44750</v>
      </c>
      <c r="L151" s="41" t="b">
        <f t="shared" ca="1" si="17"/>
        <v>0</v>
      </c>
      <c r="M151" s="42"/>
      <c r="N151" s="43"/>
      <c r="O151" s="44">
        <f t="shared" ca="1" si="16"/>
        <v>44831</v>
      </c>
      <c r="P151" s="44">
        <f t="shared" si="15"/>
        <v>44736</v>
      </c>
    </row>
    <row r="152" spans="1:16" ht="15.5" x14ac:dyDescent="0.35">
      <c r="A152" s="37">
        <v>7</v>
      </c>
      <c r="B152" s="38" t="s">
        <v>50</v>
      </c>
      <c r="C152" s="39" t="s">
        <v>51</v>
      </c>
      <c r="D152" s="40" t="s">
        <v>705</v>
      </c>
      <c r="E152" s="46" t="s">
        <v>40</v>
      </c>
      <c r="F152" s="40" t="s">
        <v>52</v>
      </c>
      <c r="G152" s="39" t="s">
        <v>53</v>
      </c>
      <c r="H152" s="40">
        <v>2</v>
      </c>
      <c r="I152" s="40" t="s">
        <v>22</v>
      </c>
      <c r="J152" s="26">
        <v>44019</v>
      </c>
      <c r="K152" s="26">
        <v>44749</v>
      </c>
      <c r="L152" s="41" t="b">
        <f t="shared" ca="1" si="17"/>
        <v>0</v>
      </c>
      <c r="M152" s="42"/>
      <c r="N152" s="43"/>
      <c r="O152" s="44">
        <f t="shared" ca="1" si="16"/>
        <v>44831</v>
      </c>
      <c r="P152" s="44">
        <f t="shared" si="15"/>
        <v>44735</v>
      </c>
    </row>
    <row r="153" spans="1:16" ht="15.5" x14ac:dyDescent="0.35">
      <c r="A153" s="37">
        <v>449</v>
      </c>
      <c r="B153" s="45" t="s">
        <v>1624</v>
      </c>
      <c r="C153" s="39" t="s">
        <v>1625</v>
      </c>
      <c r="D153" s="40" t="s">
        <v>1343</v>
      </c>
      <c r="E153" s="40" t="e">
        <f>INDEX([1]REFERENCED!$E:$E, MATCH(B153,[1]REFERENCED!$B:$B,0))</f>
        <v>#N/A</v>
      </c>
      <c r="F153" s="40" t="s">
        <v>1626</v>
      </c>
      <c r="G153" s="39" t="s">
        <v>1564</v>
      </c>
      <c r="H153" s="40">
        <v>6</v>
      </c>
      <c r="I153" s="40" t="s">
        <v>119</v>
      </c>
      <c r="J153" s="26">
        <v>42481</v>
      </c>
      <c r="K153" s="26">
        <v>42664</v>
      </c>
      <c r="L153" s="41" t="s">
        <v>1753</v>
      </c>
      <c r="M153" s="42"/>
      <c r="N153" s="43"/>
      <c r="O153" s="44">
        <f t="shared" ca="1" si="16"/>
        <v>44831</v>
      </c>
      <c r="P153" s="44">
        <f t="shared" si="15"/>
        <v>42650</v>
      </c>
    </row>
    <row r="154" spans="1:16" ht="15.5" x14ac:dyDescent="0.35">
      <c r="A154" s="37">
        <v>450</v>
      </c>
      <c r="B154" s="45" t="s">
        <v>1627</v>
      </c>
      <c r="C154" s="39" t="s">
        <v>1625</v>
      </c>
      <c r="D154" s="40" t="s">
        <v>1343</v>
      </c>
      <c r="E154" s="40" t="e">
        <f>INDEX([1]REFERENCED!$E:$E, MATCH(B154,[1]REFERENCED!$B:$B,0))</f>
        <v>#N/A</v>
      </c>
      <c r="F154" s="40" t="s">
        <v>1628</v>
      </c>
      <c r="G154" s="39" t="s">
        <v>1568</v>
      </c>
      <c r="H154" s="40">
        <v>6</v>
      </c>
      <c r="I154" s="40" t="s">
        <v>119</v>
      </c>
      <c r="J154" s="26">
        <v>42481</v>
      </c>
      <c r="K154" s="26">
        <v>42664</v>
      </c>
      <c r="L154" s="41" t="s">
        <v>1753</v>
      </c>
      <c r="M154" s="42"/>
      <c r="N154" s="43"/>
      <c r="O154" s="44">
        <f t="shared" ca="1" si="16"/>
        <v>44831</v>
      </c>
      <c r="P154" s="44">
        <f t="shared" si="15"/>
        <v>42650</v>
      </c>
    </row>
    <row r="155" spans="1:16" ht="15.5" x14ac:dyDescent="0.35">
      <c r="A155" s="37">
        <v>451</v>
      </c>
      <c r="B155" s="45" t="s">
        <v>1629</v>
      </c>
      <c r="C155" s="39" t="s">
        <v>1625</v>
      </c>
      <c r="D155" s="40" t="s">
        <v>1343</v>
      </c>
      <c r="E155" s="40" t="e">
        <f>INDEX([1]REFERENCED!$E:$E, MATCH(B155,[1]REFERENCED!$B:$B,0))</f>
        <v>#N/A</v>
      </c>
      <c r="F155" s="40" t="s">
        <v>1630</v>
      </c>
      <c r="G155" s="39" t="s">
        <v>1568</v>
      </c>
      <c r="H155" s="40">
        <v>6</v>
      </c>
      <c r="I155" s="40" t="s">
        <v>119</v>
      </c>
      <c r="J155" s="26">
        <v>42481</v>
      </c>
      <c r="K155" s="26">
        <v>42664</v>
      </c>
      <c r="L155" s="41" t="s">
        <v>1753</v>
      </c>
      <c r="M155" s="42"/>
      <c r="N155" s="43"/>
      <c r="O155" s="44">
        <f t="shared" ca="1" si="16"/>
        <v>44831</v>
      </c>
      <c r="P155" s="44">
        <f t="shared" si="15"/>
        <v>42650</v>
      </c>
    </row>
    <row r="156" spans="1:16" ht="62" x14ac:dyDescent="0.35">
      <c r="A156" s="37">
        <v>452</v>
      </c>
      <c r="B156" s="45" t="s">
        <v>1631</v>
      </c>
      <c r="C156" s="39" t="s">
        <v>1625</v>
      </c>
      <c r="D156" s="40" t="s">
        <v>1343</v>
      </c>
      <c r="E156" s="40" t="e">
        <f>INDEX([1]REFERENCED!$E:$E, MATCH(B156,[1]REFERENCED!$B:$B,0))</f>
        <v>#N/A</v>
      </c>
      <c r="F156" s="40" t="s">
        <v>1632</v>
      </c>
      <c r="G156" s="39" t="s">
        <v>1568</v>
      </c>
      <c r="H156" s="40">
        <v>6</v>
      </c>
      <c r="I156" s="40" t="s">
        <v>119</v>
      </c>
      <c r="J156" s="26">
        <v>42481</v>
      </c>
      <c r="K156" s="26">
        <v>42664</v>
      </c>
      <c r="L156" s="41" t="s">
        <v>1753</v>
      </c>
      <c r="M156" s="42" t="s">
        <v>1778</v>
      </c>
      <c r="N156" s="43"/>
      <c r="O156" s="44">
        <f t="shared" ca="1" si="16"/>
        <v>44831</v>
      </c>
      <c r="P156" s="44">
        <f t="shared" si="15"/>
        <v>42650</v>
      </c>
    </row>
    <row r="157" spans="1:16" ht="15.5" x14ac:dyDescent="0.35">
      <c r="A157" s="37">
        <v>453</v>
      </c>
      <c r="B157" s="45" t="s">
        <v>1633</v>
      </c>
      <c r="C157" s="39" t="s">
        <v>1625</v>
      </c>
      <c r="D157" s="40" t="s">
        <v>1343</v>
      </c>
      <c r="E157" s="40" t="e">
        <f>INDEX([1]REFERENCED!$E:$E, MATCH(B157,[1]REFERENCED!$B:$B,0))</f>
        <v>#N/A</v>
      </c>
      <c r="F157" s="40" t="s">
        <v>1634</v>
      </c>
      <c r="G157" s="39" t="s">
        <v>1568</v>
      </c>
      <c r="H157" s="40">
        <v>6</v>
      </c>
      <c r="I157" s="40" t="s">
        <v>119</v>
      </c>
      <c r="J157" s="26">
        <v>42481</v>
      </c>
      <c r="K157" s="26">
        <v>42664</v>
      </c>
      <c r="L157" s="41" t="s">
        <v>1753</v>
      </c>
      <c r="M157" s="42"/>
      <c r="N157" s="43"/>
      <c r="O157" s="44">
        <f t="shared" ca="1" si="16"/>
        <v>44831</v>
      </c>
      <c r="P157" s="44">
        <f t="shared" si="15"/>
        <v>42650</v>
      </c>
    </row>
    <row r="158" spans="1:16" ht="15.5" x14ac:dyDescent="0.35">
      <c r="A158" s="37">
        <v>454</v>
      </c>
      <c r="B158" s="45" t="s">
        <v>1635</v>
      </c>
      <c r="C158" s="39" t="s">
        <v>1625</v>
      </c>
      <c r="D158" s="40" t="s">
        <v>1343</v>
      </c>
      <c r="E158" s="40" t="e">
        <f>INDEX([1]REFERENCED!$E:$E, MATCH(B158,[1]REFERENCED!$B:$B,0))</f>
        <v>#N/A</v>
      </c>
      <c r="F158" s="40" t="s">
        <v>1636</v>
      </c>
      <c r="G158" s="39" t="s">
        <v>1568</v>
      </c>
      <c r="H158" s="40">
        <v>6</v>
      </c>
      <c r="I158" s="40" t="s">
        <v>119</v>
      </c>
      <c r="J158" s="26">
        <v>42481</v>
      </c>
      <c r="K158" s="26">
        <v>42664</v>
      </c>
      <c r="L158" s="41" t="s">
        <v>1753</v>
      </c>
      <c r="M158" s="42"/>
      <c r="N158" s="43"/>
      <c r="O158" s="44">
        <f t="shared" ca="1" si="16"/>
        <v>44831</v>
      </c>
      <c r="P158" s="44">
        <f t="shared" si="15"/>
        <v>42650</v>
      </c>
    </row>
    <row r="159" spans="1:16" ht="15.5" x14ac:dyDescent="0.35">
      <c r="A159" s="37">
        <v>455</v>
      </c>
      <c r="B159" s="45" t="s">
        <v>1637</v>
      </c>
      <c r="C159" s="39" t="s">
        <v>1625</v>
      </c>
      <c r="D159" s="40" t="s">
        <v>1343</v>
      </c>
      <c r="E159" s="40" t="e">
        <f>INDEX([1]REFERENCED!$E:$E, MATCH(B159,[1]REFERENCED!$B:$B,0))</f>
        <v>#N/A</v>
      </c>
      <c r="F159" s="40" t="s">
        <v>1638</v>
      </c>
      <c r="G159" s="39" t="s">
        <v>1568</v>
      </c>
      <c r="H159" s="40">
        <v>6</v>
      </c>
      <c r="I159" s="40" t="s">
        <v>119</v>
      </c>
      <c r="J159" s="26">
        <v>42481</v>
      </c>
      <c r="K159" s="26">
        <v>42664</v>
      </c>
      <c r="L159" s="41" t="s">
        <v>1753</v>
      </c>
      <c r="M159" s="42"/>
      <c r="N159" s="43"/>
      <c r="O159" s="44">
        <f t="shared" ca="1" si="16"/>
        <v>44831</v>
      </c>
      <c r="P159" s="44">
        <f t="shared" si="15"/>
        <v>42650</v>
      </c>
    </row>
    <row r="160" spans="1:16" ht="15.5" x14ac:dyDescent="0.35">
      <c r="A160" s="37">
        <v>456</v>
      </c>
      <c r="B160" s="45" t="s">
        <v>1639</v>
      </c>
      <c r="C160" s="39" t="s">
        <v>1625</v>
      </c>
      <c r="D160" s="40" t="s">
        <v>1343</v>
      </c>
      <c r="E160" s="40" t="e">
        <f>INDEX([1]REFERENCED!$E:$E, MATCH(B160,[1]REFERENCED!$B:$B,0))</f>
        <v>#N/A</v>
      </c>
      <c r="F160" s="40" t="s">
        <v>1640</v>
      </c>
      <c r="G160" s="39" t="s">
        <v>1568</v>
      </c>
      <c r="H160" s="40">
        <v>6</v>
      </c>
      <c r="I160" s="40" t="s">
        <v>119</v>
      </c>
      <c r="J160" s="26">
        <v>42481</v>
      </c>
      <c r="K160" s="26">
        <v>42664</v>
      </c>
      <c r="L160" s="41" t="s">
        <v>1753</v>
      </c>
      <c r="M160" s="42"/>
      <c r="N160" s="43"/>
      <c r="O160" s="44">
        <f t="shared" ca="1" si="16"/>
        <v>44831</v>
      </c>
      <c r="P160" s="44">
        <f t="shared" si="15"/>
        <v>42650</v>
      </c>
    </row>
    <row r="161" spans="1:16" ht="15.5" x14ac:dyDescent="0.35">
      <c r="A161" s="37">
        <v>457</v>
      </c>
      <c r="B161" s="45" t="s">
        <v>1641</v>
      </c>
      <c r="C161" s="39" t="s">
        <v>1625</v>
      </c>
      <c r="D161" s="40" t="s">
        <v>1343</v>
      </c>
      <c r="E161" s="40" t="e">
        <f>INDEX([1]REFERENCED!$E:$E, MATCH(B161,[1]REFERENCED!$B:$B,0))</f>
        <v>#N/A</v>
      </c>
      <c r="F161" s="40" t="s">
        <v>1642</v>
      </c>
      <c r="G161" s="39" t="s">
        <v>1568</v>
      </c>
      <c r="H161" s="40">
        <v>6</v>
      </c>
      <c r="I161" s="40" t="s">
        <v>119</v>
      </c>
      <c r="J161" s="26">
        <v>42481</v>
      </c>
      <c r="K161" s="26">
        <v>42664</v>
      </c>
      <c r="L161" s="41" t="s">
        <v>1753</v>
      </c>
      <c r="M161" s="42"/>
      <c r="N161" s="43"/>
      <c r="O161" s="44">
        <f t="shared" ca="1" si="16"/>
        <v>44831</v>
      </c>
      <c r="P161" s="44">
        <f t="shared" si="15"/>
        <v>42650</v>
      </c>
    </row>
    <row r="162" spans="1:16" ht="15.5" x14ac:dyDescent="0.35">
      <c r="A162" s="37">
        <v>458</v>
      </c>
      <c r="B162" s="45" t="s">
        <v>1643</v>
      </c>
      <c r="C162" s="39" t="s">
        <v>1625</v>
      </c>
      <c r="D162" s="40" t="s">
        <v>1343</v>
      </c>
      <c r="E162" s="40" t="e">
        <f>INDEX([1]REFERENCED!$E:$E, MATCH(B162,[1]REFERENCED!$B:$B,0))</f>
        <v>#N/A</v>
      </c>
      <c r="F162" s="40" t="s">
        <v>1644</v>
      </c>
      <c r="G162" s="39" t="s">
        <v>1568</v>
      </c>
      <c r="H162" s="40">
        <v>6</v>
      </c>
      <c r="I162" s="40" t="s">
        <v>119</v>
      </c>
      <c r="J162" s="26">
        <v>42481</v>
      </c>
      <c r="K162" s="26">
        <v>42664</v>
      </c>
      <c r="L162" s="41" t="s">
        <v>1753</v>
      </c>
      <c r="M162" s="42"/>
      <c r="N162" s="43"/>
      <c r="O162" s="44">
        <f t="shared" ca="1" si="16"/>
        <v>44831</v>
      </c>
      <c r="P162" s="44">
        <f t="shared" si="15"/>
        <v>42650</v>
      </c>
    </row>
    <row r="163" spans="1:16" ht="15.5" x14ac:dyDescent="0.35">
      <c r="A163" s="37">
        <v>459</v>
      </c>
      <c r="B163" s="45" t="s">
        <v>1645</v>
      </c>
      <c r="C163" s="39" t="s">
        <v>1625</v>
      </c>
      <c r="D163" s="40" t="s">
        <v>1343</v>
      </c>
      <c r="E163" s="40" t="e">
        <f>INDEX([1]REFERENCED!$E:$E, MATCH(B163,[1]REFERENCED!$B:$B,0))</f>
        <v>#N/A</v>
      </c>
      <c r="F163" s="40" t="s">
        <v>1646</v>
      </c>
      <c r="G163" s="39" t="s">
        <v>1568</v>
      </c>
      <c r="H163" s="40">
        <v>6</v>
      </c>
      <c r="I163" s="40" t="s">
        <v>119</v>
      </c>
      <c r="J163" s="26">
        <v>42481</v>
      </c>
      <c r="K163" s="26">
        <v>42664</v>
      </c>
      <c r="L163" s="41" t="s">
        <v>1753</v>
      </c>
      <c r="M163" s="42"/>
      <c r="N163" s="43"/>
      <c r="O163" s="44">
        <f t="shared" ca="1" si="16"/>
        <v>44831</v>
      </c>
      <c r="P163" s="44">
        <f t="shared" si="15"/>
        <v>42650</v>
      </c>
    </row>
    <row r="164" spans="1:16" ht="15.5" x14ac:dyDescent="0.35">
      <c r="A164" s="37">
        <v>460</v>
      </c>
      <c r="B164" s="45" t="s">
        <v>1647</v>
      </c>
      <c r="C164" s="39" t="s">
        <v>1625</v>
      </c>
      <c r="D164" s="40" t="s">
        <v>1343</v>
      </c>
      <c r="E164" s="40" t="e">
        <f>INDEX([1]REFERENCED!$E:$E, MATCH(B164,[1]REFERENCED!$B:$B,0))</f>
        <v>#N/A</v>
      </c>
      <c r="F164" s="40" t="s">
        <v>1648</v>
      </c>
      <c r="G164" s="39" t="s">
        <v>1568</v>
      </c>
      <c r="H164" s="40">
        <v>6</v>
      </c>
      <c r="I164" s="40" t="s">
        <v>119</v>
      </c>
      <c r="J164" s="26">
        <v>42481</v>
      </c>
      <c r="K164" s="26">
        <v>42664</v>
      </c>
      <c r="L164" s="41" t="s">
        <v>1753</v>
      </c>
      <c r="M164" s="42"/>
      <c r="N164" s="43"/>
      <c r="O164" s="44">
        <f t="shared" ca="1" si="16"/>
        <v>44831</v>
      </c>
      <c r="P164" s="44">
        <f t="shared" si="15"/>
        <v>42650</v>
      </c>
    </row>
    <row r="165" spans="1:16" ht="15.5" x14ac:dyDescent="0.35">
      <c r="A165" s="37">
        <v>468</v>
      </c>
      <c r="B165" s="45" t="s">
        <v>1666</v>
      </c>
      <c r="C165" s="39" t="s">
        <v>1625</v>
      </c>
      <c r="D165" s="40" t="s">
        <v>1343</v>
      </c>
      <c r="E165" s="40" t="e">
        <f>INDEX([1]REFERENCED!$E:$E, MATCH(B165,[1]REFERENCED!$B:$B,0))</f>
        <v>#N/A</v>
      </c>
      <c r="F165" s="40" t="s">
        <v>1667</v>
      </c>
      <c r="G165" s="39" t="s">
        <v>1568</v>
      </c>
      <c r="H165" s="40">
        <v>6</v>
      </c>
      <c r="I165" s="40" t="s">
        <v>119</v>
      </c>
      <c r="J165" s="26">
        <v>42481</v>
      </c>
      <c r="K165" s="26">
        <v>42664</v>
      </c>
      <c r="L165" s="41" t="s">
        <v>1753</v>
      </c>
      <c r="M165" s="42"/>
      <c r="N165" s="43"/>
      <c r="O165" s="44">
        <f t="shared" ca="1" si="16"/>
        <v>44831</v>
      </c>
      <c r="P165" s="44">
        <f t="shared" si="15"/>
        <v>42650</v>
      </c>
    </row>
    <row r="166" spans="1:16" ht="15.5" x14ac:dyDescent="0.35">
      <c r="A166" s="37">
        <v>469</v>
      </c>
      <c r="B166" s="45" t="s">
        <v>1668</v>
      </c>
      <c r="C166" s="39" t="s">
        <v>1625</v>
      </c>
      <c r="D166" s="40" t="s">
        <v>1343</v>
      </c>
      <c r="E166" s="40" t="e">
        <f>INDEX([1]REFERENCED!$E:$E, MATCH(B166,[1]REFERENCED!$B:$B,0))</f>
        <v>#N/A</v>
      </c>
      <c r="F166" s="40" t="s">
        <v>1669</v>
      </c>
      <c r="G166" s="39" t="s">
        <v>1568</v>
      </c>
      <c r="H166" s="40">
        <v>6</v>
      </c>
      <c r="I166" s="40" t="s">
        <v>119</v>
      </c>
      <c r="J166" s="26">
        <v>42481</v>
      </c>
      <c r="K166" s="26">
        <v>42664</v>
      </c>
      <c r="L166" s="41" t="s">
        <v>1753</v>
      </c>
      <c r="M166" s="42"/>
      <c r="N166" s="43"/>
      <c r="O166" s="44">
        <f t="shared" ca="1" si="16"/>
        <v>44831</v>
      </c>
      <c r="P166" s="44">
        <f t="shared" si="15"/>
        <v>42650</v>
      </c>
    </row>
    <row r="167" spans="1:16" ht="15.5" x14ac:dyDescent="0.35">
      <c r="A167" s="37">
        <v>470</v>
      </c>
      <c r="B167" s="45" t="s">
        <v>1670</v>
      </c>
      <c r="C167" s="39" t="s">
        <v>1625</v>
      </c>
      <c r="D167" s="40" t="s">
        <v>1343</v>
      </c>
      <c r="E167" s="40" t="e">
        <f>INDEX([1]REFERENCED!$E:$E, MATCH(B167,[1]REFERENCED!$B:$B,0))</f>
        <v>#N/A</v>
      </c>
      <c r="F167" s="40" t="s">
        <v>1671</v>
      </c>
      <c r="G167" s="39" t="s">
        <v>1568</v>
      </c>
      <c r="H167" s="40">
        <v>6</v>
      </c>
      <c r="I167" s="40" t="s">
        <v>119</v>
      </c>
      <c r="J167" s="26">
        <v>42481</v>
      </c>
      <c r="K167" s="26">
        <v>42664</v>
      </c>
      <c r="L167" s="41" t="s">
        <v>1753</v>
      </c>
      <c r="M167" s="42"/>
      <c r="N167" s="43"/>
      <c r="O167" s="44">
        <f t="shared" ca="1" si="16"/>
        <v>44831</v>
      </c>
      <c r="P167" s="44">
        <f t="shared" si="15"/>
        <v>42650</v>
      </c>
    </row>
    <row r="168" spans="1:16" ht="15.5" x14ac:dyDescent="0.35">
      <c r="A168" s="37">
        <v>471</v>
      </c>
      <c r="B168" s="45" t="s">
        <v>1672</v>
      </c>
      <c r="C168" s="39" t="s">
        <v>1625</v>
      </c>
      <c r="D168" s="40" t="s">
        <v>1343</v>
      </c>
      <c r="E168" s="40" t="e">
        <f>INDEX([1]REFERENCED!$E:$E, MATCH(B168,[1]REFERENCED!$B:$B,0))</f>
        <v>#N/A</v>
      </c>
      <c r="F168" s="40" t="s">
        <v>1673</v>
      </c>
      <c r="G168" s="39" t="s">
        <v>1568</v>
      </c>
      <c r="H168" s="40">
        <v>6</v>
      </c>
      <c r="I168" s="40" t="s">
        <v>119</v>
      </c>
      <c r="J168" s="26">
        <v>42481</v>
      </c>
      <c r="K168" s="26">
        <v>42664</v>
      </c>
      <c r="L168" s="41" t="s">
        <v>1753</v>
      </c>
      <c r="M168" s="42"/>
      <c r="N168" s="43"/>
      <c r="O168" s="44">
        <f t="shared" ca="1" si="16"/>
        <v>44831</v>
      </c>
      <c r="P168" s="44">
        <f t="shared" si="15"/>
        <v>42650</v>
      </c>
    </row>
    <row r="169" spans="1:16" ht="15.5" x14ac:dyDescent="0.35">
      <c r="A169" s="37">
        <v>472</v>
      </c>
      <c r="B169" s="45" t="s">
        <v>1674</v>
      </c>
      <c r="C169" s="39" t="s">
        <v>1625</v>
      </c>
      <c r="D169" s="40" t="s">
        <v>1343</v>
      </c>
      <c r="E169" s="40" t="e">
        <f>INDEX([1]REFERENCED!$E:$E, MATCH(B169,[1]REFERENCED!$B:$B,0))</f>
        <v>#N/A</v>
      </c>
      <c r="F169" s="40" t="s">
        <v>1675</v>
      </c>
      <c r="G169" s="39" t="s">
        <v>1568</v>
      </c>
      <c r="H169" s="40">
        <v>6</v>
      </c>
      <c r="I169" s="40" t="s">
        <v>119</v>
      </c>
      <c r="J169" s="26">
        <v>42481</v>
      </c>
      <c r="K169" s="26">
        <v>42664</v>
      </c>
      <c r="L169" s="41" t="s">
        <v>1753</v>
      </c>
      <c r="M169" s="42"/>
      <c r="N169" s="43"/>
      <c r="O169" s="44">
        <f t="shared" ca="1" si="16"/>
        <v>44831</v>
      </c>
      <c r="P169" s="44">
        <f t="shared" si="15"/>
        <v>42650</v>
      </c>
    </row>
    <row r="170" spans="1:16" ht="15.5" x14ac:dyDescent="0.35">
      <c r="A170" s="37">
        <v>464</v>
      </c>
      <c r="B170" s="38" t="s">
        <v>1656</v>
      </c>
      <c r="C170" s="39" t="s">
        <v>1657</v>
      </c>
      <c r="D170" s="40" t="s">
        <v>705</v>
      </c>
      <c r="E170" s="46" t="s">
        <v>40</v>
      </c>
      <c r="F170" s="40" t="s">
        <v>1658</v>
      </c>
      <c r="G170" s="39" t="s">
        <v>1564</v>
      </c>
      <c r="H170" s="40">
        <v>1</v>
      </c>
      <c r="I170" s="40" t="s">
        <v>22</v>
      </c>
      <c r="J170" s="26">
        <v>44453</v>
      </c>
      <c r="K170" s="26">
        <v>44818</v>
      </c>
      <c r="L170" s="41" t="b">
        <f ca="1">(P170&lt;=O170)=FALSE()</f>
        <v>0</v>
      </c>
      <c r="M170" s="42"/>
      <c r="N170" s="43"/>
      <c r="O170" s="44">
        <f t="shared" ca="1" si="16"/>
        <v>44831</v>
      </c>
      <c r="P170" s="44">
        <f t="shared" si="15"/>
        <v>44804</v>
      </c>
    </row>
    <row r="171" spans="1:16" ht="15.5" x14ac:dyDescent="0.35">
      <c r="A171" s="37">
        <v>465</v>
      </c>
      <c r="B171" s="45" t="s">
        <v>1659</v>
      </c>
      <c r="C171" s="39" t="s">
        <v>1657</v>
      </c>
      <c r="D171" s="40" t="s">
        <v>1343</v>
      </c>
      <c r="E171" s="40" t="e">
        <f>INDEX([1]REFERENCED!$E:$E, MATCH(B171,[1]REFERENCED!$B:$B,0))</f>
        <v>#N/A</v>
      </c>
      <c r="F171" s="40" t="s">
        <v>1660</v>
      </c>
      <c r="G171" s="39" t="s">
        <v>1568</v>
      </c>
      <c r="H171" s="40">
        <v>1</v>
      </c>
      <c r="I171" s="40" t="s">
        <v>22</v>
      </c>
      <c r="J171" s="26">
        <v>43369</v>
      </c>
      <c r="K171" s="26">
        <v>43734</v>
      </c>
      <c r="L171" s="41" t="s">
        <v>1753</v>
      </c>
      <c r="M171" s="42"/>
      <c r="N171" s="43"/>
      <c r="O171" s="44">
        <f t="shared" ca="1" si="16"/>
        <v>44831</v>
      </c>
      <c r="P171" s="44">
        <f t="shared" si="15"/>
        <v>43720</v>
      </c>
    </row>
    <row r="172" spans="1:16" ht="31" x14ac:dyDescent="0.35">
      <c r="A172" s="37">
        <v>391</v>
      </c>
      <c r="B172" s="38" t="s">
        <v>1432</v>
      </c>
      <c r="C172" s="39" t="s">
        <v>1433</v>
      </c>
      <c r="D172" s="40" t="s">
        <v>705</v>
      </c>
      <c r="E172" s="40" t="str">
        <f>INDEX([1]REFERENCED!$E:$E, MATCH(B172,[1]REFERENCED!$B:$B,0))</f>
        <v>-</v>
      </c>
      <c r="F172" s="40" t="s">
        <v>1434</v>
      </c>
      <c r="G172" s="39" t="s">
        <v>784</v>
      </c>
      <c r="H172" s="40">
        <v>1</v>
      </c>
      <c r="I172" s="40" t="s">
        <v>22</v>
      </c>
      <c r="J172" s="26">
        <v>44558</v>
      </c>
      <c r="K172" s="26">
        <v>44923</v>
      </c>
      <c r="L172" s="41" t="b">
        <f t="shared" ref="L172:L188" ca="1" si="18">(P172&lt;=O172)=FALSE()</f>
        <v>1</v>
      </c>
      <c r="M172" s="42"/>
      <c r="N172" s="43"/>
      <c r="O172" s="44">
        <f t="shared" ca="1" si="16"/>
        <v>44831</v>
      </c>
      <c r="P172" s="44">
        <f t="shared" si="15"/>
        <v>44909</v>
      </c>
    </row>
    <row r="173" spans="1:16" ht="15.5" x14ac:dyDescent="0.35">
      <c r="A173" s="37">
        <v>205</v>
      </c>
      <c r="B173" s="38" t="s">
        <v>836</v>
      </c>
      <c r="C173" s="39" t="s">
        <v>837</v>
      </c>
      <c r="D173" s="40" t="s">
        <v>705</v>
      </c>
      <c r="E173" s="40" t="str">
        <f>INDEX([1]REFERENCED!$E:$E, MATCH(B173,[1]REFERENCED!$B:$B,0))</f>
        <v xml:space="preserve"> 0" - 6”</v>
      </c>
      <c r="F173" s="40" t="s">
        <v>838</v>
      </c>
      <c r="G173" s="39" t="s">
        <v>839</v>
      </c>
      <c r="H173" s="40">
        <v>1</v>
      </c>
      <c r="I173" s="40" t="s">
        <v>22</v>
      </c>
      <c r="J173" s="26">
        <v>44466</v>
      </c>
      <c r="K173" s="26">
        <v>44831</v>
      </c>
      <c r="L173" s="41" t="b">
        <f t="shared" ca="1" si="18"/>
        <v>0</v>
      </c>
      <c r="M173" s="42"/>
      <c r="N173" s="43"/>
      <c r="O173" s="44">
        <f t="shared" ca="1" si="16"/>
        <v>44831</v>
      </c>
      <c r="P173" s="44">
        <f t="shared" si="15"/>
        <v>44817</v>
      </c>
    </row>
    <row r="174" spans="1:16" ht="31" x14ac:dyDescent="0.35">
      <c r="A174" s="37">
        <v>122</v>
      </c>
      <c r="B174" s="38" t="s">
        <v>478</v>
      </c>
      <c r="C174" s="39" t="s">
        <v>1779</v>
      </c>
      <c r="D174" s="40" t="s">
        <v>705</v>
      </c>
      <c r="E174" s="40" t="str">
        <f>INDEX([1]REFERENCED!$E:$E, MATCH(B174,[1]REFERENCED!$B:$B,0))</f>
        <v>12" - 18"</v>
      </c>
      <c r="F174" s="40" t="s">
        <v>480</v>
      </c>
      <c r="G174" s="39" t="s">
        <v>484</v>
      </c>
      <c r="H174" s="40">
        <v>1</v>
      </c>
      <c r="I174" s="40" t="s">
        <v>22</v>
      </c>
      <c r="J174" s="26">
        <v>44274</v>
      </c>
      <c r="K174" s="26">
        <v>44639</v>
      </c>
      <c r="L174" s="41" t="b">
        <f t="shared" ca="1" si="18"/>
        <v>0</v>
      </c>
      <c r="M174" s="42"/>
      <c r="N174" s="43"/>
      <c r="O174" s="44">
        <f t="shared" ca="1" si="16"/>
        <v>44831</v>
      </c>
      <c r="P174" s="44">
        <f t="shared" si="15"/>
        <v>44625</v>
      </c>
    </row>
    <row r="175" spans="1:16" ht="15.5" x14ac:dyDescent="0.35">
      <c r="A175" s="37">
        <v>206</v>
      </c>
      <c r="B175" s="38" t="s">
        <v>840</v>
      </c>
      <c r="C175" s="39" t="s">
        <v>841</v>
      </c>
      <c r="D175" s="40" t="s">
        <v>705</v>
      </c>
      <c r="E175" s="40" t="str">
        <f>INDEX([1]REFERENCED!$E:$E, MATCH(B175,[1]REFERENCED!$B:$B,0))</f>
        <v>18" - 24"</v>
      </c>
      <c r="F175" s="40" t="s">
        <v>843</v>
      </c>
      <c r="G175" s="39" t="s">
        <v>839</v>
      </c>
      <c r="H175" s="40">
        <v>1</v>
      </c>
      <c r="I175" s="40" t="s">
        <v>22</v>
      </c>
      <c r="J175" s="26">
        <v>44308</v>
      </c>
      <c r="K175" s="26">
        <v>44673</v>
      </c>
      <c r="L175" s="41" t="b">
        <f t="shared" ca="1" si="18"/>
        <v>0</v>
      </c>
      <c r="M175" s="42"/>
      <c r="N175" s="43"/>
      <c r="O175" s="44">
        <f t="shared" ca="1" si="16"/>
        <v>44831</v>
      </c>
      <c r="P175" s="44">
        <f t="shared" si="15"/>
        <v>44659</v>
      </c>
    </row>
    <row r="176" spans="1:16" ht="31" x14ac:dyDescent="0.35">
      <c r="A176" s="37">
        <v>123</v>
      </c>
      <c r="B176" s="47" t="s">
        <v>488</v>
      </c>
      <c r="C176" s="39" t="s">
        <v>489</v>
      </c>
      <c r="D176" s="40" t="s">
        <v>705</v>
      </c>
      <c r="E176" s="40" t="str">
        <f>INDEX([1]REFERENCED!$E:$E, MATCH(B176,[1]REFERENCED!$B:$B,0))</f>
        <v>18" - 24"</v>
      </c>
      <c r="F176" s="40" t="s">
        <v>490</v>
      </c>
      <c r="G176" s="39" t="s">
        <v>491</v>
      </c>
      <c r="H176" s="40">
        <v>1</v>
      </c>
      <c r="I176" s="40" t="s">
        <v>22</v>
      </c>
      <c r="J176" s="26">
        <v>44344</v>
      </c>
      <c r="K176" s="26">
        <v>44709</v>
      </c>
      <c r="L176" s="41" t="b">
        <f t="shared" ca="1" si="18"/>
        <v>0</v>
      </c>
      <c r="M176" s="42"/>
      <c r="N176" s="43"/>
      <c r="O176" s="44">
        <f t="shared" ca="1" si="16"/>
        <v>44831</v>
      </c>
      <c r="P176" s="44">
        <f t="shared" si="15"/>
        <v>44695</v>
      </c>
    </row>
    <row r="177" spans="1:16" ht="15.5" x14ac:dyDescent="0.35">
      <c r="A177" s="37">
        <v>207</v>
      </c>
      <c r="B177" s="38" t="s">
        <v>846</v>
      </c>
      <c r="C177" s="39" t="s">
        <v>847</v>
      </c>
      <c r="D177" s="40" t="s">
        <v>705</v>
      </c>
      <c r="E177" s="40" t="str">
        <f>INDEX([1]REFERENCED!$E:$E, MATCH(B177,[1]REFERENCED!$B:$B,0))</f>
        <v>24” - 30"</v>
      </c>
      <c r="F177" s="40" t="s">
        <v>848</v>
      </c>
      <c r="G177" s="39" t="s">
        <v>849</v>
      </c>
      <c r="H177" s="40">
        <v>1</v>
      </c>
      <c r="I177" s="40" t="s">
        <v>22</v>
      </c>
      <c r="J177" s="26">
        <v>44510</v>
      </c>
      <c r="K177" s="26">
        <v>44875</v>
      </c>
      <c r="L177" s="41" t="b">
        <f t="shared" ca="1" si="18"/>
        <v>1</v>
      </c>
      <c r="M177" s="42"/>
      <c r="N177" s="43"/>
      <c r="O177" s="44">
        <f t="shared" ca="1" si="16"/>
        <v>44831</v>
      </c>
      <c r="P177" s="44">
        <f t="shared" si="15"/>
        <v>44861</v>
      </c>
    </row>
    <row r="178" spans="1:16" ht="15.5" x14ac:dyDescent="0.35">
      <c r="A178" s="37">
        <v>263</v>
      </c>
      <c r="B178" s="38" t="s">
        <v>1029</v>
      </c>
      <c r="C178" s="39" t="s">
        <v>1030</v>
      </c>
      <c r="D178" s="40" t="s">
        <v>705</v>
      </c>
      <c r="E178" s="40" t="str">
        <f>INDEX([1]REFERENCED!$E:$E, MATCH(B178,[1]REFERENCED!$B:$B,0))</f>
        <v xml:space="preserve"> 30" - 36”</v>
      </c>
      <c r="F178" s="40" t="s">
        <v>1031</v>
      </c>
      <c r="G178" s="39" t="s">
        <v>1032</v>
      </c>
      <c r="H178" s="40">
        <v>1</v>
      </c>
      <c r="I178" s="40" t="s">
        <v>22</v>
      </c>
      <c r="J178" s="26">
        <v>44558</v>
      </c>
      <c r="K178" s="26">
        <v>44923</v>
      </c>
      <c r="L178" s="41" t="b">
        <f t="shared" ca="1" si="18"/>
        <v>1</v>
      </c>
      <c r="M178" s="42"/>
      <c r="N178" s="43"/>
      <c r="O178" s="44">
        <f t="shared" ca="1" si="16"/>
        <v>44831</v>
      </c>
      <c r="P178" s="44">
        <f t="shared" si="15"/>
        <v>44909</v>
      </c>
    </row>
    <row r="179" spans="1:16" ht="15.5" x14ac:dyDescent="0.35">
      <c r="A179" s="37">
        <v>159</v>
      </c>
      <c r="B179" s="38" t="s">
        <v>637</v>
      </c>
      <c r="C179" s="39" t="s">
        <v>638</v>
      </c>
      <c r="D179" s="40" t="s">
        <v>705</v>
      </c>
      <c r="E179" s="40" t="s">
        <v>639</v>
      </c>
      <c r="F179" s="40" t="s">
        <v>640</v>
      </c>
      <c r="G179" s="39" t="s">
        <v>641</v>
      </c>
      <c r="H179" s="40">
        <v>1</v>
      </c>
      <c r="I179" s="40" t="s">
        <v>22</v>
      </c>
      <c r="J179" s="26">
        <v>44399</v>
      </c>
      <c r="K179" s="26">
        <v>44764</v>
      </c>
      <c r="L179" s="41" t="b">
        <f t="shared" ca="1" si="18"/>
        <v>0</v>
      </c>
      <c r="M179" s="42"/>
      <c r="N179" s="43"/>
      <c r="O179" s="44">
        <f t="shared" ca="1" si="16"/>
        <v>44831</v>
      </c>
      <c r="P179" s="44">
        <f t="shared" si="15"/>
        <v>44750</v>
      </c>
    </row>
    <row r="180" spans="1:16" ht="15.5" x14ac:dyDescent="0.35">
      <c r="A180" s="37">
        <v>160</v>
      </c>
      <c r="B180" s="38" t="s">
        <v>642</v>
      </c>
      <c r="C180" s="39" t="s">
        <v>643</v>
      </c>
      <c r="D180" s="40" t="s">
        <v>705</v>
      </c>
      <c r="E180" s="40" t="s">
        <v>644</v>
      </c>
      <c r="F180" s="40" t="s">
        <v>645</v>
      </c>
      <c r="G180" s="39" t="s">
        <v>641</v>
      </c>
      <c r="H180" s="40">
        <v>1</v>
      </c>
      <c r="I180" s="40" t="s">
        <v>22</v>
      </c>
      <c r="J180" s="26">
        <v>44399</v>
      </c>
      <c r="K180" s="26">
        <v>44764</v>
      </c>
      <c r="L180" s="41" t="b">
        <f t="shared" ca="1" si="18"/>
        <v>0</v>
      </c>
      <c r="M180" s="42"/>
      <c r="N180" s="43"/>
      <c r="O180" s="44">
        <f t="shared" ca="1" si="16"/>
        <v>44831</v>
      </c>
      <c r="P180" s="44">
        <f t="shared" si="15"/>
        <v>44750</v>
      </c>
    </row>
    <row r="181" spans="1:16" ht="15.5" x14ac:dyDescent="0.35">
      <c r="A181" s="37">
        <v>161</v>
      </c>
      <c r="B181" s="38" t="s">
        <v>646</v>
      </c>
      <c r="C181" s="39" t="s">
        <v>647</v>
      </c>
      <c r="D181" s="40" t="s">
        <v>705</v>
      </c>
      <c r="E181" s="40" t="s">
        <v>648</v>
      </c>
      <c r="F181" s="40" t="s">
        <v>649</v>
      </c>
      <c r="G181" s="39" t="s">
        <v>641</v>
      </c>
      <c r="H181" s="40">
        <v>1</v>
      </c>
      <c r="I181" s="40" t="s">
        <v>22</v>
      </c>
      <c r="J181" s="26">
        <v>44399</v>
      </c>
      <c r="K181" s="26">
        <v>44764</v>
      </c>
      <c r="L181" s="41" t="b">
        <f t="shared" ca="1" si="18"/>
        <v>0</v>
      </c>
      <c r="M181" s="42"/>
      <c r="N181" s="43"/>
      <c r="O181" s="44">
        <f t="shared" ca="1" si="16"/>
        <v>44831</v>
      </c>
      <c r="P181" s="44">
        <f t="shared" si="15"/>
        <v>44750</v>
      </c>
    </row>
    <row r="182" spans="1:16" ht="15.5" x14ac:dyDescent="0.35">
      <c r="A182" s="37">
        <v>162</v>
      </c>
      <c r="B182" s="38" t="s">
        <v>650</v>
      </c>
      <c r="C182" s="39" t="s">
        <v>651</v>
      </c>
      <c r="D182" s="40" t="s">
        <v>705</v>
      </c>
      <c r="E182" s="40" t="s">
        <v>652</v>
      </c>
      <c r="F182" s="40" t="s">
        <v>653</v>
      </c>
      <c r="G182" s="39" t="s">
        <v>641</v>
      </c>
      <c r="H182" s="40">
        <v>1</v>
      </c>
      <c r="I182" s="40" t="s">
        <v>22</v>
      </c>
      <c r="J182" s="26">
        <v>44399</v>
      </c>
      <c r="K182" s="26">
        <v>44764</v>
      </c>
      <c r="L182" s="41" t="b">
        <f t="shared" ca="1" si="18"/>
        <v>0</v>
      </c>
      <c r="M182" s="42"/>
      <c r="N182" s="43"/>
      <c r="O182" s="44">
        <f t="shared" ca="1" si="16"/>
        <v>44831</v>
      </c>
      <c r="P182" s="44">
        <f t="shared" si="15"/>
        <v>44750</v>
      </c>
    </row>
    <row r="183" spans="1:16" ht="15.5" x14ac:dyDescent="0.35">
      <c r="A183" s="37">
        <v>163</v>
      </c>
      <c r="B183" s="38" t="s">
        <v>654</v>
      </c>
      <c r="C183" s="39" t="s">
        <v>655</v>
      </c>
      <c r="D183" s="40" t="s">
        <v>705</v>
      </c>
      <c r="E183" s="40" t="s">
        <v>656</v>
      </c>
      <c r="F183" s="40" t="s">
        <v>657</v>
      </c>
      <c r="G183" s="39" t="s">
        <v>641</v>
      </c>
      <c r="H183" s="40">
        <v>1</v>
      </c>
      <c r="I183" s="40" t="s">
        <v>22</v>
      </c>
      <c r="J183" s="26">
        <v>44399</v>
      </c>
      <c r="K183" s="26">
        <v>44764</v>
      </c>
      <c r="L183" s="41" t="b">
        <f t="shared" ca="1" si="18"/>
        <v>0</v>
      </c>
      <c r="M183" s="42"/>
      <c r="N183" s="43"/>
      <c r="O183" s="44">
        <f t="shared" ca="1" si="16"/>
        <v>44831</v>
      </c>
      <c r="P183" s="44">
        <f t="shared" si="15"/>
        <v>44750</v>
      </c>
    </row>
    <row r="184" spans="1:16" ht="15.5" x14ac:dyDescent="0.35">
      <c r="A184" s="37">
        <v>164</v>
      </c>
      <c r="B184" s="38" t="s">
        <v>658</v>
      </c>
      <c r="C184" s="39" t="s">
        <v>659</v>
      </c>
      <c r="D184" s="40" t="s">
        <v>705</v>
      </c>
      <c r="E184" s="40" t="s">
        <v>660</v>
      </c>
      <c r="F184" s="40" t="s">
        <v>661</v>
      </c>
      <c r="G184" s="39" t="s">
        <v>641</v>
      </c>
      <c r="H184" s="40">
        <v>1</v>
      </c>
      <c r="I184" s="40" t="s">
        <v>22</v>
      </c>
      <c r="J184" s="26">
        <v>44399</v>
      </c>
      <c r="K184" s="26">
        <v>44764</v>
      </c>
      <c r="L184" s="41" t="b">
        <f t="shared" ca="1" si="18"/>
        <v>0</v>
      </c>
      <c r="M184" s="42"/>
      <c r="N184" s="43"/>
      <c r="O184" s="44">
        <f t="shared" ca="1" si="16"/>
        <v>44831</v>
      </c>
      <c r="P184" s="44">
        <f t="shared" si="15"/>
        <v>44750</v>
      </c>
    </row>
    <row r="185" spans="1:16" ht="15.5" x14ac:dyDescent="0.35">
      <c r="A185" s="37">
        <v>208</v>
      </c>
      <c r="B185" s="38" t="s">
        <v>850</v>
      </c>
      <c r="C185" s="39" t="s">
        <v>851</v>
      </c>
      <c r="D185" s="40" t="s">
        <v>705</v>
      </c>
      <c r="E185" s="40" t="str">
        <f>INDEX([1]REFERENCED!$E:$E, MATCH(B185,[1]REFERENCED!$B:$B,0))</f>
        <v>6" - 12"</v>
      </c>
      <c r="F185" s="40" t="s">
        <v>852</v>
      </c>
      <c r="G185" s="39" t="s">
        <v>853</v>
      </c>
      <c r="H185" s="40">
        <v>1</v>
      </c>
      <c r="I185" s="40" t="s">
        <v>22</v>
      </c>
      <c r="J185" s="26">
        <v>44483</v>
      </c>
      <c r="K185" s="26">
        <v>44848</v>
      </c>
      <c r="L185" s="41" t="b">
        <f t="shared" ca="1" si="18"/>
        <v>1</v>
      </c>
      <c r="M185" s="42"/>
      <c r="N185" s="43"/>
      <c r="O185" s="44">
        <f t="shared" ca="1" si="16"/>
        <v>44831</v>
      </c>
      <c r="P185" s="44">
        <f t="shared" si="15"/>
        <v>44834</v>
      </c>
    </row>
    <row r="186" spans="1:16" ht="15.5" x14ac:dyDescent="0.35">
      <c r="A186" s="37">
        <v>165</v>
      </c>
      <c r="B186" s="38" t="s">
        <v>662</v>
      </c>
      <c r="C186" s="39" t="s">
        <v>663</v>
      </c>
      <c r="D186" s="40" t="s">
        <v>705</v>
      </c>
      <c r="E186" s="40" t="s">
        <v>664</v>
      </c>
      <c r="F186" s="40" t="s">
        <v>665</v>
      </c>
      <c r="G186" s="39" t="s">
        <v>641</v>
      </c>
      <c r="H186" s="40">
        <v>1</v>
      </c>
      <c r="I186" s="40" t="s">
        <v>22</v>
      </c>
      <c r="J186" s="26">
        <v>44399</v>
      </c>
      <c r="K186" s="26">
        <v>44764</v>
      </c>
      <c r="L186" s="41" t="b">
        <f t="shared" ca="1" si="18"/>
        <v>0</v>
      </c>
      <c r="M186" s="42"/>
      <c r="N186" s="43"/>
      <c r="O186" s="44">
        <f t="shared" ca="1" si="16"/>
        <v>44831</v>
      </c>
      <c r="P186" s="44">
        <f t="shared" si="15"/>
        <v>44750</v>
      </c>
    </row>
    <row r="187" spans="1:16" ht="15.5" x14ac:dyDescent="0.35">
      <c r="A187" s="37">
        <v>166</v>
      </c>
      <c r="B187" s="38" t="s">
        <v>666</v>
      </c>
      <c r="C187" s="39" t="s">
        <v>667</v>
      </c>
      <c r="D187" s="40" t="s">
        <v>705</v>
      </c>
      <c r="E187" s="40" t="s">
        <v>668</v>
      </c>
      <c r="F187" s="40" t="s">
        <v>669</v>
      </c>
      <c r="G187" s="39" t="s">
        <v>641</v>
      </c>
      <c r="H187" s="40">
        <v>1</v>
      </c>
      <c r="I187" s="40" t="s">
        <v>22</v>
      </c>
      <c r="J187" s="26">
        <v>44399</v>
      </c>
      <c r="K187" s="26">
        <v>44764</v>
      </c>
      <c r="L187" s="41" t="b">
        <f t="shared" ca="1" si="18"/>
        <v>0</v>
      </c>
      <c r="M187" s="42"/>
      <c r="N187" s="43"/>
      <c r="O187" s="44">
        <f t="shared" ca="1" si="16"/>
        <v>44831</v>
      </c>
      <c r="P187" s="44">
        <f t="shared" si="15"/>
        <v>44750</v>
      </c>
    </row>
    <row r="188" spans="1:16" ht="31" x14ac:dyDescent="0.35">
      <c r="A188" s="37">
        <v>244</v>
      </c>
      <c r="B188" s="38" t="s">
        <v>957</v>
      </c>
      <c r="C188" s="39" t="s">
        <v>958</v>
      </c>
      <c r="D188" s="40" t="s">
        <v>705</v>
      </c>
      <c r="E188" s="40" t="str">
        <f>INDEX([1]REFERENCED!$E:$E, MATCH(B188,[1]REFERENCED!$B:$B,0))</f>
        <v>0" - 0.5"</v>
      </c>
      <c r="F188" s="40" t="s">
        <v>959</v>
      </c>
      <c r="G188" s="39" t="s">
        <v>960</v>
      </c>
      <c r="H188" s="40">
        <v>1</v>
      </c>
      <c r="I188" s="40" t="s">
        <v>22</v>
      </c>
      <c r="J188" s="26">
        <v>44438</v>
      </c>
      <c r="K188" s="26">
        <v>44803</v>
      </c>
      <c r="L188" s="41" t="b">
        <f t="shared" ca="1" si="18"/>
        <v>0</v>
      </c>
      <c r="M188" s="42"/>
      <c r="N188" s="43"/>
      <c r="O188" s="44">
        <f t="shared" ca="1" si="16"/>
        <v>44831</v>
      </c>
      <c r="P188" s="44">
        <f t="shared" si="15"/>
        <v>44789</v>
      </c>
    </row>
    <row r="189" spans="1:16" ht="62" x14ac:dyDescent="0.35">
      <c r="A189" s="37">
        <v>242</v>
      </c>
      <c r="B189" s="45" t="s">
        <v>949</v>
      </c>
      <c r="C189" s="39" t="s">
        <v>950</v>
      </c>
      <c r="D189" s="40">
        <v>2</v>
      </c>
      <c r="E189" s="40" t="s">
        <v>951</v>
      </c>
      <c r="F189" s="40" t="s">
        <v>952</v>
      </c>
      <c r="G189" s="39" t="s">
        <v>953</v>
      </c>
      <c r="H189" s="40">
        <v>1</v>
      </c>
      <c r="I189" s="40" t="s">
        <v>22</v>
      </c>
      <c r="J189" s="26">
        <v>41324</v>
      </c>
      <c r="K189" s="26">
        <v>41689</v>
      </c>
      <c r="L189" s="41" t="s">
        <v>1753</v>
      </c>
      <c r="M189" s="42"/>
      <c r="N189" s="43"/>
      <c r="O189" s="44">
        <f t="shared" ca="1" si="16"/>
        <v>44831</v>
      </c>
      <c r="P189" s="44">
        <f t="shared" si="15"/>
        <v>41675</v>
      </c>
    </row>
    <row r="190" spans="1:16" ht="62" x14ac:dyDescent="0.35">
      <c r="A190" s="37">
        <v>243</v>
      </c>
      <c r="B190" s="45" t="s">
        <v>954</v>
      </c>
      <c r="C190" s="39" t="s">
        <v>955</v>
      </c>
      <c r="D190" s="40">
        <v>2</v>
      </c>
      <c r="E190" s="40" t="s">
        <v>951</v>
      </c>
      <c r="F190" s="40" t="s">
        <v>956</v>
      </c>
      <c r="G190" s="39" t="s">
        <v>953</v>
      </c>
      <c r="H190" s="40">
        <v>1</v>
      </c>
      <c r="I190" s="40" t="s">
        <v>22</v>
      </c>
      <c r="J190" s="26">
        <v>41324</v>
      </c>
      <c r="K190" s="26">
        <v>41689</v>
      </c>
      <c r="L190" s="41" t="s">
        <v>1753</v>
      </c>
      <c r="M190" s="42"/>
      <c r="N190" s="43"/>
      <c r="O190" s="44">
        <f t="shared" ca="1" si="16"/>
        <v>44831</v>
      </c>
      <c r="P190" s="44">
        <f t="shared" si="15"/>
        <v>41675</v>
      </c>
    </row>
    <row r="191" spans="1:16" ht="31" x14ac:dyDescent="0.35">
      <c r="A191" s="37">
        <v>262</v>
      </c>
      <c r="B191" s="45" t="s">
        <v>1025</v>
      </c>
      <c r="C191" s="39" t="s">
        <v>1026</v>
      </c>
      <c r="D191" s="40" t="s">
        <v>1343</v>
      </c>
      <c r="E191" s="40" t="e">
        <f>INDEX([1]REFERENCED!$E:$E, MATCH(B191,[1]REFERENCED!$B:$B,0))</f>
        <v>#N/A</v>
      </c>
      <c r="F191" s="40" t="s">
        <v>1027</v>
      </c>
      <c r="G191" s="39" t="s">
        <v>1028</v>
      </c>
      <c r="H191" s="40">
        <v>1</v>
      </c>
      <c r="I191" s="40" t="s">
        <v>22</v>
      </c>
      <c r="J191" s="26">
        <v>43633</v>
      </c>
      <c r="K191" s="26">
        <v>43999</v>
      </c>
      <c r="L191" s="41" t="s">
        <v>1753</v>
      </c>
      <c r="M191" s="42"/>
      <c r="N191" s="43"/>
      <c r="O191" s="44">
        <f t="shared" ca="1" si="16"/>
        <v>44831</v>
      </c>
      <c r="P191" s="44">
        <f t="shared" si="15"/>
        <v>43985</v>
      </c>
    </row>
    <row r="192" spans="1:16" ht="31" x14ac:dyDescent="0.35">
      <c r="A192" s="37">
        <v>357</v>
      </c>
      <c r="B192" s="48" t="s">
        <v>1332</v>
      </c>
      <c r="C192" s="39" t="s">
        <v>1026</v>
      </c>
      <c r="D192" s="40">
        <v>1</v>
      </c>
      <c r="E192" s="40" t="str">
        <f>INDEX([1]REFERENCED!$E:$E, MATCH(B192,[1]REFERENCED!$B:$B,0))</f>
        <v>-</v>
      </c>
      <c r="F192" s="40" t="s">
        <v>1334</v>
      </c>
      <c r="G192" s="39" t="s">
        <v>1335</v>
      </c>
      <c r="H192" s="40">
        <v>1</v>
      </c>
      <c r="I192" s="40" t="s">
        <v>22</v>
      </c>
      <c r="J192" s="26">
        <v>44351</v>
      </c>
      <c r="K192" s="26">
        <v>44716</v>
      </c>
      <c r="L192" s="41" t="b">
        <f ca="1">(P192&lt;=O192)=FALSE()</f>
        <v>0</v>
      </c>
      <c r="M192" s="42"/>
      <c r="N192" s="43"/>
      <c r="O192" s="44">
        <f t="shared" ca="1" si="16"/>
        <v>44831</v>
      </c>
      <c r="P192" s="44">
        <f t="shared" si="15"/>
        <v>44702</v>
      </c>
    </row>
    <row r="193" spans="1:16" ht="15.5" x14ac:dyDescent="0.35">
      <c r="A193" s="37">
        <v>461</v>
      </c>
      <c r="B193" s="45" t="s">
        <v>1649</v>
      </c>
      <c r="C193" s="39" t="s">
        <v>1650</v>
      </c>
      <c r="D193" s="40" t="s">
        <v>1343</v>
      </c>
      <c r="E193" s="40" t="e">
        <f>INDEX([1]REFERENCED!$E:$E, MATCH(B193,[1]REFERENCED!$B:$B,0))</f>
        <v>#N/A</v>
      </c>
      <c r="F193" s="40" t="s">
        <v>1651</v>
      </c>
      <c r="G193" s="39" t="s">
        <v>1568</v>
      </c>
      <c r="H193" s="40">
        <v>1</v>
      </c>
      <c r="I193" s="40" t="s">
        <v>22</v>
      </c>
      <c r="J193" s="26">
        <v>42485</v>
      </c>
      <c r="K193" s="26">
        <v>42850</v>
      </c>
      <c r="L193" s="41" t="s">
        <v>1753</v>
      </c>
      <c r="M193" s="42"/>
      <c r="N193" s="43"/>
      <c r="O193" s="44">
        <f t="shared" ca="1" si="16"/>
        <v>44831</v>
      </c>
      <c r="P193" s="44">
        <f t="shared" si="15"/>
        <v>42836</v>
      </c>
    </row>
    <row r="194" spans="1:16" ht="15.5" x14ac:dyDescent="0.35">
      <c r="A194" s="37">
        <v>462</v>
      </c>
      <c r="B194" s="38" t="s">
        <v>1652</v>
      </c>
      <c r="C194" s="39" t="s">
        <v>1650</v>
      </c>
      <c r="D194" s="40" t="s">
        <v>705</v>
      </c>
      <c r="E194" s="46" t="s">
        <v>40</v>
      </c>
      <c r="F194" s="40" t="s">
        <v>1653</v>
      </c>
      <c r="G194" s="39" t="s">
        <v>980</v>
      </c>
      <c r="H194" s="40">
        <v>1</v>
      </c>
      <c r="I194" s="40" t="s">
        <v>22</v>
      </c>
      <c r="J194" s="26">
        <v>44590</v>
      </c>
      <c r="K194" s="26">
        <v>44955</v>
      </c>
      <c r="L194" s="41" t="b">
        <f ca="1">(P194&lt;=O194)=FALSE()</f>
        <v>1</v>
      </c>
      <c r="M194" s="42"/>
      <c r="N194" s="43"/>
      <c r="O194" s="44">
        <f t="shared" ca="1" si="16"/>
        <v>44831</v>
      </c>
      <c r="P194" s="44">
        <f t="shared" ref="P194:P257" si="19">(K194-14)</f>
        <v>44941</v>
      </c>
    </row>
    <row r="195" spans="1:16" ht="15.5" x14ac:dyDescent="0.35">
      <c r="A195" s="37">
        <v>463</v>
      </c>
      <c r="B195" s="45" t="s">
        <v>1654</v>
      </c>
      <c r="C195" s="39" t="s">
        <v>1650</v>
      </c>
      <c r="D195" s="40" t="s">
        <v>1343</v>
      </c>
      <c r="E195" s="40" t="e">
        <f>INDEX([1]REFERENCED!$E:$E, MATCH(B195,[1]REFERENCED!$B:$B,0))</f>
        <v>#N/A</v>
      </c>
      <c r="F195" s="40" t="s">
        <v>1655</v>
      </c>
      <c r="G195" s="39" t="s">
        <v>1564</v>
      </c>
      <c r="H195" s="40">
        <v>1</v>
      </c>
      <c r="I195" s="40" t="s">
        <v>22</v>
      </c>
      <c r="J195" s="26">
        <v>42396</v>
      </c>
      <c r="K195" s="26">
        <v>42762</v>
      </c>
      <c r="L195" s="41" t="s">
        <v>1753</v>
      </c>
      <c r="M195" s="42"/>
      <c r="N195" s="43"/>
      <c r="O195" s="44">
        <f t="shared" ca="1" si="16"/>
        <v>44831</v>
      </c>
      <c r="P195" s="44">
        <f t="shared" si="19"/>
        <v>42748</v>
      </c>
    </row>
    <row r="196" spans="1:16" ht="15.5" x14ac:dyDescent="0.35">
      <c r="A196" s="37">
        <v>481</v>
      </c>
      <c r="B196" s="45" t="s">
        <v>1693</v>
      </c>
      <c r="C196" s="39" t="s">
        <v>1650</v>
      </c>
      <c r="D196" s="40" t="s">
        <v>1343</v>
      </c>
      <c r="E196" s="40" t="e">
        <f>INDEX([1]REFERENCED!$E:$E, MATCH(B196,[1]REFERENCED!$B:$B,0))</f>
        <v>#N/A</v>
      </c>
      <c r="F196" s="40" t="s">
        <v>1694</v>
      </c>
      <c r="G196" s="39" t="s">
        <v>1564</v>
      </c>
      <c r="H196" s="40">
        <v>1</v>
      </c>
      <c r="I196" s="40" t="s">
        <v>22</v>
      </c>
      <c r="J196" s="26">
        <v>43206</v>
      </c>
      <c r="K196" s="26">
        <v>43571</v>
      </c>
      <c r="L196" s="41" t="s">
        <v>1753</v>
      </c>
      <c r="M196" s="42"/>
      <c r="N196" s="43"/>
      <c r="O196" s="44">
        <f t="shared" ca="1" si="16"/>
        <v>44831</v>
      </c>
      <c r="P196" s="44">
        <f t="shared" si="19"/>
        <v>43557</v>
      </c>
    </row>
    <row r="197" spans="1:16" ht="62" x14ac:dyDescent="0.35">
      <c r="A197" s="37">
        <v>482</v>
      </c>
      <c r="B197" s="45" t="s">
        <v>1695</v>
      </c>
      <c r="C197" s="39" t="s">
        <v>1650</v>
      </c>
      <c r="D197" s="40" t="s">
        <v>1343</v>
      </c>
      <c r="E197" s="40" t="e">
        <f>INDEX([1]REFERENCED!$E:$E, MATCH(B197,[1]REFERENCED!$B:$B,0))</f>
        <v>#N/A</v>
      </c>
      <c r="F197" s="40" t="s">
        <v>1696</v>
      </c>
      <c r="G197" s="39" t="s">
        <v>1564</v>
      </c>
      <c r="H197" s="40">
        <v>1</v>
      </c>
      <c r="I197" s="40" t="s">
        <v>22</v>
      </c>
      <c r="J197" s="26">
        <v>43559</v>
      </c>
      <c r="K197" s="26">
        <v>43924</v>
      </c>
      <c r="L197" s="41" t="s">
        <v>1753</v>
      </c>
      <c r="M197" s="42" t="s">
        <v>1778</v>
      </c>
      <c r="N197" s="43"/>
      <c r="O197" s="44">
        <f t="shared" ca="1" si="16"/>
        <v>44831</v>
      </c>
      <c r="P197" s="44">
        <f t="shared" si="19"/>
        <v>43910</v>
      </c>
    </row>
    <row r="198" spans="1:16" ht="15.5" x14ac:dyDescent="0.35">
      <c r="A198" s="37">
        <v>473</v>
      </c>
      <c r="B198" s="45" t="s">
        <v>1676</v>
      </c>
      <c r="C198" s="39" t="s">
        <v>1677</v>
      </c>
      <c r="D198" s="40" t="s">
        <v>1343</v>
      </c>
      <c r="E198" s="40" t="e">
        <f>INDEX([1]REFERENCED!$E:$E, MATCH(B198,[1]REFERENCED!$B:$B,0))</f>
        <v>#N/A</v>
      </c>
      <c r="F198" s="40" t="s">
        <v>1678</v>
      </c>
      <c r="G198" s="39" t="s">
        <v>980</v>
      </c>
      <c r="H198" s="40">
        <v>1</v>
      </c>
      <c r="I198" s="40" t="s">
        <v>22</v>
      </c>
      <c r="J198" s="26">
        <v>42410</v>
      </c>
      <c r="K198" s="26">
        <v>42776</v>
      </c>
      <c r="L198" s="41" t="s">
        <v>1753</v>
      </c>
      <c r="M198" s="42"/>
      <c r="N198" s="43"/>
      <c r="O198" s="44">
        <f t="shared" ca="1" si="16"/>
        <v>44831</v>
      </c>
      <c r="P198" s="44">
        <f t="shared" si="19"/>
        <v>42762</v>
      </c>
    </row>
    <row r="199" spans="1:16" ht="15.5" x14ac:dyDescent="0.35">
      <c r="A199" s="37">
        <v>475</v>
      </c>
      <c r="B199" s="45" t="s">
        <v>1681</v>
      </c>
      <c r="C199" s="39" t="s">
        <v>1677</v>
      </c>
      <c r="D199" s="40" t="s">
        <v>1343</v>
      </c>
      <c r="E199" s="40" t="e">
        <f>INDEX([1]REFERENCED!$E:$E, MATCH(B199,[1]REFERENCED!$B:$B,0))</f>
        <v>#N/A</v>
      </c>
      <c r="F199" s="40" t="s">
        <v>1682</v>
      </c>
      <c r="G199" s="39" t="s">
        <v>980</v>
      </c>
      <c r="H199" s="40">
        <v>1</v>
      </c>
      <c r="I199" s="40" t="s">
        <v>22</v>
      </c>
      <c r="J199" s="26">
        <v>42410</v>
      </c>
      <c r="K199" s="26">
        <v>42776</v>
      </c>
      <c r="L199" s="41" t="s">
        <v>1753</v>
      </c>
      <c r="M199" s="42"/>
      <c r="N199" s="43"/>
      <c r="O199" s="44">
        <f t="shared" ca="1" si="16"/>
        <v>44831</v>
      </c>
      <c r="P199" s="44">
        <f t="shared" si="19"/>
        <v>42762</v>
      </c>
    </row>
    <row r="200" spans="1:16" ht="15.5" x14ac:dyDescent="0.35">
      <c r="A200" s="37">
        <v>474</v>
      </c>
      <c r="B200" s="45" t="s">
        <v>1679</v>
      </c>
      <c r="C200" s="39" t="s">
        <v>1680</v>
      </c>
      <c r="D200" s="40" t="s">
        <v>1343</v>
      </c>
      <c r="E200" s="40" t="e">
        <f>INDEX([1]REFERENCED!$E:$E, MATCH(B200,[1]REFERENCED!$B:$B,0))</f>
        <v>#N/A</v>
      </c>
      <c r="F200" s="40" t="s">
        <v>1678</v>
      </c>
      <c r="G200" s="39" t="s">
        <v>980</v>
      </c>
      <c r="H200" s="40">
        <v>1</v>
      </c>
      <c r="I200" s="40" t="s">
        <v>22</v>
      </c>
      <c r="J200" s="26">
        <v>42410</v>
      </c>
      <c r="K200" s="26">
        <v>42776</v>
      </c>
      <c r="L200" s="41" t="s">
        <v>1753</v>
      </c>
      <c r="M200" s="42"/>
      <c r="N200" s="43"/>
      <c r="O200" s="44">
        <f t="shared" ref="O200:O263" ca="1" si="20">TODAY()</f>
        <v>44831</v>
      </c>
      <c r="P200" s="44">
        <f t="shared" si="19"/>
        <v>42762</v>
      </c>
    </row>
    <row r="201" spans="1:16" ht="15.5" x14ac:dyDescent="0.35">
      <c r="A201" s="37">
        <v>476</v>
      </c>
      <c r="B201" s="45" t="s">
        <v>1683</v>
      </c>
      <c r="C201" s="39" t="s">
        <v>1680</v>
      </c>
      <c r="D201" s="40" t="s">
        <v>1343</v>
      </c>
      <c r="E201" s="40" t="e">
        <f>INDEX([1]REFERENCED!$E:$E, MATCH(B201,[1]REFERENCED!$B:$B,0))</f>
        <v>#N/A</v>
      </c>
      <c r="F201" s="40" t="s">
        <v>1682</v>
      </c>
      <c r="G201" s="39" t="s">
        <v>980</v>
      </c>
      <c r="H201" s="40">
        <v>1</v>
      </c>
      <c r="I201" s="40" t="s">
        <v>22</v>
      </c>
      <c r="J201" s="26">
        <v>42410</v>
      </c>
      <c r="K201" s="26">
        <v>42776</v>
      </c>
      <c r="L201" s="41" t="s">
        <v>1753</v>
      </c>
      <c r="M201" s="42"/>
      <c r="N201" s="43"/>
      <c r="O201" s="44">
        <f t="shared" ca="1" si="20"/>
        <v>44831</v>
      </c>
      <c r="P201" s="44">
        <f t="shared" si="19"/>
        <v>42762</v>
      </c>
    </row>
    <row r="202" spans="1:16" ht="15.5" x14ac:dyDescent="0.35">
      <c r="A202" s="37">
        <v>420</v>
      </c>
      <c r="B202" s="38" t="s">
        <v>1543</v>
      </c>
      <c r="C202" s="39" t="s">
        <v>1544</v>
      </c>
      <c r="D202" s="40" t="s">
        <v>705</v>
      </c>
      <c r="E202" s="46" t="s">
        <v>40</v>
      </c>
      <c r="F202" s="40" t="s">
        <v>1545</v>
      </c>
      <c r="G202" s="39" t="s">
        <v>980</v>
      </c>
      <c r="H202" s="40">
        <v>1</v>
      </c>
      <c r="I202" s="40" t="s">
        <v>22</v>
      </c>
      <c r="J202" s="26">
        <v>44590</v>
      </c>
      <c r="K202" s="26">
        <v>44955</v>
      </c>
      <c r="L202" s="41" t="b">
        <f ca="1">(P202&lt;=O202)=FALSE()</f>
        <v>1</v>
      </c>
      <c r="M202" s="42"/>
      <c r="N202" s="43"/>
      <c r="O202" s="44">
        <f t="shared" ca="1" si="20"/>
        <v>44831</v>
      </c>
      <c r="P202" s="44">
        <f t="shared" si="19"/>
        <v>44941</v>
      </c>
    </row>
    <row r="203" spans="1:16" ht="15.5" x14ac:dyDescent="0.35">
      <c r="A203" s="37">
        <v>424</v>
      </c>
      <c r="B203" s="45" t="s">
        <v>1562</v>
      </c>
      <c r="C203" s="39" t="s">
        <v>1544</v>
      </c>
      <c r="D203" s="40" t="s">
        <v>1343</v>
      </c>
      <c r="E203" s="40" t="e">
        <f>INDEX([1]REFERENCED!$E:$E, MATCH(B203,[1]REFERENCED!$B:$B,0))</f>
        <v>#N/A</v>
      </c>
      <c r="F203" s="40" t="s">
        <v>1563</v>
      </c>
      <c r="G203" s="39" t="s">
        <v>1564</v>
      </c>
      <c r="H203" s="40">
        <v>1</v>
      </c>
      <c r="I203" s="40" t="s">
        <v>22</v>
      </c>
      <c r="J203" s="26">
        <v>43787</v>
      </c>
      <c r="K203" s="26">
        <v>44153</v>
      </c>
      <c r="L203" s="41" t="s">
        <v>1753</v>
      </c>
      <c r="M203" s="42"/>
      <c r="N203" s="43"/>
      <c r="O203" s="44">
        <f t="shared" ca="1" si="20"/>
        <v>44831</v>
      </c>
      <c r="P203" s="44">
        <f t="shared" si="19"/>
        <v>44139</v>
      </c>
    </row>
    <row r="204" spans="1:16" ht="15.5" x14ac:dyDescent="0.35">
      <c r="A204" s="37">
        <v>477</v>
      </c>
      <c r="B204" s="45" t="s">
        <v>1684</v>
      </c>
      <c r="C204" s="39" t="s">
        <v>1544</v>
      </c>
      <c r="D204" s="40" t="s">
        <v>1343</v>
      </c>
      <c r="E204" s="40" t="e">
        <f>INDEX([1]REFERENCED!$E:$E, MATCH(B204,[1]REFERENCED!$B:$B,0))</f>
        <v>#N/A</v>
      </c>
      <c r="F204" s="40" t="s">
        <v>1685</v>
      </c>
      <c r="G204" s="39" t="s">
        <v>1568</v>
      </c>
      <c r="H204" s="40">
        <v>1</v>
      </c>
      <c r="I204" s="40" t="s">
        <v>22</v>
      </c>
      <c r="J204" s="26">
        <v>42478</v>
      </c>
      <c r="K204" s="26">
        <v>42843</v>
      </c>
      <c r="L204" s="41" t="s">
        <v>1753</v>
      </c>
      <c r="M204" s="42"/>
      <c r="N204" s="43"/>
      <c r="O204" s="44">
        <f t="shared" ca="1" si="20"/>
        <v>44831</v>
      </c>
      <c r="P204" s="44">
        <f t="shared" si="19"/>
        <v>42829</v>
      </c>
    </row>
    <row r="205" spans="1:16" ht="31" x14ac:dyDescent="0.35">
      <c r="A205" s="37">
        <v>348</v>
      </c>
      <c r="B205" s="47" t="s">
        <v>1297</v>
      </c>
      <c r="C205" s="39" t="s">
        <v>1780</v>
      </c>
      <c r="D205" s="40">
        <v>2</v>
      </c>
      <c r="E205" s="40" t="str">
        <f>INDEX([1]REFERENCED!$E:$E, MATCH(B205,[1]REFERENCED!$B:$B,0))</f>
        <v>10 GAUSS MAXIMUM</v>
      </c>
      <c r="F205" s="40" t="s">
        <v>1300</v>
      </c>
      <c r="G205" s="39" t="s">
        <v>1007</v>
      </c>
      <c r="H205" s="40">
        <v>6</v>
      </c>
      <c r="I205" s="40" t="s">
        <v>119</v>
      </c>
      <c r="J205" s="26">
        <v>44265</v>
      </c>
      <c r="K205" s="26">
        <v>44449</v>
      </c>
      <c r="L205" s="41" t="s">
        <v>1753</v>
      </c>
      <c r="M205" s="42"/>
      <c r="N205" s="43"/>
      <c r="O205" s="44">
        <f t="shared" ca="1" si="20"/>
        <v>44831</v>
      </c>
      <c r="P205" s="44">
        <f t="shared" si="19"/>
        <v>44435</v>
      </c>
    </row>
    <row r="206" spans="1:16" ht="15.5" x14ac:dyDescent="0.35">
      <c r="A206" s="37">
        <v>261</v>
      </c>
      <c r="B206" s="45" t="s">
        <v>1021</v>
      </c>
      <c r="C206" s="39" t="s">
        <v>1022</v>
      </c>
      <c r="D206" s="40" t="s">
        <v>1343</v>
      </c>
      <c r="E206" s="40" t="e">
        <f>INDEX([1]REFERENCED!$E:$E, MATCH(B206,[1]REFERENCED!$B:$B,0))</f>
        <v>#N/A</v>
      </c>
      <c r="F206" s="40" t="s">
        <v>1023</v>
      </c>
      <c r="G206" s="39" t="s">
        <v>1024</v>
      </c>
      <c r="H206" s="40">
        <v>5</v>
      </c>
      <c r="I206" s="40" t="s">
        <v>22</v>
      </c>
      <c r="J206" s="26">
        <v>41295</v>
      </c>
      <c r="K206" s="26">
        <v>43119</v>
      </c>
      <c r="L206" s="41" t="s">
        <v>1753</v>
      </c>
      <c r="M206" s="42"/>
      <c r="N206" s="43"/>
      <c r="O206" s="44">
        <f t="shared" ca="1" si="20"/>
        <v>44831</v>
      </c>
      <c r="P206" s="44">
        <f t="shared" si="19"/>
        <v>43105</v>
      </c>
    </row>
    <row r="207" spans="1:16" ht="15.5" x14ac:dyDescent="0.35">
      <c r="A207" s="37">
        <v>110</v>
      </c>
      <c r="B207" s="38" t="s">
        <v>419</v>
      </c>
      <c r="C207" s="39" t="s">
        <v>420</v>
      </c>
      <c r="D207" s="40" t="s">
        <v>705</v>
      </c>
      <c r="E207" s="40" t="str">
        <f>INDEX([1]REFERENCED!$E:$E, MATCH(B207,[1]REFERENCED!$B:$B,0))</f>
        <v xml:space="preserve"> 0" - 1"</v>
      </c>
      <c r="F207" s="40" t="s">
        <v>421</v>
      </c>
      <c r="G207" s="39" t="s">
        <v>422</v>
      </c>
      <c r="H207" s="40">
        <v>1</v>
      </c>
      <c r="I207" s="40" t="s">
        <v>22</v>
      </c>
      <c r="J207" s="26">
        <v>44546</v>
      </c>
      <c r="K207" s="26">
        <v>44911</v>
      </c>
      <c r="L207" s="41" t="b">
        <f ca="1">(P207&lt;=O207)=FALSE()</f>
        <v>1</v>
      </c>
      <c r="M207" s="42"/>
      <c r="N207" s="43"/>
      <c r="O207" s="44">
        <f t="shared" ca="1" si="20"/>
        <v>44831</v>
      </c>
      <c r="P207" s="44">
        <f t="shared" si="19"/>
        <v>44897</v>
      </c>
    </row>
    <row r="208" spans="1:16" ht="15.5" x14ac:dyDescent="0.35">
      <c r="A208" s="37">
        <v>192</v>
      </c>
      <c r="B208" s="38" t="s">
        <v>785</v>
      </c>
      <c r="C208" s="39" t="s">
        <v>420</v>
      </c>
      <c r="D208" s="40" t="s">
        <v>705</v>
      </c>
      <c r="E208" s="40" t="str">
        <f>INDEX([1]REFERENCED!$E:$E, MATCH(B208,[1]REFERENCED!$B:$B,0))</f>
        <v xml:space="preserve"> 0" - 1"</v>
      </c>
      <c r="F208" s="40" t="s">
        <v>786</v>
      </c>
      <c r="G208" s="39" t="s">
        <v>787</v>
      </c>
      <c r="H208" s="40">
        <v>1</v>
      </c>
      <c r="I208" s="40" t="s">
        <v>22</v>
      </c>
      <c r="J208" s="26">
        <v>44438</v>
      </c>
      <c r="K208" s="26">
        <v>44803</v>
      </c>
      <c r="L208" s="41" t="b">
        <f ca="1">(P208&lt;=O208)=FALSE()</f>
        <v>0</v>
      </c>
      <c r="M208" s="42"/>
      <c r="N208" s="43"/>
      <c r="O208" s="44">
        <f t="shared" ca="1" si="20"/>
        <v>44831</v>
      </c>
      <c r="P208" s="44">
        <f t="shared" si="19"/>
        <v>44789</v>
      </c>
    </row>
    <row r="209" spans="1:16" ht="31" x14ac:dyDescent="0.35">
      <c r="A209" s="37">
        <v>30</v>
      </c>
      <c r="B209" s="45" t="s">
        <v>142</v>
      </c>
      <c r="C209" s="39" t="s">
        <v>143</v>
      </c>
      <c r="D209" s="40" t="s">
        <v>1343</v>
      </c>
      <c r="E209" s="40" t="e">
        <f>INDEX([1]REFERENCED!$E:$E, MATCH(B209,[1]REFERENCED!$B:$B,0))</f>
        <v>#N/A</v>
      </c>
      <c r="F209" s="40" t="s">
        <v>144</v>
      </c>
      <c r="G209" s="39" t="s">
        <v>109</v>
      </c>
      <c r="H209" s="40">
        <v>1</v>
      </c>
      <c r="I209" s="40" t="s">
        <v>22</v>
      </c>
      <c r="J209" s="26">
        <v>42232</v>
      </c>
      <c r="K209" s="26">
        <v>42598</v>
      </c>
      <c r="L209" s="41" t="s">
        <v>1753</v>
      </c>
      <c r="M209" s="42"/>
      <c r="N209" s="43"/>
      <c r="O209" s="44">
        <f t="shared" ca="1" si="20"/>
        <v>44831</v>
      </c>
      <c r="P209" s="44">
        <f t="shared" si="19"/>
        <v>42584</v>
      </c>
    </row>
    <row r="210" spans="1:16" ht="31" x14ac:dyDescent="0.35">
      <c r="A210" s="37">
        <v>31</v>
      </c>
      <c r="B210" s="45" t="s">
        <v>145</v>
      </c>
      <c r="C210" s="39" t="s">
        <v>143</v>
      </c>
      <c r="D210" s="40" t="s">
        <v>1343</v>
      </c>
      <c r="E210" s="40" t="e">
        <f>INDEX([1]REFERENCED!$E:$E, MATCH(B210,[1]REFERENCED!$B:$B,0))</f>
        <v>#N/A</v>
      </c>
      <c r="F210" s="40" t="s">
        <v>146</v>
      </c>
      <c r="G210" s="39" t="s">
        <v>109</v>
      </c>
      <c r="H210" s="40">
        <v>1</v>
      </c>
      <c r="I210" s="40" t="s">
        <v>22</v>
      </c>
      <c r="J210" s="26">
        <v>42233</v>
      </c>
      <c r="K210" s="26">
        <v>42599</v>
      </c>
      <c r="L210" s="41" t="s">
        <v>1753</v>
      </c>
      <c r="M210" s="42"/>
      <c r="N210" s="43"/>
      <c r="O210" s="44">
        <f t="shared" ca="1" si="20"/>
        <v>44831</v>
      </c>
      <c r="P210" s="44">
        <f t="shared" si="19"/>
        <v>42585</v>
      </c>
    </row>
    <row r="211" spans="1:16" ht="31" x14ac:dyDescent="0.35">
      <c r="A211" s="37">
        <v>25</v>
      </c>
      <c r="B211" s="45" t="s">
        <v>110</v>
      </c>
      <c r="C211" s="39" t="s">
        <v>111</v>
      </c>
      <c r="D211" s="40" t="s">
        <v>1343</v>
      </c>
      <c r="E211" s="40" t="e">
        <f>INDEX([1]REFERENCED!$E:$E, MATCH(B211,[1]REFERENCED!$B:$B,0))</f>
        <v>#N/A</v>
      </c>
      <c r="F211" s="40" t="s">
        <v>112</v>
      </c>
      <c r="G211" s="39" t="s">
        <v>109</v>
      </c>
      <c r="H211" s="40">
        <v>1</v>
      </c>
      <c r="I211" s="40" t="s">
        <v>22</v>
      </c>
      <c r="J211" s="26">
        <v>42284</v>
      </c>
      <c r="K211" s="26">
        <v>42650</v>
      </c>
      <c r="L211" s="41" t="s">
        <v>1753</v>
      </c>
      <c r="M211" s="42"/>
      <c r="N211" s="43"/>
      <c r="O211" s="44">
        <f t="shared" ca="1" si="20"/>
        <v>44831</v>
      </c>
      <c r="P211" s="44">
        <f t="shared" si="19"/>
        <v>42636</v>
      </c>
    </row>
    <row r="212" spans="1:16" ht="31" x14ac:dyDescent="0.35">
      <c r="A212" s="37">
        <v>24</v>
      </c>
      <c r="B212" s="45" t="s">
        <v>106</v>
      </c>
      <c r="C212" s="39" t="s">
        <v>107</v>
      </c>
      <c r="D212" s="40" t="s">
        <v>1343</v>
      </c>
      <c r="E212" s="40" t="e">
        <f>INDEX([1]REFERENCED!$E:$E, MATCH(B212,[1]REFERENCED!$B:$B,0))</f>
        <v>#N/A</v>
      </c>
      <c r="F212" s="40" t="s">
        <v>108</v>
      </c>
      <c r="G212" s="39" t="s">
        <v>109</v>
      </c>
      <c r="H212" s="40">
        <v>1</v>
      </c>
      <c r="I212" s="40" t="s">
        <v>22</v>
      </c>
      <c r="J212" s="26">
        <v>42284</v>
      </c>
      <c r="K212" s="26">
        <v>42650</v>
      </c>
      <c r="L212" s="41" t="s">
        <v>1753</v>
      </c>
      <c r="M212" s="42"/>
      <c r="N212" s="43"/>
      <c r="O212" s="44">
        <f t="shared" ca="1" si="20"/>
        <v>44831</v>
      </c>
      <c r="P212" s="44">
        <f t="shared" si="19"/>
        <v>42636</v>
      </c>
    </row>
    <row r="213" spans="1:16" ht="31" x14ac:dyDescent="0.35">
      <c r="A213" s="37">
        <v>379</v>
      </c>
      <c r="B213" s="48" t="s">
        <v>1403</v>
      </c>
      <c r="C213" s="39" t="s">
        <v>1404</v>
      </c>
      <c r="D213" s="40" t="s">
        <v>705</v>
      </c>
      <c r="E213" s="40" t="str">
        <f>INDEX([1]REFERENCED!$E:$E, MATCH(B213,[1]REFERENCED!$B:$B,0))</f>
        <v>11" X 1"</v>
      </c>
      <c r="F213" s="46" t="s">
        <v>40</v>
      </c>
      <c r="G213" s="39" t="s">
        <v>1339</v>
      </c>
      <c r="H213" s="40">
        <v>0</v>
      </c>
      <c r="I213" s="40" t="s">
        <v>1326</v>
      </c>
      <c r="J213" s="49" t="s">
        <v>40</v>
      </c>
      <c r="K213" s="49" t="s">
        <v>40</v>
      </c>
      <c r="L213" s="41" t="s">
        <v>1327</v>
      </c>
      <c r="M213" s="42" t="s">
        <v>1328</v>
      </c>
      <c r="N213" s="43"/>
      <c r="O213" s="44">
        <f t="shared" ca="1" si="20"/>
        <v>44831</v>
      </c>
      <c r="P213" s="44" t="e">
        <f t="shared" si="19"/>
        <v>#VALUE!</v>
      </c>
    </row>
    <row r="214" spans="1:16" ht="31" x14ac:dyDescent="0.35">
      <c r="A214" s="37">
        <v>383</v>
      </c>
      <c r="B214" s="48" t="s">
        <v>1411</v>
      </c>
      <c r="C214" s="39" t="s">
        <v>1412</v>
      </c>
      <c r="D214" s="40" t="s">
        <v>705</v>
      </c>
      <c r="E214" s="40" t="str">
        <f>INDEX([1]REFERENCED!$E:$E, MATCH(B214,[1]REFERENCED!$B:$B,0))</f>
        <v>18-3/4" X 1“</v>
      </c>
      <c r="F214" s="46" t="s">
        <v>40</v>
      </c>
      <c r="G214" s="39" t="s">
        <v>1339</v>
      </c>
      <c r="H214" s="40">
        <v>0</v>
      </c>
      <c r="I214" s="40" t="s">
        <v>1326</v>
      </c>
      <c r="J214" s="49" t="s">
        <v>40</v>
      </c>
      <c r="K214" s="49" t="s">
        <v>40</v>
      </c>
      <c r="L214" s="41" t="s">
        <v>1327</v>
      </c>
      <c r="M214" s="42" t="s">
        <v>1328</v>
      </c>
      <c r="N214" s="43"/>
      <c r="O214" s="44">
        <f t="shared" ca="1" si="20"/>
        <v>44831</v>
      </c>
      <c r="P214" s="44" t="e">
        <f t="shared" si="19"/>
        <v>#VALUE!</v>
      </c>
    </row>
    <row r="215" spans="1:16" ht="31" x14ac:dyDescent="0.35">
      <c r="A215" s="37">
        <v>382</v>
      </c>
      <c r="B215" s="48" t="s">
        <v>1409</v>
      </c>
      <c r="C215" s="39" t="s">
        <v>1410</v>
      </c>
      <c r="D215" s="40" t="s">
        <v>705</v>
      </c>
      <c r="E215" s="40" t="str">
        <f>INDEX([1]REFERENCED!$E:$E, MATCH(B215,[1]REFERENCED!$B:$B,0))</f>
        <v xml:space="preserve">3-1/16" </v>
      </c>
      <c r="F215" s="46" t="s">
        <v>40</v>
      </c>
      <c r="G215" s="39" t="s">
        <v>1339</v>
      </c>
      <c r="H215" s="40">
        <v>0</v>
      </c>
      <c r="I215" s="40" t="s">
        <v>1326</v>
      </c>
      <c r="J215" s="49" t="s">
        <v>40</v>
      </c>
      <c r="K215" s="49" t="s">
        <v>40</v>
      </c>
      <c r="L215" s="41" t="s">
        <v>1327</v>
      </c>
      <c r="M215" s="42" t="s">
        <v>1328</v>
      </c>
      <c r="N215" s="43"/>
      <c r="O215" s="44">
        <f t="shared" ca="1" si="20"/>
        <v>44831</v>
      </c>
      <c r="P215" s="44" t="e">
        <f t="shared" si="19"/>
        <v>#VALUE!</v>
      </c>
    </row>
    <row r="216" spans="1:16" ht="31" x14ac:dyDescent="0.35">
      <c r="A216" s="37">
        <v>381</v>
      </c>
      <c r="B216" s="48" t="s">
        <v>1407</v>
      </c>
      <c r="C216" s="39" t="s">
        <v>1408</v>
      </c>
      <c r="D216" s="40" t="s">
        <v>705</v>
      </c>
      <c r="E216" s="40" t="str">
        <f>INDEX([1]REFERENCED!$E:$E, MATCH(B216,[1]REFERENCED!$B:$B,0))</f>
        <v xml:space="preserve"> 4-1/4" </v>
      </c>
      <c r="F216" s="46" t="s">
        <v>40</v>
      </c>
      <c r="G216" s="39" t="s">
        <v>1339</v>
      </c>
      <c r="H216" s="40">
        <v>0</v>
      </c>
      <c r="I216" s="40" t="s">
        <v>1326</v>
      </c>
      <c r="J216" s="49" t="s">
        <v>40</v>
      </c>
      <c r="K216" s="49" t="s">
        <v>40</v>
      </c>
      <c r="L216" s="41" t="s">
        <v>1327</v>
      </c>
      <c r="M216" s="42" t="s">
        <v>1328</v>
      </c>
      <c r="N216" s="43"/>
      <c r="O216" s="44">
        <f t="shared" ca="1" si="20"/>
        <v>44831</v>
      </c>
      <c r="P216" s="44" t="e">
        <f t="shared" si="19"/>
        <v>#VALUE!</v>
      </c>
    </row>
    <row r="217" spans="1:16" ht="31" x14ac:dyDescent="0.35">
      <c r="A217" s="37">
        <v>174</v>
      </c>
      <c r="B217" s="38" t="s">
        <v>695</v>
      </c>
      <c r="C217" s="39" t="s">
        <v>696</v>
      </c>
      <c r="D217" s="40" t="s">
        <v>705</v>
      </c>
      <c r="E217" s="40" t="str">
        <f>INDEX([1]REFERENCED!$E:$E, MATCH(B217,[1]REFERENCED!$B:$B,0))</f>
        <v>1.5" to 10"(IT-5108)</v>
      </c>
      <c r="F217" s="40" t="s">
        <v>697</v>
      </c>
      <c r="G217" s="39" t="s">
        <v>698</v>
      </c>
      <c r="H217" s="40">
        <v>1</v>
      </c>
      <c r="I217" s="40" t="s">
        <v>22</v>
      </c>
      <c r="J217" s="26">
        <v>44466</v>
      </c>
      <c r="K217" s="26">
        <v>44831</v>
      </c>
      <c r="L217" s="41" t="b">
        <f t="shared" ref="L217:L223" ca="1" si="21">(P217&lt;=O217)=FALSE()</f>
        <v>0</v>
      </c>
      <c r="M217" s="42"/>
      <c r="N217" s="43"/>
      <c r="O217" s="44">
        <f t="shared" ca="1" si="20"/>
        <v>44831</v>
      </c>
      <c r="P217" s="44">
        <f t="shared" si="19"/>
        <v>44817</v>
      </c>
    </row>
    <row r="218" spans="1:16" ht="31" x14ac:dyDescent="0.35">
      <c r="A218" s="37">
        <v>190</v>
      </c>
      <c r="B218" s="38" t="s">
        <v>777</v>
      </c>
      <c r="C218" s="39" t="s">
        <v>778</v>
      </c>
      <c r="D218" s="40" t="s">
        <v>705</v>
      </c>
      <c r="E218" s="40" t="str">
        <f>INDEX([1]REFERENCED!$E:$E, MATCH(B218,[1]REFERENCED!$B:$B,0))</f>
        <v xml:space="preserve"> 0" - 6" </v>
      </c>
      <c r="F218" s="40" t="s">
        <v>779</v>
      </c>
      <c r="G218" s="39" t="s">
        <v>780</v>
      </c>
      <c r="H218" s="40">
        <v>1</v>
      </c>
      <c r="I218" s="40" t="s">
        <v>22</v>
      </c>
      <c r="J218" s="26">
        <v>44438</v>
      </c>
      <c r="K218" s="26">
        <v>44803</v>
      </c>
      <c r="L218" s="41" t="b">
        <f t="shared" ca="1" si="21"/>
        <v>0</v>
      </c>
      <c r="M218" s="42"/>
      <c r="N218" s="43"/>
      <c r="O218" s="44">
        <f t="shared" ca="1" si="20"/>
        <v>44831</v>
      </c>
      <c r="P218" s="44">
        <f t="shared" si="19"/>
        <v>44789</v>
      </c>
    </row>
    <row r="219" spans="1:16" ht="31" x14ac:dyDescent="0.35">
      <c r="A219" s="37">
        <v>408</v>
      </c>
      <c r="B219" s="38" t="s">
        <v>1497</v>
      </c>
      <c r="C219" s="39" t="s">
        <v>778</v>
      </c>
      <c r="D219" s="40" t="s">
        <v>705</v>
      </c>
      <c r="E219" s="40" t="str">
        <f>INDEX([1]REFERENCED!$E:$E, MATCH(B219,[1]REFERENCED!$B:$B,0))</f>
        <v xml:space="preserve"> 0” - 6'  </v>
      </c>
      <c r="F219" s="40" t="s">
        <v>1498</v>
      </c>
      <c r="G219" s="39" t="s">
        <v>1499</v>
      </c>
      <c r="H219" s="40">
        <v>1</v>
      </c>
      <c r="I219" s="40" t="s">
        <v>22</v>
      </c>
      <c r="J219" s="26">
        <v>44425</v>
      </c>
      <c r="K219" s="26">
        <v>44790</v>
      </c>
      <c r="L219" s="41" t="b">
        <f t="shared" ca="1" si="21"/>
        <v>0</v>
      </c>
      <c r="M219" s="42"/>
      <c r="N219" s="43"/>
      <c r="O219" s="44">
        <f t="shared" ca="1" si="20"/>
        <v>44831</v>
      </c>
      <c r="P219" s="44">
        <f t="shared" si="19"/>
        <v>44776</v>
      </c>
    </row>
    <row r="220" spans="1:16" ht="15.5" x14ac:dyDescent="0.35">
      <c r="A220" s="37">
        <v>362</v>
      </c>
      <c r="B220" s="38" t="s">
        <v>1344</v>
      </c>
      <c r="C220" s="39" t="s">
        <v>1345</v>
      </c>
      <c r="D220" s="40" t="s">
        <v>705</v>
      </c>
      <c r="E220" s="40" t="str">
        <f>INDEX([1]REFERENCED!$E:$E, MATCH(B220,[1]REFERENCED!$B:$B,0))</f>
        <v>-</v>
      </c>
      <c r="F220" s="40" t="s">
        <v>1346</v>
      </c>
      <c r="G220" s="39" t="s">
        <v>1007</v>
      </c>
      <c r="H220" s="40">
        <v>999</v>
      </c>
      <c r="I220" s="40" t="s">
        <v>22</v>
      </c>
      <c r="J220" s="26">
        <v>42318</v>
      </c>
      <c r="K220" s="26">
        <v>407195</v>
      </c>
      <c r="L220" s="41" t="b">
        <f t="shared" ca="1" si="21"/>
        <v>1</v>
      </c>
      <c r="M220" s="42"/>
      <c r="N220" s="43"/>
      <c r="O220" s="44">
        <f t="shared" ca="1" si="20"/>
        <v>44831</v>
      </c>
      <c r="P220" s="44">
        <f t="shared" si="19"/>
        <v>407181</v>
      </c>
    </row>
    <row r="221" spans="1:16" ht="31" x14ac:dyDescent="0.35">
      <c r="A221" s="37">
        <v>241</v>
      </c>
      <c r="B221" s="47" t="s">
        <v>945</v>
      </c>
      <c r="C221" s="39" t="s">
        <v>946</v>
      </c>
      <c r="D221" s="40" t="s">
        <v>705</v>
      </c>
      <c r="E221" s="40" t="str">
        <f>INDEX([1]REFERENCED!$E:$E, MATCH(B221,[1]REFERENCED!$B:$B,0))</f>
        <v>-</v>
      </c>
      <c r="F221" s="40" t="s">
        <v>947</v>
      </c>
      <c r="G221" s="39" t="s">
        <v>948</v>
      </c>
      <c r="H221" s="40">
        <v>1</v>
      </c>
      <c r="I221" s="40" t="s">
        <v>22</v>
      </c>
      <c r="J221" s="26">
        <v>44293</v>
      </c>
      <c r="K221" s="26">
        <v>44658</v>
      </c>
      <c r="L221" s="41" t="b">
        <f t="shared" ca="1" si="21"/>
        <v>0</v>
      </c>
      <c r="M221" s="42"/>
      <c r="N221" s="43"/>
      <c r="O221" s="44">
        <f t="shared" ca="1" si="20"/>
        <v>44831</v>
      </c>
      <c r="P221" s="44">
        <f t="shared" si="19"/>
        <v>44644</v>
      </c>
    </row>
    <row r="222" spans="1:16" ht="15.5" x14ac:dyDescent="0.35">
      <c r="A222" s="37">
        <v>255</v>
      </c>
      <c r="B222" s="48" t="s">
        <v>992</v>
      </c>
      <c r="C222" s="39" t="s">
        <v>993</v>
      </c>
      <c r="D222" s="40">
        <v>1</v>
      </c>
      <c r="E222" s="40" t="str">
        <f>INDEX([1]REFERENCED!$E:$E, MATCH(B222,[1]REFERENCED!$B:$B,0))</f>
        <v xml:space="preserve"> 0” - 60"</v>
      </c>
      <c r="F222" s="40" t="s">
        <v>994</v>
      </c>
      <c r="G222" s="39" t="s">
        <v>995</v>
      </c>
      <c r="H222" s="40">
        <v>1</v>
      </c>
      <c r="I222" s="40" t="s">
        <v>22</v>
      </c>
      <c r="J222" s="26">
        <v>44350</v>
      </c>
      <c r="K222" s="26">
        <v>44715</v>
      </c>
      <c r="L222" s="41" t="b">
        <f t="shared" ca="1" si="21"/>
        <v>0</v>
      </c>
      <c r="M222" s="42"/>
      <c r="N222" s="43"/>
      <c r="O222" s="44">
        <f t="shared" ca="1" si="20"/>
        <v>44831</v>
      </c>
      <c r="P222" s="44">
        <f t="shared" si="19"/>
        <v>44701</v>
      </c>
    </row>
    <row r="223" spans="1:16" ht="15.5" x14ac:dyDescent="0.35">
      <c r="A223" s="37">
        <v>312</v>
      </c>
      <c r="B223" s="51" t="s">
        <v>1204</v>
      </c>
      <c r="C223" s="39" t="s">
        <v>1211</v>
      </c>
      <c r="D223" s="40">
        <v>1</v>
      </c>
      <c r="E223" s="40" t="e">
        <f>INDEX([1]REFERENCED!$E:$E, MATCH(B223,[1]REFERENCED!$B:$B,0))</f>
        <v>#N/A</v>
      </c>
      <c r="F223" s="40" t="s">
        <v>1207</v>
      </c>
      <c r="G223" s="39" t="s">
        <v>365</v>
      </c>
      <c r="H223" s="40">
        <v>1</v>
      </c>
      <c r="I223" s="40" t="s">
        <v>22</v>
      </c>
      <c r="J223" s="26">
        <v>44166</v>
      </c>
      <c r="K223" s="26">
        <v>44531</v>
      </c>
      <c r="L223" s="41" t="b">
        <f t="shared" ca="1" si="21"/>
        <v>0</v>
      </c>
      <c r="M223" s="42"/>
      <c r="N223" s="43"/>
      <c r="O223" s="44">
        <f t="shared" ca="1" si="20"/>
        <v>44831</v>
      </c>
      <c r="P223" s="44">
        <f t="shared" si="19"/>
        <v>44517</v>
      </c>
    </row>
    <row r="224" spans="1:16" ht="15.5" x14ac:dyDescent="0.35">
      <c r="A224" s="37">
        <v>313</v>
      </c>
      <c r="B224" s="47" t="s">
        <v>1210</v>
      </c>
      <c r="C224" s="39" t="s">
        <v>1211</v>
      </c>
      <c r="D224" s="40" t="s">
        <v>705</v>
      </c>
      <c r="E224" s="40" t="str">
        <f>INDEX([1]REFERENCED!$E:$E, MATCH(B224,[1]REFERENCED!$B:$B,0))</f>
        <v xml:space="preserve"> 18" - 24"</v>
      </c>
      <c r="F224" s="40" t="s">
        <v>1212</v>
      </c>
      <c r="G224" s="39" t="s">
        <v>365</v>
      </c>
      <c r="H224" s="40">
        <v>1</v>
      </c>
      <c r="I224" s="40" t="s">
        <v>22</v>
      </c>
      <c r="J224" s="26">
        <v>44344</v>
      </c>
      <c r="K224" s="26">
        <v>44709</v>
      </c>
      <c r="L224" s="41" t="b">
        <f ca="1">(P224&lt;=O224)=FALSE()</f>
        <v>0</v>
      </c>
      <c r="M224" s="42"/>
      <c r="N224" s="43"/>
      <c r="O224" s="44">
        <f t="shared" ca="1" si="20"/>
        <v>44831</v>
      </c>
      <c r="P224" s="44">
        <f t="shared" si="19"/>
        <v>44695</v>
      </c>
    </row>
    <row r="225" spans="1:16" ht="15.5" x14ac:dyDescent="0.35">
      <c r="A225" s="37">
        <v>302</v>
      </c>
      <c r="B225" s="38" t="s">
        <v>1166</v>
      </c>
      <c r="C225" s="39" t="s">
        <v>1167</v>
      </c>
      <c r="D225" s="40" t="s">
        <v>705</v>
      </c>
      <c r="E225" s="40" t="str">
        <f>INDEX([1]REFERENCED!$E:$E, MATCH(B225,[1]REFERENCED!$B:$B,0))</f>
        <v xml:space="preserve">24" - 36"    </v>
      </c>
      <c r="F225" s="40" t="s">
        <v>1168</v>
      </c>
      <c r="G225" s="39" t="s">
        <v>365</v>
      </c>
      <c r="H225" s="40">
        <v>1</v>
      </c>
      <c r="I225" s="40" t="s">
        <v>22</v>
      </c>
      <c r="J225" s="26">
        <v>44509</v>
      </c>
      <c r="K225" s="26">
        <v>44874</v>
      </c>
      <c r="L225" s="41" t="b">
        <f ca="1">(P225&lt;=O225)=FALSE()</f>
        <v>1</v>
      </c>
      <c r="M225" s="42"/>
      <c r="N225" s="43"/>
      <c r="O225" s="44">
        <f t="shared" ca="1" si="20"/>
        <v>44831</v>
      </c>
      <c r="P225" s="44">
        <f t="shared" si="19"/>
        <v>44860</v>
      </c>
    </row>
    <row r="226" spans="1:16" ht="15.5" x14ac:dyDescent="0.35">
      <c r="A226" s="37">
        <v>311</v>
      </c>
      <c r="B226" s="47" t="s">
        <v>1202</v>
      </c>
      <c r="C226" s="39" t="s">
        <v>1167</v>
      </c>
      <c r="D226" s="40" t="s">
        <v>705</v>
      </c>
      <c r="E226" s="40" t="str">
        <f>INDEX([1]REFERENCED!$E:$E, MATCH(B226,[1]REFERENCED!$B:$B,0))</f>
        <v xml:space="preserve">24" - 36"    </v>
      </c>
      <c r="F226" s="40" t="s">
        <v>1203</v>
      </c>
      <c r="G226" s="39" t="s">
        <v>365</v>
      </c>
      <c r="H226" s="40">
        <v>1</v>
      </c>
      <c r="I226" s="40" t="s">
        <v>22</v>
      </c>
      <c r="J226" s="26">
        <v>44344</v>
      </c>
      <c r="K226" s="26">
        <v>44709</v>
      </c>
      <c r="L226" s="41" t="b">
        <f ca="1">(P226&lt;=O226)=FALSE()</f>
        <v>0</v>
      </c>
      <c r="M226" s="42"/>
      <c r="N226" s="43"/>
      <c r="O226" s="44">
        <f t="shared" ca="1" si="20"/>
        <v>44831</v>
      </c>
      <c r="P226" s="44">
        <f t="shared" si="19"/>
        <v>44695</v>
      </c>
    </row>
    <row r="227" spans="1:16" ht="31" x14ac:dyDescent="0.35">
      <c r="A227" s="37">
        <v>422</v>
      </c>
      <c r="B227" s="38" t="s">
        <v>1553</v>
      </c>
      <c r="C227" s="39" t="s">
        <v>1570</v>
      </c>
      <c r="D227" s="40" t="s">
        <v>705</v>
      </c>
      <c r="E227" s="40" t="str">
        <f>INDEX([1]REFERENCED!$E:$E, MATCH(B227,[1]REFERENCED!$B:$B,0))</f>
        <v>-</v>
      </c>
      <c r="F227" s="40" t="s">
        <v>1557</v>
      </c>
      <c r="G227" s="39" t="s">
        <v>980</v>
      </c>
      <c r="H227" s="50">
        <v>3</v>
      </c>
      <c r="I227" s="40" t="s">
        <v>119</v>
      </c>
      <c r="J227" s="26">
        <v>44543</v>
      </c>
      <c r="K227" s="26">
        <v>44633</v>
      </c>
      <c r="L227" s="41" t="b">
        <f ca="1">(P227&lt;=O227)=FALSE()</f>
        <v>0</v>
      </c>
      <c r="M227" s="42"/>
      <c r="N227" s="43"/>
      <c r="O227" s="44">
        <f t="shared" ca="1" si="20"/>
        <v>44831</v>
      </c>
      <c r="P227" s="44">
        <f t="shared" si="19"/>
        <v>44619</v>
      </c>
    </row>
    <row r="228" spans="1:16" ht="15.5" x14ac:dyDescent="0.35">
      <c r="A228" s="37">
        <v>426</v>
      </c>
      <c r="B228" s="45" t="s">
        <v>1569</v>
      </c>
      <c r="C228" s="39" t="s">
        <v>1570</v>
      </c>
      <c r="D228" s="40" t="s">
        <v>1343</v>
      </c>
      <c r="E228" s="40" t="e">
        <f>INDEX([1]REFERENCED!$E:$E, MATCH(B228,[1]REFERENCED!$B:$B,0))</f>
        <v>#N/A</v>
      </c>
      <c r="F228" s="40" t="s">
        <v>1571</v>
      </c>
      <c r="G228" s="39" t="s">
        <v>1568</v>
      </c>
      <c r="H228" s="40">
        <v>3</v>
      </c>
      <c r="I228" s="40" t="s">
        <v>119</v>
      </c>
      <c r="J228" s="26">
        <v>43822</v>
      </c>
      <c r="K228" s="26">
        <v>43913</v>
      </c>
      <c r="L228" s="41" t="s">
        <v>1753</v>
      </c>
      <c r="M228" s="42"/>
      <c r="N228" s="43"/>
      <c r="O228" s="44">
        <f t="shared" ca="1" si="20"/>
        <v>44831</v>
      </c>
      <c r="P228" s="44">
        <f t="shared" si="19"/>
        <v>43899</v>
      </c>
    </row>
    <row r="229" spans="1:16" ht="15.5" x14ac:dyDescent="0.35">
      <c r="A229" s="37">
        <v>479</v>
      </c>
      <c r="B229" s="45" t="s">
        <v>1688</v>
      </c>
      <c r="C229" s="39" t="s">
        <v>1570</v>
      </c>
      <c r="D229" s="40" t="s">
        <v>1343</v>
      </c>
      <c r="E229" s="40" t="e">
        <f>INDEX([1]REFERENCED!$E:$E, MATCH(B229,[1]REFERENCED!$B:$B,0))</f>
        <v>#N/A</v>
      </c>
      <c r="F229" s="40" t="s">
        <v>1689</v>
      </c>
      <c r="G229" s="39" t="s">
        <v>1568</v>
      </c>
      <c r="H229" s="40">
        <v>3</v>
      </c>
      <c r="I229" s="40" t="s">
        <v>119</v>
      </c>
      <c r="J229" s="26">
        <v>42732</v>
      </c>
      <c r="K229" s="26">
        <v>42822</v>
      </c>
      <c r="L229" s="41" t="s">
        <v>1753</v>
      </c>
      <c r="M229" s="42"/>
      <c r="N229" s="43"/>
      <c r="O229" s="44">
        <f t="shared" ca="1" si="20"/>
        <v>44831</v>
      </c>
      <c r="P229" s="44">
        <f t="shared" si="19"/>
        <v>42808</v>
      </c>
    </row>
    <row r="230" spans="1:16" ht="31" x14ac:dyDescent="0.35">
      <c r="A230" s="37">
        <v>423</v>
      </c>
      <c r="B230" s="38" t="s">
        <v>1558</v>
      </c>
      <c r="C230" s="39" t="s">
        <v>1691</v>
      </c>
      <c r="D230" s="40" t="s">
        <v>705</v>
      </c>
      <c r="E230" s="40" t="str">
        <f>INDEX([1]REFERENCED!$E:$E, MATCH(B230,[1]REFERENCED!$B:$B,0))</f>
        <v>-</v>
      </c>
      <c r="F230" s="40" t="s">
        <v>1561</v>
      </c>
      <c r="G230" s="39" t="s">
        <v>980</v>
      </c>
      <c r="H230" s="50">
        <v>3</v>
      </c>
      <c r="I230" s="40" t="s">
        <v>119</v>
      </c>
      <c r="J230" s="26">
        <v>44543</v>
      </c>
      <c r="K230" s="26">
        <v>44633</v>
      </c>
      <c r="L230" s="41" t="b">
        <f ca="1">(P230&lt;=O230)=FALSE()</f>
        <v>0</v>
      </c>
      <c r="M230" s="42"/>
      <c r="N230" s="43"/>
      <c r="O230" s="44">
        <f t="shared" ca="1" si="20"/>
        <v>44831</v>
      </c>
      <c r="P230" s="44">
        <f t="shared" si="19"/>
        <v>44619</v>
      </c>
    </row>
    <row r="231" spans="1:16" ht="31" x14ac:dyDescent="0.35">
      <c r="A231" s="37">
        <v>480</v>
      </c>
      <c r="B231" s="45" t="s">
        <v>1690</v>
      </c>
      <c r="C231" s="39" t="s">
        <v>1691</v>
      </c>
      <c r="D231" s="40" t="s">
        <v>1343</v>
      </c>
      <c r="E231" s="40" t="e">
        <f>INDEX([1]REFERENCED!$E:$E, MATCH(B231,[1]REFERENCED!$B:$B,0))</f>
        <v>#N/A</v>
      </c>
      <c r="F231" s="40" t="s">
        <v>1692</v>
      </c>
      <c r="G231" s="39" t="s">
        <v>1568</v>
      </c>
      <c r="H231" s="40">
        <v>3</v>
      </c>
      <c r="I231" s="40" t="s">
        <v>119</v>
      </c>
      <c r="J231" s="26">
        <v>42732</v>
      </c>
      <c r="K231" s="26">
        <v>42822</v>
      </c>
      <c r="L231" s="41" t="s">
        <v>1753</v>
      </c>
      <c r="M231" s="42"/>
      <c r="N231" s="43"/>
      <c r="O231" s="44">
        <f t="shared" ca="1" si="20"/>
        <v>44831</v>
      </c>
      <c r="P231" s="44">
        <f t="shared" si="19"/>
        <v>42808</v>
      </c>
    </row>
    <row r="232" spans="1:16" ht="15.5" x14ac:dyDescent="0.35">
      <c r="A232" s="37">
        <v>372</v>
      </c>
      <c r="B232" s="38" t="s">
        <v>1378</v>
      </c>
      <c r="C232" s="39" t="s">
        <v>1781</v>
      </c>
      <c r="D232" s="40" t="s">
        <v>705</v>
      </c>
      <c r="E232" s="40" t="str">
        <f>INDEX([1]REFERENCED!$E:$E, MATCH(B232,[1]REFERENCED!$B:$B,0))</f>
        <v>1" - 11.5 NPT</v>
      </c>
      <c r="F232" s="46" t="s">
        <v>40</v>
      </c>
      <c r="G232" s="39" t="s">
        <v>422</v>
      </c>
      <c r="H232" s="40">
        <v>1</v>
      </c>
      <c r="I232" s="40" t="s">
        <v>22</v>
      </c>
      <c r="J232" s="26">
        <v>44309</v>
      </c>
      <c r="K232" s="26">
        <v>44674</v>
      </c>
      <c r="L232" s="41" t="b">
        <f t="shared" ref="L232:L246" ca="1" si="22">(P232&lt;=O232)=FALSE()</f>
        <v>0</v>
      </c>
      <c r="M232" s="42"/>
      <c r="N232" s="43"/>
      <c r="O232" s="44">
        <f t="shared" ca="1" si="20"/>
        <v>44831</v>
      </c>
      <c r="P232" s="44">
        <f t="shared" si="19"/>
        <v>44660</v>
      </c>
    </row>
    <row r="233" spans="1:16" ht="15.5" x14ac:dyDescent="0.35">
      <c r="A233" s="37">
        <v>337</v>
      </c>
      <c r="B233" s="38" t="s">
        <v>1263</v>
      </c>
      <c r="C233" s="39" t="s">
        <v>1264</v>
      </c>
      <c r="D233" s="40" t="s">
        <v>705</v>
      </c>
      <c r="E233" s="40" t="str">
        <f>INDEX([1]REFERENCED!$E:$E, MATCH(B233,[1]REFERENCED!$B:$B,0))</f>
        <v>1' - 11.5 NPT L1</v>
      </c>
      <c r="F233" s="40" t="s">
        <v>578</v>
      </c>
      <c r="G233" s="39" t="s">
        <v>1265</v>
      </c>
      <c r="H233" s="40">
        <v>1</v>
      </c>
      <c r="I233" s="40" t="s">
        <v>22</v>
      </c>
      <c r="J233" s="26">
        <v>44529</v>
      </c>
      <c r="K233" s="26">
        <v>44894</v>
      </c>
      <c r="L233" s="41" t="b">
        <f t="shared" ca="1" si="22"/>
        <v>1</v>
      </c>
      <c r="M233" s="42"/>
      <c r="N233" s="43"/>
      <c r="O233" s="44">
        <f t="shared" ca="1" si="20"/>
        <v>44831</v>
      </c>
      <c r="P233" s="44">
        <f t="shared" si="19"/>
        <v>44880</v>
      </c>
    </row>
    <row r="234" spans="1:16" ht="15.5" x14ac:dyDescent="0.35">
      <c r="A234" s="37">
        <v>237</v>
      </c>
      <c r="B234" s="38" t="s">
        <v>932</v>
      </c>
      <c r="C234" s="39" t="s">
        <v>933</v>
      </c>
      <c r="D234" s="40" t="s">
        <v>705</v>
      </c>
      <c r="E234" s="40" t="s">
        <v>934</v>
      </c>
      <c r="F234" s="40" t="s">
        <v>871</v>
      </c>
      <c r="G234" s="39" t="s">
        <v>628</v>
      </c>
      <c r="H234" s="40">
        <v>1</v>
      </c>
      <c r="I234" s="40" t="s">
        <v>22</v>
      </c>
      <c r="J234" s="26">
        <v>44560</v>
      </c>
      <c r="K234" s="26">
        <v>44925</v>
      </c>
      <c r="L234" s="41" t="b">
        <f t="shared" ca="1" si="22"/>
        <v>1</v>
      </c>
      <c r="M234" s="42"/>
      <c r="N234" s="43"/>
      <c r="O234" s="44">
        <f t="shared" ca="1" si="20"/>
        <v>44831</v>
      </c>
      <c r="P234" s="44">
        <f t="shared" si="19"/>
        <v>44911</v>
      </c>
    </row>
    <row r="235" spans="1:16" ht="31" x14ac:dyDescent="0.35">
      <c r="A235" s="37">
        <v>298</v>
      </c>
      <c r="B235" s="38" t="s">
        <v>1151</v>
      </c>
      <c r="C235" s="39" t="s">
        <v>1152</v>
      </c>
      <c r="D235" s="40" t="s">
        <v>705</v>
      </c>
      <c r="E235" s="40" t="str">
        <f>INDEX([1]REFERENCED!$E:$E, MATCH(B235,[1]REFERENCED!$B:$B,0))</f>
        <v>1" - 16 UN - 2B</v>
      </c>
      <c r="F235" s="40" t="s">
        <v>1153</v>
      </c>
      <c r="G235" s="39" t="s">
        <v>1154</v>
      </c>
      <c r="H235" s="40">
        <v>1</v>
      </c>
      <c r="I235" s="40" t="s">
        <v>22</v>
      </c>
      <c r="J235" s="26">
        <v>44566</v>
      </c>
      <c r="K235" s="26">
        <v>44931</v>
      </c>
      <c r="L235" s="41" t="b">
        <f t="shared" ca="1" si="22"/>
        <v>1</v>
      </c>
      <c r="M235" s="42"/>
      <c r="N235" s="43"/>
      <c r="O235" s="44">
        <f t="shared" ca="1" si="20"/>
        <v>44831</v>
      </c>
      <c r="P235" s="44">
        <f t="shared" si="19"/>
        <v>44917</v>
      </c>
    </row>
    <row r="236" spans="1:16" ht="31" x14ac:dyDescent="0.35">
      <c r="A236" s="37">
        <v>330</v>
      </c>
      <c r="B236" s="38" t="s">
        <v>1248</v>
      </c>
      <c r="C236" s="39" t="s">
        <v>1782</v>
      </c>
      <c r="D236" s="40" t="s">
        <v>705</v>
      </c>
      <c r="E236" s="40" t="str">
        <f>INDEX([1]REFERENCED!$E:$E, MATCH(B236,[1]REFERENCED!$B:$B,0))</f>
        <v>1" - 8 UNC - 2B</v>
      </c>
      <c r="F236" s="40" t="s">
        <v>574</v>
      </c>
      <c r="G236" s="39" t="s">
        <v>628</v>
      </c>
      <c r="H236" s="40">
        <v>1</v>
      </c>
      <c r="I236" s="40" t="s">
        <v>22</v>
      </c>
      <c r="J236" s="26">
        <v>44265</v>
      </c>
      <c r="K236" s="26">
        <v>44630</v>
      </c>
      <c r="L236" s="41" t="b">
        <f t="shared" ca="1" si="22"/>
        <v>0</v>
      </c>
      <c r="M236" s="42"/>
      <c r="N236" s="43"/>
      <c r="O236" s="44">
        <f t="shared" ca="1" si="20"/>
        <v>44831</v>
      </c>
      <c r="P236" s="44">
        <f t="shared" si="19"/>
        <v>44616</v>
      </c>
    </row>
    <row r="237" spans="1:16" ht="31" x14ac:dyDescent="0.35">
      <c r="A237" s="37">
        <v>340</v>
      </c>
      <c r="B237" s="38" t="s">
        <v>1271</v>
      </c>
      <c r="C237" s="52" t="s">
        <v>1782</v>
      </c>
      <c r="D237" s="40" t="s">
        <v>705</v>
      </c>
      <c r="E237" s="40" t="str">
        <f>INDEX([1]REFERENCED!$E:$E, MATCH(B237,[1]REFERENCED!$B:$B,0))</f>
        <v>1" - 8 UNC - 2B</v>
      </c>
      <c r="F237" s="40" t="s">
        <v>578</v>
      </c>
      <c r="G237" s="39" t="s">
        <v>1272</v>
      </c>
      <c r="H237" s="40">
        <v>1</v>
      </c>
      <c r="I237" s="40" t="s">
        <v>22</v>
      </c>
      <c r="J237" s="26">
        <v>44265</v>
      </c>
      <c r="K237" s="26">
        <v>44630</v>
      </c>
      <c r="L237" s="41" t="b">
        <f t="shared" ca="1" si="22"/>
        <v>0</v>
      </c>
      <c r="M237" s="42"/>
      <c r="N237" s="43"/>
      <c r="O237" s="44">
        <f t="shared" ca="1" si="20"/>
        <v>44831</v>
      </c>
      <c r="P237" s="44">
        <f t="shared" si="19"/>
        <v>44616</v>
      </c>
    </row>
    <row r="238" spans="1:16" ht="31" x14ac:dyDescent="0.35">
      <c r="A238" s="37">
        <v>378</v>
      </c>
      <c r="B238" s="47" t="s">
        <v>1399</v>
      </c>
      <c r="C238" s="39" t="s">
        <v>1400</v>
      </c>
      <c r="D238" s="40" t="s">
        <v>705</v>
      </c>
      <c r="E238" s="40" t="str">
        <f>INDEX([1]REFERENCED!$E:$E, MATCH(B238,[1]REFERENCED!$B:$B,0))</f>
        <v>1/2" - 13 UNC - 2B</v>
      </c>
      <c r="F238" s="40" t="s">
        <v>1401</v>
      </c>
      <c r="G238" s="39" t="s">
        <v>1402</v>
      </c>
      <c r="H238" s="40">
        <v>1</v>
      </c>
      <c r="I238" s="40" t="s">
        <v>22</v>
      </c>
      <c r="J238" s="26">
        <v>44344</v>
      </c>
      <c r="K238" s="26">
        <v>44709</v>
      </c>
      <c r="L238" s="41" t="b">
        <f t="shared" ca="1" si="22"/>
        <v>0</v>
      </c>
      <c r="M238" s="42"/>
      <c r="N238" s="43"/>
      <c r="O238" s="44">
        <f t="shared" ca="1" si="20"/>
        <v>44831</v>
      </c>
      <c r="P238" s="44">
        <f t="shared" si="19"/>
        <v>44695</v>
      </c>
    </row>
    <row r="239" spans="1:16" ht="31" x14ac:dyDescent="0.35">
      <c r="A239" s="37">
        <v>413</v>
      </c>
      <c r="B239" s="38" t="s">
        <v>1518</v>
      </c>
      <c r="C239" s="39" t="s">
        <v>1400</v>
      </c>
      <c r="D239" s="40" t="s">
        <v>705</v>
      </c>
      <c r="E239" s="40" t="str">
        <f>INDEX([1]REFERENCED!$E:$E, MATCH(B239,[1]REFERENCED!$B:$B,0))</f>
        <v>1/2" - 13 UNC - 2B</v>
      </c>
      <c r="F239" s="40" t="s">
        <v>1519</v>
      </c>
      <c r="G239" s="39" t="s">
        <v>1431</v>
      </c>
      <c r="H239" s="40">
        <v>1</v>
      </c>
      <c r="I239" s="40" t="s">
        <v>22</v>
      </c>
      <c r="J239" s="26">
        <v>44566</v>
      </c>
      <c r="K239" s="26">
        <v>44931</v>
      </c>
      <c r="L239" s="41" t="b">
        <f t="shared" ca="1" si="22"/>
        <v>1</v>
      </c>
      <c r="M239" s="42"/>
      <c r="N239" s="43"/>
      <c r="O239" s="44">
        <f t="shared" ca="1" si="20"/>
        <v>44831</v>
      </c>
      <c r="P239" s="44">
        <f t="shared" si="19"/>
        <v>44917</v>
      </c>
    </row>
    <row r="240" spans="1:16" ht="15.5" x14ac:dyDescent="0.35">
      <c r="A240" s="37">
        <v>181</v>
      </c>
      <c r="B240" s="47" t="s">
        <v>741</v>
      </c>
      <c r="C240" s="39" t="s">
        <v>742</v>
      </c>
      <c r="D240" s="40" t="s">
        <v>705</v>
      </c>
      <c r="E240" s="40" t="str">
        <f>INDEX([1]REFERENCED!$E:$E, MATCH(B240,[1]REFERENCED!$B:$B,0))</f>
        <v>1/2“ - 14 NPT</v>
      </c>
      <c r="F240" s="46" t="s">
        <v>40</v>
      </c>
      <c r="G240" s="39" t="s">
        <v>422</v>
      </c>
      <c r="H240" s="40">
        <v>1</v>
      </c>
      <c r="I240" s="40" t="s">
        <v>22</v>
      </c>
      <c r="J240" s="26">
        <v>44344</v>
      </c>
      <c r="K240" s="26">
        <v>44709</v>
      </c>
      <c r="L240" s="41" t="b">
        <f t="shared" ca="1" si="22"/>
        <v>0</v>
      </c>
      <c r="M240" s="42"/>
      <c r="N240" s="43"/>
      <c r="O240" s="44">
        <f t="shared" ca="1" si="20"/>
        <v>44831</v>
      </c>
      <c r="P240" s="44">
        <f t="shared" si="19"/>
        <v>44695</v>
      </c>
    </row>
    <row r="241" spans="1:16" ht="15.5" x14ac:dyDescent="0.35">
      <c r="A241" s="37">
        <v>371</v>
      </c>
      <c r="B241" s="38" t="s">
        <v>1376</v>
      </c>
      <c r="C241" s="39" t="s">
        <v>742</v>
      </c>
      <c r="D241" s="40" t="s">
        <v>705</v>
      </c>
      <c r="E241" s="40" t="str">
        <f>INDEX([1]REFERENCED!$E:$E, MATCH(B241,[1]REFERENCED!$B:$B,0))</f>
        <v>1/2" - 14 NPT</v>
      </c>
      <c r="F241" s="46" t="s">
        <v>40</v>
      </c>
      <c r="G241" s="39" t="s">
        <v>1377</v>
      </c>
      <c r="H241" s="40">
        <v>1</v>
      </c>
      <c r="I241" s="40" t="s">
        <v>22</v>
      </c>
      <c r="J241" s="26">
        <v>44529</v>
      </c>
      <c r="K241" s="26">
        <v>44894</v>
      </c>
      <c r="L241" s="41" t="b">
        <f t="shared" ca="1" si="22"/>
        <v>1</v>
      </c>
      <c r="M241" s="42"/>
      <c r="N241" s="43"/>
      <c r="O241" s="44">
        <f t="shared" ca="1" si="20"/>
        <v>44831</v>
      </c>
      <c r="P241" s="44">
        <f t="shared" si="19"/>
        <v>44880</v>
      </c>
    </row>
    <row r="242" spans="1:16" ht="15.5" x14ac:dyDescent="0.35">
      <c r="A242" s="37">
        <v>403</v>
      </c>
      <c r="B242" s="38" t="s">
        <v>1480</v>
      </c>
      <c r="C242" s="39" t="s">
        <v>1783</v>
      </c>
      <c r="D242" s="40" t="s">
        <v>705</v>
      </c>
      <c r="E242" s="40" t="str">
        <f>INDEX([1]REFERENCED!$E:$E, MATCH(B242,[1]REFERENCED!$B:$B,0))</f>
        <v>1/2"  - 14 NPT L1</v>
      </c>
      <c r="F242" s="40" t="s">
        <v>1482</v>
      </c>
      <c r="G242" s="39" t="s">
        <v>1431</v>
      </c>
      <c r="H242" s="40">
        <v>1</v>
      </c>
      <c r="I242" s="40" t="s">
        <v>22</v>
      </c>
      <c r="J242" s="26">
        <v>44309</v>
      </c>
      <c r="K242" s="26">
        <v>44674</v>
      </c>
      <c r="L242" s="41" t="b">
        <f t="shared" ca="1" si="22"/>
        <v>0</v>
      </c>
      <c r="M242" s="42"/>
      <c r="N242" s="43"/>
      <c r="O242" s="44">
        <f t="shared" ca="1" si="20"/>
        <v>44831</v>
      </c>
      <c r="P242" s="44">
        <f t="shared" si="19"/>
        <v>44660</v>
      </c>
    </row>
    <row r="243" spans="1:16" ht="31" x14ac:dyDescent="0.35">
      <c r="A243" s="37">
        <v>300</v>
      </c>
      <c r="B243" s="38" t="s">
        <v>1159</v>
      </c>
      <c r="C243" s="39" t="s">
        <v>1160</v>
      </c>
      <c r="D243" s="40" t="s">
        <v>705</v>
      </c>
      <c r="E243" s="40" t="str">
        <f>INDEX([1]REFERENCED!$E:$E, MATCH(B243,[1]REFERENCED!$B:$B,0))</f>
        <v>1/2" - 20 UNF - 2B</v>
      </c>
      <c r="F243" s="40" t="s">
        <v>1161</v>
      </c>
      <c r="G243" s="39" t="s">
        <v>1162</v>
      </c>
      <c r="H243" s="40">
        <v>1</v>
      </c>
      <c r="I243" s="40" t="s">
        <v>22</v>
      </c>
      <c r="J243" s="26">
        <v>44566</v>
      </c>
      <c r="K243" s="26">
        <v>44931</v>
      </c>
      <c r="L243" s="41" t="b">
        <f t="shared" ca="1" si="22"/>
        <v>1</v>
      </c>
      <c r="M243" s="42"/>
      <c r="N243" s="43"/>
      <c r="O243" s="44">
        <f t="shared" ca="1" si="20"/>
        <v>44831</v>
      </c>
      <c r="P243" s="44">
        <f t="shared" si="19"/>
        <v>44917</v>
      </c>
    </row>
    <row r="244" spans="1:16" ht="31" x14ac:dyDescent="0.35">
      <c r="A244" s="37">
        <v>326</v>
      </c>
      <c r="B244" s="38" t="s">
        <v>1242</v>
      </c>
      <c r="C244" s="39" t="s">
        <v>1784</v>
      </c>
      <c r="D244" s="40" t="s">
        <v>705</v>
      </c>
      <c r="E244" s="40" t="str">
        <f>INDEX([1]REFERENCED!$E:$E, MATCH(B244,[1]REFERENCED!$B:$B,0))</f>
        <v>1/4" - 20 UNC - 2B</v>
      </c>
      <c r="F244" s="40" t="s">
        <v>578</v>
      </c>
      <c r="G244" s="39" t="s">
        <v>628</v>
      </c>
      <c r="H244" s="40">
        <v>1</v>
      </c>
      <c r="I244" s="40" t="s">
        <v>22</v>
      </c>
      <c r="J244" s="26">
        <v>44566</v>
      </c>
      <c r="K244" s="26">
        <v>44931</v>
      </c>
      <c r="L244" s="41" t="b">
        <f t="shared" ca="1" si="22"/>
        <v>1</v>
      </c>
      <c r="M244" s="42"/>
      <c r="N244" s="43"/>
      <c r="O244" s="44">
        <f t="shared" ca="1" si="20"/>
        <v>44831</v>
      </c>
      <c r="P244" s="44">
        <f t="shared" si="19"/>
        <v>44917</v>
      </c>
    </row>
    <row r="245" spans="1:16" ht="15.5" x14ac:dyDescent="0.35">
      <c r="A245" s="37">
        <v>235</v>
      </c>
      <c r="B245" s="38" t="s">
        <v>926</v>
      </c>
      <c r="C245" s="39" t="s">
        <v>1785</v>
      </c>
      <c r="D245" s="40" t="s">
        <v>705</v>
      </c>
      <c r="E245" s="40" t="str">
        <f>INDEX([1]REFERENCED!$E:$E, MATCH(B245,[1]REFERENCED!$B:$B,0))</f>
        <v>1/4" - 18 NPT</v>
      </c>
      <c r="F245" s="40" t="s">
        <v>871</v>
      </c>
      <c r="G245" s="39" t="s">
        <v>422</v>
      </c>
      <c r="H245" s="40">
        <v>1</v>
      </c>
      <c r="I245" s="40" t="s">
        <v>22</v>
      </c>
      <c r="J245" s="26">
        <v>44309</v>
      </c>
      <c r="K245" s="26">
        <v>44674</v>
      </c>
      <c r="L245" s="41" t="b">
        <f t="shared" ca="1" si="22"/>
        <v>0</v>
      </c>
      <c r="M245" s="42"/>
      <c r="N245" s="43"/>
      <c r="O245" s="44">
        <f t="shared" ca="1" si="20"/>
        <v>44831</v>
      </c>
      <c r="P245" s="44">
        <f t="shared" si="19"/>
        <v>44660</v>
      </c>
    </row>
    <row r="246" spans="1:16" ht="15.5" x14ac:dyDescent="0.35">
      <c r="A246" s="37">
        <v>390</v>
      </c>
      <c r="B246" s="38" t="s">
        <v>1429</v>
      </c>
      <c r="C246" s="39" t="s">
        <v>1785</v>
      </c>
      <c r="D246" s="40" t="s">
        <v>705</v>
      </c>
      <c r="E246" s="40" t="str">
        <f>INDEX([1]REFERENCED!$E:$E, MATCH(B246,[1]REFERENCED!$B:$B,0))</f>
        <v>1/4" - 18 NPT</v>
      </c>
      <c r="F246" s="46" t="s">
        <v>40</v>
      </c>
      <c r="G246" s="39" t="s">
        <v>1431</v>
      </c>
      <c r="H246" s="40">
        <v>1</v>
      </c>
      <c r="I246" s="40" t="s">
        <v>22</v>
      </c>
      <c r="J246" s="26">
        <v>44309</v>
      </c>
      <c r="K246" s="26">
        <v>44674</v>
      </c>
      <c r="L246" s="41" t="b">
        <f t="shared" ca="1" si="22"/>
        <v>0</v>
      </c>
      <c r="M246" s="42"/>
      <c r="N246" s="43"/>
      <c r="O246" s="44">
        <f t="shared" ca="1" si="20"/>
        <v>44831</v>
      </c>
      <c r="P246" s="44">
        <f t="shared" si="19"/>
        <v>44660</v>
      </c>
    </row>
    <row r="247" spans="1:16" ht="15.5" x14ac:dyDescent="0.35">
      <c r="A247" s="37">
        <v>150</v>
      </c>
      <c r="B247" s="45" t="s">
        <v>606</v>
      </c>
      <c r="C247" s="39" t="s">
        <v>607</v>
      </c>
      <c r="D247" s="40" t="s">
        <v>1343</v>
      </c>
      <c r="E247" s="40" t="str">
        <f>INDEX([1]REFERENCED!$E:$E, MATCH(B247,[1]REFERENCED!$B:$B,0))</f>
        <v>1/4" - 18 NPT L1</v>
      </c>
      <c r="F247" s="40" t="s">
        <v>574</v>
      </c>
      <c r="G247" s="39" t="s">
        <v>608</v>
      </c>
      <c r="H247" s="40">
        <v>1</v>
      </c>
      <c r="I247" s="40" t="s">
        <v>22</v>
      </c>
      <c r="J247" s="26">
        <v>44137</v>
      </c>
      <c r="K247" s="26">
        <v>44502</v>
      </c>
      <c r="L247" s="41" t="s">
        <v>1753</v>
      </c>
      <c r="M247" s="42"/>
      <c r="N247" s="43"/>
      <c r="O247" s="44">
        <f t="shared" ca="1" si="20"/>
        <v>44831</v>
      </c>
      <c r="P247" s="44">
        <f t="shared" si="19"/>
        <v>44488</v>
      </c>
    </row>
    <row r="248" spans="1:16" ht="31" x14ac:dyDescent="0.35">
      <c r="A248" s="37">
        <v>154</v>
      </c>
      <c r="B248" s="38" t="s">
        <v>619</v>
      </c>
      <c r="C248" s="39" t="s">
        <v>1786</v>
      </c>
      <c r="D248" s="40" t="s">
        <v>705</v>
      </c>
      <c r="E248" s="40" t="str">
        <f>INDEX([1]REFERENCED!$E:$E, MATCH(B248,[1]REFERENCED!$B:$B,0))</f>
        <v>1/4" - 20 UNC - 2B</v>
      </c>
      <c r="F248" s="40" t="s">
        <v>565</v>
      </c>
      <c r="G248" s="39" t="s">
        <v>422</v>
      </c>
      <c r="H248" s="40">
        <v>1</v>
      </c>
      <c r="I248" s="40" t="s">
        <v>22</v>
      </c>
      <c r="J248" s="26">
        <v>44265</v>
      </c>
      <c r="K248" s="26">
        <v>44630</v>
      </c>
      <c r="L248" s="41" t="b">
        <f t="shared" ref="L248:L291" ca="1" si="23">(P248&lt;=O248)=FALSE()</f>
        <v>0</v>
      </c>
      <c r="M248" s="42"/>
      <c r="N248" s="43"/>
      <c r="O248" s="44">
        <f t="shared" ca="1" si="20"/>
        <v>44831</v>
      </c>
      <c r="P248" s="44">
        <f t="shared" si="19"/>
        <v>44616</v>
      </c>
    </row>
    <row r="249" spans="1:16" ht="15.5" x14ac:dyDescent="0.35">
      <c r="A249" s="37">
        <v>234</v>
      </c>
      <c r="B249" s="38" t="s">
        <v>922</v>
      </c>
      <c r="C249" s="39" t="s">
        <v>1787</v>
      </c>
      <c r="D249" s="40" t="s">
        <v>705</v>
      </c>
      <c r="E249" s="40" t="str">
        <f>INDEX([1]REFERENCED!$E:$E, MATCH(B249,[1]REFERENCED!$B:$B,0))</f>
        <v>1/8" - 27 NPT</v>
      </c>
      <c r="F249" s="40" t="s">
        <v>922</v>
      </c>
      <c r="G249" s="39" t="s">
        <v>925</v>
      </c>
      <c r="H249" s="40">
        <v>1</v>
      </c>
      <c r="I249" s="40" t="s">
        <v>22</v>
      </c>
      <c r="J249" s="26">
        <v>44309</v>
      </c>
      <c r="K249" s="26">
        <v>44674</v>
      </c>
      <c r="L249" s="41" t="b">
        <f t="shared" ca="1" si="23"/>
        <v>0</v>
      </c>
      <c r="M249" s="42"/>
      <c r="N249" s="43"/>
      <c r="O249" s="44">
        <f t="shared" ca="1" si="20"/>
        <v>44831</v>
      </c>
      <c r="P249" s="44">
        <f t="shared" si="19"/>
        <v>44660</v>
      </c>
    </row>
    <row r="250" spans="1:16" ht="15.5" x14ac:dyDescent="0.35">
      <c r="A250" s="37">
        <v>149</v>
      </c>
      <c r="B250" s="38" t="s">
        <v>604</v>
      </c>
      <c r="C250" s="39" t="s">
        <v>605</v>
      </c>
      <c r="D250" s="40" t="s">
        <v>705</v>
      </c>
      <c r="E250" s="40" t="str">
        <f>INDEX([1]REFERENCED!$E:$E, MATCH(B250,[1]REFERENCED!$B:$B,0))</f>
        <v>1/8” - 27 NPT L1</v>
      </c>
      <c r="F250" s="40" t="s">
        <v>578</v>
      </c>
      <c r="G250" s="39" t="s">
        <v>422</v>
      </c>
      <c r="H250" s="40">
        <v>1</v>
      </c>
      <c r="I250" s="40" t="s">
        <v>22</v>
      </c>
      <c r="J250" s="26">
        <v>44529</v>
      </c>
      <c r="K250" s="26">
        <v>44894</v>
      </c>
      <c r="L250" s="41" t="b">
        <f t="shared" ca="1" si="23"/>
        <v>1</v>
      </c>
      <c r="M250" s="42"/>
      <c r="N250" s="43"/>
      <c r="O250" s="44">
        <f t="shared" ca="1" si="20"/>
        <v>44831</v>
      </c>
      <c r="P250" s="44">
        <f t="shared" si="19"/>
        <v>44880</v>
      </c>
    </row>
    <row r="251" spans="1:16" ht="15.5" x14ac:dyDescent="0.35">
      <c r="A251" s="37">
        <v>336</v>
      </c>
      <c r="B251" s="38" t="s">
        <v>1259</v>
      </c>
      <c r="C251" s="39" t="s">
        <v>605</v>
      </c>
      <c r="D251" s="40" t="s">
        <v>705</v>
      </c>
      <c r="E251" s="40" t="str">
        <f>INDEX([1]REFERENCED!$E:$E, MATCH(B251,[1]REFERENCED!$B:$B,0))</f>
        <v>1/8” - 27 NPT L1</v>
      </c>
      <c r="F251" s="40" t="s">
        <v>1261</v>
      </c>
      <c r="G251" s="39" t="s">
        <v>628</v>
      </c>
      <c r="H251" s="40">
        <v>1</v>
      </c>
      <c r="I251" s="40" t="s">
        <v>22</v>
      </c>
      <c r="J251" s="26">
        <v>44309</v>
      </c>
      <c r="K251" s="26">
        <v>44674</v>
      </c>
      <c r="L251" s="41" t="b">
        <f t="shared" ca="1" si="23"/>
        <v>0</v>
      </c>
      <c r="M251" s="42"/>
      <c r="N251" s="43"/>
      <c r="O251" s="44">
        <f t="shared" ca="1" si="20"/>
        <v>44831</v>
      </c>
      <c r="P251" s="44">
        <f t="shared" si="19"/>
        <v>44660</v>
      </c>
    </row>
    <row r="252" spans="1:16" ht="15.5" x14ac:dyDescent="0.35">
      <c r="A252" s="37">
        <v>374</v>
      </c>
      <c r="B252" s="38" t="s">
        <v>1384</v>
      </c>
      <c r="C252" s="39" t="s">
        <v>1385</v>
      </c>
      <c r="D252" s="40" t="s">
        <v>705</v>
      </c>
      <c r="E252" s="40" t="str">
        <f>INDEX([1]REFERENCED!$E:$E, MATCH(B252,[1]REFERENCED!$B:$B,0))</f>
        <v>1-1/2" - 11.5 NPT</v>
      </c>
      <c r="F252" s="46" t="s">
        <v>40</v>
      </c>
      <c r="G252" s="39" t="s">
        <v>1386</v>
      </c>
      <c r="H252" s="40">
        <v>1</v>
      </c>
      <c r="I252" s="40" t="s">
        <v>22</v>
      </c>
      <c r="J252" s="26">
        <v>44529</v>
      </c>
      <c r="K252" s="26">
        <v>44894</v>
      </c>
      <c r="L252" s="41" t="b">
        <f t="shared" ca="1" si="23"/>
        <v>1</v>
      </c>
      <c r="M252" s="42"/>
      <c r="N252" s="43"/>
      <c r="O252" s="44">
        <f t="shared" ca="1" si="20"/>
        <v>44831</v>
      </c>
      <c r="P252" s="44">
        <f t="shared" si="19"/>
        <v>44880</v>
      </c>
    </row>
    <row r="253" spans="1:16" ht="31" x14ac:dyDescent="0.35">
      <c r="A253" s="37">
        <v>405</v>
      </c>
      <c r="B253" s="47" t="s">
        <v>1486</v>
      </c>
      <c r="C253" s="39" t="s">
        <v>1487</v>
      </c>
      <c r="D253" s="40" t="s">
        <v>705</v>
      </c>
      <c r="E253" s="40" t="str">
        <f>INDEX([1]REFERENCED!$E:$E, MATCH(B253,[1]REFERENCED!$B:$B,0))</f>
        <v>1-1/2" - 11.5 NPT L1</v>
      </c>
      <c r="F253" s="40" t="s">
        <v>1488</v>
      </c>
      <c r="G253" s="39" t="s">
        <v>422</v>
      </c>
      <c r="H253" s="40">
        <v>1</v>
      </c>
      <c r="I253" s="40" t="s">
        <v>22</v>
      </c>
      <c r="J253" s="26">
        <v>44340</v>
      </c>
      <c r="K253" s="26">
        <v>44705</v>
      </c>
      <c r="L253" s="41" t="b">
        <f t="shared" ca="1" si="23"/>
        <v>0</v>
      </c>
      <c r="M253" s="42"/>
      <c r="N253" s="43"/>
      <c r="O253" s="44">
        <f t="shared" ca="1" si="20"/>
        <v>44831</v>
      </c>
      <c r="P253" s="44">
        <f t="shared" si="19"/>
        <v>44691</v>
      </c>
    </row>
    <row r="254" spans="1:16" ht="31" x14ac:dyDescent="0.35">
      <c r="A254" s="37">
        <v>297</v>
      </c>
      <c r="B254" s="38" t="s">
        <v>1147</v>
      </c>
      <c r="C254" s="39" t="s">
        <v>1148</v>
      </c>
      <c r="D254" s="40" t="s">
        <v>705</v>
      </c>
      <c r="E254" s="40" t="str">
        <f>INDEX([1]REFERENCED!$E:$E, MATCH(B254,[1]REFERENCED!$B:$B,0))</f>
        <v>1-1/2" - 16 UN - 2B</v>
      </c>
      <c r="F254" s="40" t="s">
        <v>1149</v>
      </c>
      <c r="G254" s="39" t="s">
        <v>1150</v>
      </c>
      <c r="H254" s="40">
        <v>1</v>
      </c>
      <c r="I254" s="40" t="s">
        <v>22</v>
      </c>
      <c r="J254" s="26">
        <v>44566</v>
      </c>
      <c r="K254" s="26">
        <v>44931</v>
      </c>
      <c r="L254" s="41" t="b">
        <f t="shared" ca="1" si="23"/>
        <v>1</v>
      </c>
      <c r="M254" s="42"/>
      <c r="N254" s="43"/>
      <c r="O254" s="44">
        <f t="shared" ca="1" si="20"/>
        <v>44831</v>
      </c>
      <c r="P254" s="44">
        <f t="shared" si="19"/>
        <v>44917</v>
      </c>
    </row>
    <row r="255" spans="1:16" ht="31" x14ac:dyDescent="0.35">
      <c r="A255" s="37">
        <v>198</v>
      </c>
      <c r="B255" s="38" t="s">
        <v>811</v>
      </c>
      <c r="C255" s="39" t="s">
        <v>1508</v>
      </c>
      <c r="D255" s="40" t="s">
        <v>705</v>
      </c>
      <c r="E255" s="40" t="str">
        <f>INDEX([1]REFERENCED!$E:$E, MATCH(B255,[1]REFERENCED!$B:$B,0))</f>
        <v>1-1/2‘ - 6 UNC - 2B</v>
      </c>
      <c r="F255" s="40" t="s">
        <v>813</v>
      </c>
      <c r="G255" s="39" t="s">
        <v>815</v>
      </c>
      <c r="H255" s="40">
        <v>1</v>
      </c>
      <c r="I255" s="40" t="s">
        <v>22</v>
      </c>
      <c r="J255" s="26">
        <v>44265</v>
      </c>
      <c r="K255" s="26">
        <v>44630</v>
      </c>
      <c r="L255" s="41" t="b">
        <f t="shared" ca="1" si="23"/>
        <v>0</v>
      </c>
      <c r="M255" s="42"/>
      <c r="N255" s="43"/>
      <c r="O255" s="44">
        <f t="shared" ca="1" si="20"/>
        <v>44831</v>
      </c>
      <c r="P255" s="44">
        <f t="shared" si="19"/>
        <v>44616</v>
      </c>
    </row>
    <row r="256" spans="1:16" ht="31" x14ac:dyDescent="0.35">
      <c r="A256" s="37">
        <v>214</v>
      </c>
      <c r="B256" s="38" t="s">
        <v>867</v>
      </c>
      <c r="C256" s="39" t="s">
        <v>1508</v>
      </c>
      <c r="D256" s="40" t="s">
        <v>705</v>
      </c>
      <c r="E256" s="40" t="str">
        <f>INDEX([1]REFERENCED!$E:$E, MATCH(B256,[1]REFERENCED!$B:$B,0))</f>
        <v>1-1/2" - 6 UNC - 2B</v>
      </c>
      <c r="F256" s="40" t="s">
        <v>868</v>
      </c>
      <c r="G256" s="39" t="s">
        <v>628</v>
      </c>
      <c r="H256" s="40">
        <v>1</v>
      </c>
      <c r="I256" s="40" t="s">
        <v>22</v>
      </c>
      <c r="J256" s="26">
        <v>44566</v>
      </c>
      <c r="K256" s="26">
        <v>44931</v>
      </c>
      <c r="L256" s="41" t="b">
        <f t="shared" ca="1" si="23"/>
        <v>1</v>
      </c>
      <c r="M256" s="42"/>
      <c r="N256" s="43"/>
      <c r="O256" s="44">
        <f t="shared" ca="1" si="20"/>
        <v>44831</v>
      </c>
      <c r="P256" s="44">
        <f t="shared" si="19"/>
        <v>44917</v>
      </c>
    </row>
    <row r="257" spans="1:16" ht="31" x14ac:dyDescent="0.35">
      <c r="A257" s="37">
        <v>411</v>
      </c>
      <c r="B257" s="47" t="s">
        <v>1507</v>
      </c>
      <c r="C257" s="39" t="s">
        <v>1508</v>
      </c>
      <c r="D257" s="40" t="s">
        <v>705</v>
      </c>
      <c r="E257" s="40" t="str">
        <f>INDEX([1]REFERENCED!$E:$E, MATCH(B257,[1]REFERENCED!$B:$B,0))</f>
        <v>1-1/2" - 6 UNC - 2B</v>
      </c>
      <c r="F257" s="40" t="s">
        <v>1509</v>
      </c>
      <c r="G257" s="39" t="s">
        <v>422</v>
      </c>
      <c r="H257" s="40">
        <v>1</v>
      </c>
      <c r="I257" s="40" t="s">
        <v>22</v>
      </c>
      <c r="J257" s="26">
        <v>44321</v>
      </c>
      <c r="K257" s="26">
        <v>44686</v>
      </c>
      <c r="L257" s="41" t="b">
        <f t="shared" ca="1" si="23"/>
        <v>0</v>
      </c>
      <c r="M257" s="42"/>
      <c r="N257" s="43"/>
      <c r="O257" s="44">
        <f t="shared" ca="1" si="20"/>
        <v>44831</v>
      </c>
      <c r="P257" s="44">
        <f t="shared" si="19"/>
        <v>44672</v>
      </c>
    </row>
    <row r="258" spans="1:16" ht="31" x14ac:dyDescent="0.35">
      <c r="A258" s="37">
        <v>195</v>
      </c>
      <c r="B258" s="38" t="s">
        <v>796</v>
      </c>
      <c r="C258" s="39" t="s">
        <v>797</v>
      </c>
      <c r="D258" s="40" t="s">
        <v>705</v>
      </c>
      <c r="E258" s="40" t="str">
        <f>INDEX([1]REFERENCED!$E:$E, MATCH(B258,[1]REFERENCED!$B:$B,0))</f>
        <v xml:space="preserve">1-1/2" - 8 UN - 2B </v>
      </c>
      <c r="F258" s="40" t="s">
        <v>798</v>
      </c>
      <c r="G258" s="39" t="s">
        <v>603</v>
      </c>
      <c r="H258" s="40">
        <v>1</v>
      </c>
      <c r="I258" s="40" t="s">
        <v>22</v>
      </c>
      <c r="J258" s="26">
        <v>44484</v>
      </c>
      <c r="K258" s="26">
        <v>44849</v>
      </c>
      <c r="L258" s="41" t="b">
        <f t="shared" ca="1" si="23"/>
        <v>1</v>
      </c>
      <c r="M258" s="42"/>
      <c r="N258" s="43"/>
      <c r="O258" s="44">
        <f t="shared" ca="1" si="20"/>
        <v>44831</v>
      </c>
      <c r="P258" s="44">
        <f t="shared" ref="P258:P321" si="24">(K258-14)</f>
        <v>44835</v>
      </c>
    </row>
    <row r="259" spans="1:16" ht="31" x14ac:dyDescent="0.35">
      <c r="A259" s="37">
        <v>410</v>
      </c>
      <c r="B259" s="38" t="s">
        <v>1504</v>
      </c>
      <c r="C259" s="39" t="s">
        <v>797</v>
      </c>
      <c r="D259" s="40" t="s">
        <v>705</v>
      </c>
      <c r="E259" s="40" t="str">
        <f>INDEX([1]REFERENCED!$E:$E, MATCH(B259,[1]REFERENCED!$B:$B,0))</f>
        <v xml:space="preserve">1-1/2" - 8 UN - 2B </v>
      </c>
      <c r="F259" s="40" t="s">
        <v>1505</v>
      </c>
      <c r="G259" s="39" t="s">
        <v>1506</v>
      </c>
      <c r="H259" s="40">
        <v>1</v>
      </c>
      <c r="I259" s="40" t="s">
        <v>22</v>
      </c>
      <c r="J259" s="26">
        <v>44566</v>
      </c>
      <c r="K259" s="26">
        <v>44931</v>
      </c>
      <c r="L259" s="41" t="b">
        <f t="shared" ca="1" si="23"/>
        <v>1</v>
      </c>
      <c r="M259" s="42"/>
      <c r="N259" s="43"/>
      <c r="O259" s="44">
        <f t="shared" ca="1" si="20"/>
        <v>44831</v>
      </c>
      <c r="P259" s="44">
        <f t="shared" si="24"/>
        <v>44917</v>
      </c>
    </row>
    <row r="260" spans="1:16" ht="31" x14ac:dyDescent="0.35">
      <c r="A260" s="37">
        <v>143</v>
      </c>
      <c r="B260" s="38" t="s">
        <v>581</v>
      </c>
      <c r="C260" s="39" t="s">
        <v>1788</v>
      </c>
      <c r="D260" s="40" t="s">
        <v>705</v>
      </c>
      <c r="E260" s="40" t="str">
        <f>INDEX([1]REFERENCED!$E:$E, MATCH(B260,[1]REFERENCED!$B:$B,0))</f>
        <v xml:space="preserve">1-1/2" - 8 UN - 2B </v>
      </c>
      <c r="F260" s="40" t="s">
        <v>578</v>
      </c>
      <c r="G260" s="39" t="s">
        <v>584</v>
      </c>
      <c r="H260" s="40">
        <v>1</v>
      </c>
      <c r="I260" s="40" t="s">
        <v>22</v>
      </c>
      <c r="J260" s="26">
        <v>44265</v>
      </c>
      <c r="K260" s="26">
        <v>44630</v>
      </c>
      <c r="L260" s="41" t="b">
        <f t="shared" ca="1" si="23"/>
        <v>0</v>
      </c>
      <c r="M260" s="42"/>
      <c r="N260" s="43"/>
      <c r="O260" s="44">
        <f t="shared" ca="1" si="20"/>
        <v>44831</v>
      </c>
      <c r="P260" s="44">
        <f t="shared" si="24"/>
        <v>44616</v>
      </c>
    </row>
    <row r="261" spans="1:16" ht="15.5" x14ac:dyDescent="0.35">
      <c r="A261" s="37">
        <v>373</v>
      </c>
      <c r="B261" s="38" t="s">
        <v>1381</v>
      </c>
      <c r="C261" s="39" t="s">
        <v>1382</v>
      </c>
      <c r="D261" s="40" t="s">
        <v>705</v>
      </c>
      <c r="E261" s="40" t="str">
        <f>INDEX([1]REFERENCED!$E:$E, MATCH(B261,[1]REFERENCED!$B:$B,0))</f>
        <v>1-1/4" - 11.5 NPT</v>
      </c>
      <c r="F261" s="46" t="s">
        <v>40</v>
      </c>
      <c r="G261" s="39" t="s">
        <v>1383</v>
      </c>
      <c r="H261" s="40">
        <v>1</v>
      </c>
      <c r="I261" s="40" t="s">
        <v>22</v>
      </c>
      <c r="J261" s="26">
        <v>44529</v>
      </c>
      <c r="K261" s="26">
        <v>44894</v>
      </c>
      <c r="L261" s="41" t="b">
        <f t="shared" ca="1" si="23"/>
        <v>1</v>
      </c>
      <c r="M261" s="42"/>
      <c r="N261" s="43"/>
      <c r="O261" s="44">
        <f t="shared" ca="1" si="20"/>
        <v>44831</v>
      </c>
      <c r="P261" s="44">
        <f t="shared" si="24"/>
        <v>44880</v>
      </c>
    </row>
    <row r="262" spans="1:16" ht="31" x14ac:dyDescent="0.35">
      <c r="A262" s="37">
        <v>152</v>
      </c>
      <c r="B262" s="38" t="s">
        <v>614</v>
      </c>
      <c r="C262" s="39" t="s">
        <v>615</v>
      </c>
      <c r="D262" s="40" t="s">
        <v>705</v>
      </c>
      <c r="E262" s="40" t="str">
        <f>INDEX([1]REFERENCED!$E:$E, MATCH(B262,[1]REFERENCED!$B:$B,0))</f>
        <v>1-1/4" - 11.5 NPT L1</v>
      </c>
      <c r="F262" s="40" t="s">
        <v>574</v>
      </c>
      <c r="G262" s="39" t="s">
        <v>422</v>
      </c>
      <c r="H262" s="40">
        <v>1</v>
      </c>
      <c r="I262" s="40" t="s">
        <v>22</v>
      </c>
      <c r="J262" s="26">
        <v>44529</v>
      </c>
      <c r="K262" s="26">
        <v>44894</v>
      </c>
      <c r="L262" s="41" t="b">
        <f t="shared" ca="1" si="23"/>
        <v>1</v>
      </c>
      <c r="M262" s="42"/>
      <c r="N262" s="43"/>
      <c r="O262" s="44">
        <f t="shared" ca="1" si="20"/>
        <v>44831</v>
      </c>
      <c r="P262" s="44">
        <f t="shared" si="24"/>
        <v>44880</v>
      </c>
    </row>
    <row r="263" spans="1:16" ht="31" x14ac:dyDescent="0.35">
      <c r="A263" s="37">
        <v>158</v>
      </c>
      <c r="B263" s="38" t="s">
        <v>633</v>
      </c>
      <c r="C263" s="39" t="s">
        <v>1789</v>
      </c>
      <c r="D263" s="40" t="s">
        <v>705</v>
      </c>
      <c r="E263" s="40" t="str">
        <f>INDEX([1]REFERENCED!$E:$E, MATCH(B263,[1]REFERENCED!$B:$B,0))</f>
        <v>1-1/4” - 7 UNC - 2B</v>
      </c>
      <c r="F263" s="40" t="s">
        <v>578</v>
      </c>
      <c r="G263" s="39" t="s">
        <v>636</v>
      </c>
      <c r="H263" s="40">
        <v>1</v>
      </c>
      <c r="I263" s="40" t="s">
        <v>22</v>
      </c>
      <c r="J263" s="26">
        <v>44265</v>
      </c>
      <c r="K263" s="26">
        <v>44630</v>
      </c>
      <c r="L263" s="41" t="b">
        <f t="shared" ca="1" si="23"/>
        <v>0</v>
      </c>
      <c r="M263" s="42"/>
      <c r="N263" s="43"/>
      <c r="O263" s="44">
        <f t="shared" ca="1" si="20"/>
        <v>44831</v>
      </c>
      <c r="P263" s="44">
        <f t="shared" si="24"/>
        <v>44616</v>
      </c>
    </row>
    <row r="264" spans="1:16" ht="31" x14ac:dyDescent="0.35">
      <c r="A264" s="37">
        <v>213</v>
      </c>
      <c r="B264" s="38" t="s">
        <v>865</v>
      </c>
      <c r="C264" s="39" t="s">
        <v>1789</v>
      </c>
      <c r="D264" s="40" t="s">
        <v>705</v>
      </c>
      <c r="E264" s="40" t="str">
        <f>INDEX([1]REFERENCED!$E:$E, MATCH(B264,[1]REFERENCED!$B:$B,0))</f>
        <v>1-1/4” - 7 UNC - 2B</v>
      </c>
      <c r="F264" s="40" t="s">
        <v>866</v>
      </c>
      <c r="G264" s="39" t="s">
        <v>422</v>
      </c>
      <c r="H264" s="40">
        <v>1</v>
      </c>
      <c r="I264" s="40" t="s">
        <v>22</v>
      </c>
      <c r="J264" s="26">
        <v>44566</v>
      </c>
      <c r="K264" s="26">
        <v>44931</v>
      </c>
      <c r="L264" s="41" t="b">
        <f t="shared" ca="1" si="23"/>
        <v>1</v>
      </c>
      <c r="M264" s="42"/>
      <c r="N264" s="43"/>
      <c r="O264" s="44">
        <f t="shared" ref="O264:O327" ca="1" si="25">TODAY()</f>
        <v>44831</v>
      </c>
      <c r="P264" s="44">
        <f t="shared" si="24"/>
        <v>44917</v>
      </c>
    </row>
    <row r="265" spans="1:16" ht="31" x14ac:dyDescent="0.35">
      <c r="A265" s="37">
        <v>375</v>
      </c>
      <c r="B265" s="47" t="s">
        <v>1387</v>
      </c>
      <c r="C265" s="39" t="s">
        <v>1388</v>
      </c>
      <c r="D265" s="40" t="s">
        <v>705</v>
      </c>
      <c r="E265" s="40" t="str">
        <f>INDEX([1]REFERENCED!$E:$E, MATCH(B265,[1]REFERENCED!$B:$B,0))</f>
        <v>1-1/4" - 8 UN - 2B</v>
      </c>
      <c r="F265" s="40" t="s">
        <v>1389</v>
      </c>
      <c r="G265" s="39" t="s">
        <v>1390</v>
      </c>
      <c r="H265" s="40">
        <v>1</v>
      </c>
      <c r="I265" s="40" t="s">
        <v>22</v>
      </c>
      <c r="J265" s="26">
        <v>44344</v>
      </c>
      <c r="K265" s="26">
        <v>44709</v>
      </c>
      <c r="L265" s="41" t="b">
        <f t="shared" ca="1" si="23"/>
        <v>0</v>
      </c>
      <c r="M265" s="42"/>
      <c r="N265" s="43"/>
      <c r="O265" s="44">
        <f t="shared" ca="1" si="25"/>
        <v>44831</v>
      </c>
      <c r="P265" s="44">
        <f t="shared" si="24"/>
        <v>44695</v>
      </c>
    </row>
    <row r="266" spans="1:16" ht="31" x14ac:dyDescent="0.35">
      <c r="A266" s="37">
        <v>404</v>
      </c>
      <c r="B266" s="38" t="s">
        <v>1484</v>
      </c>
      <c r="C266" s="39" t="s">
        <v>1388</v>
      </c>
      <c r="D266" s="40" t="s">
        <v>705</v>
      </c>
      <c r="E266" s="40" t="str">
        <f>INDEX([1]REFERENCED!$E:$E, MATCH(B266,[1]REFERENCED!$B:$B,0))</f>
        <v>1-1/4" - 8 UN - 2B</v>
      </c>
      <c r="F266" s="40" t="s">
        <v>1485</v>
      </c>
      <c r="G266" s="39" t="s">
        <v>1431</v>
      </c>
      <c r="H266" s="40">
        <v>1</v>
      </c>
      <c r="I266" s="40" t="s">
        <v>22</v>
      </c>
      <c r="J266" s="26">
        <v>44382</v>
      </c>
      <c r="K266" s="26">
        <v>44747</v>
      </c>
      <c r="L266" s="41" t="b">
        <f t="shared" ca="1" si="23"/>
        <v>0</v>
      </c>
      <c r="M266" s="42"/>
      <c r="N266" s="43"/>
      <c r="O266" s="44">
        <f t="shared" ca="1" si="25"/>
        <v>44831</v>
      </c>
      <c r="P266" s="44">
        <f t="shared" si="24"/>
        <v>44733</v>
      </c>
    </row>
    <row r="267" spans="1:16" ht="31" x14ac:dyDescent="0.35">
      <c r="A267" s="37">
        <v>317</v>
      </c>
      <c r="B267" s="38" t="s">
        <v>1221</v>
      </c>
      <c r="C267" s="39" t="s">
        <v>1790</v>
      </c>
      <c r="D267" s="40" t="s">
        <v>705</v>
      </c>
      <c r="E267" s="40" t="str">
        <f>INDEX([1]REFERENCED!$E:$E, MATCH(B267,[1]REFERENCED!$B:$B,0))</f>
        <v>1-1/8" - 12 UNF - 2B</v>
      </c>
      <c r="F267" s="40" t="s">
        <v>578</v>
      </c>
      <c r="G267" s="39" t="s">
        <v>628</v>
      </c>
      <c r="H267" s="40">
        <v>1</v>
      </c>
      <c r="I267" s="40" t="s">
        <v>22</v>
      </c>
      <c r="J267" s="26">
        <v>44566</v>
      </c>
      <c r="K267" s="26">
        <v>44931</v>
      </c>
      <c r="L267" s="41" t="b">
        <f t="shared" ca="1" si="23"/>
        <v>1</v>
      </c>
      <c r="M267" s="42"/>
      <c r="N267" s="43"/>
      <c r="O267" s="44">
        <f t="shared" ca="1" si="25"/>
        <v>44831</v>
      </c>
      <c r="P267" s="44">
        <f t="shared" si="24"/>
        <v>44917</v>
      </c>
    </row>
    <row r="268" spans="1:16" ht="31" x14ac:dyDescent="0.35">
      <c r="A268" s="37">
        <v>140</v>
      </c>
      <c r="B268" s="38" t="s">
        <v>561</v>
      </c>
      <c r="C268" s="52" t="s">
        <v>1791</v>
      </c>
      <c r="D268" s="40" t="s">
        <v>705</v>
      </c>
      <c r="E268" s="40" t="str">
        <f>INDEX([1]REFERENCED!$E:$E, MATCH(B268,[1]REFERENCED!$B:$B,0))</f>
        <v>1-1/8”  - 12 UNF - 2B</v>
      </c>
      <c r="F268" s="40" t="s">
        <v>565</v>
      </c>
      <c r="G268" s="39" t="s">
        <v>568</v>
      </c>
      <c r="H268" s="40">
        <v>1</v>
      </c>
      <c r="I268" s="40" t="s">
        <v>22</v>
      </c>
      <c r="J268" s="26">
        <v>44228</v>
      </c>
      <c r="K268" s="26">
        <v>44593</v>
      </c>
      <c r="L268" s="41" t="b">
        <f t="shared" ca="1" si="23"/>
        <v>0</v>
      </c>
      <c r="M268" s="42"/>
      <c r="N268" s="43"/>
      <c r="O268" s="44">
        <f t="shared" ca="1" si="25"/>
        <v>44831</v>
      </c>
      <c r="P268" s="44">
        <f t="shared" si="24"/>
        <v>44579</v>
      </c>
    </row>
    <row r="269" spans="1:16" ht="31" x14ac:dyDescent="0.35">
      <c r="A269" s="37">
        <v>331</v>
      </c>
      <c r="B269" s="38" t="s">
        <v>1250</v>
      </c>
      <c r="C269" s="39" t="s">
        <v>1791</v>
      </c>
      <c r="D269" s="40" t="s">
        <v>705</v>
      </c>
      <c r="E269" s="40" t="str">
        <f>INDEX([1]REFERENCED!$E:$E, MATCH(B269,[1]REFERENCED!$B:$B,0))</f>
        <v>1-1/8”  - 12 UNF - 2B</v>
      </c>
      <c r="F269" s="40" t="s">
        <v>574</v>
      </c>
      <c r="G269" s="39" t="s">
        <v>422</v>
      </c>
      <c r="H269" s="40">
        <v>1</v>
      </c>
      <c r="I269" s="40" t="s">
        <v>22</v>
      </c>
      <c r="J269" s="26">
        <v>44274</v>
      </c>
      <c r="K269" s="26">
        <v>44639</v>
      </c>
      <c r="L269" s="41" t="b">
        <f t="shared" ca="1" si="23"/>
        <v>0</v>
      </c>
      <c r="M269" s="42"/>
      <c r="N269" s="43"/>
      <c r="O269" s="44">
        <f t="shared" ca="1" si="25"/>
        <v>44831</v>
      </c>
      <c r="P269" s="44">
        <f t="shared" si="24"/>
        <v>44625</v>
      </c>
    </row>
    <row r="270" spans="1:16" ht="31" x14ac:dyDescent="0.35">
      <c r="A270" s="37">
        <v>191</v>
      </c>
      <c r="B270" s="38" t="s">
        <v>781</v>
      </c>
      <c r="C270" s="39" t="s">
        <v>782</v>
      </c>
      <c r="D270" s="40" t="s">
        <v>705</v>
      </c>
      <c r="E270" s="40" t="str">
        <f>INDEX([1]REFERENCED!$E:$E, MATCH(B270,[1]REFERENCED!$B:$B,0))</f>
        <v>1-1/8” - 8 UN - 2B</v>
      </c>
      <c r="F270" s="40" t="s">
        <v>783</v>
      </c>
      <c r="G270" s="39" t="s">
        <v>784</v>
      </c>
      <c r="H270" s="40">
        <v>1</v>
      </c>
      <c r="I270" s="40" t="s">
        <v>22</v>
      </c>
      <c r="J270" s="26">
        <v>44442</v>
      </c>
      <c r="K270" s="26">
        <v>44807</v>
      </c>
      <c r="L270" s="41" t="b">
        <f t="shared" ca="1" si="23"/>
        <v>0</v>
      </c>
      <c r="M270" s="42"/>
      <c r="N270" s="43"/>
      <c r="O270" s="44">
        <f t="shared" ca="1" si="25"/>
        <v>44831</v>
      </c>
      <c r="P270" s="44">
        <f t="shared" si="24"/>
        <v>44793</v>
      </c>
    </row>
    <row r="271" spans="1:16" ht="31" x14ac:dyDescent="0.35">
      <c r="A271" s="37">
        <v>395</v>
      </c>
      <c r="B271" s="38" t="s">
        <v>1454</v>
      </c>
      <c r="C271" s="39" t="s">
        <v>782</v>
      </c>
      <c r="D271" s="40" t="s">
        <v>705</v>
      </c>
      <c r="E271" s="40" t="s">
        <v>1455</v>
      </c>
      <c r="F271" s="40" t="s">
        <v>1456</v>
      </c>
      <c r="G271" s="39" t="s">
        <v>1457</v>
      </c>
      <c r="H271" s="40">
        <v>1</v>
      </c>
      <c r="I271" s="40" t="s">
        <v>22</v>
      </c>
      <c r="J271" s="26">
        <v>44484</v>
      </c>
      <c r="K271" s="26">
        <v>44849</v>
      </c>
      <c r="L271" s="41" t="b">
        <f t="shared" ca="1" si="23"/>
        <v>1</v>
      </c>
      <c r="M271" s="42"/>
      <c r="N271" s="43"/>
      <c r="O271" s="44">
        <f t="shared" ca="1" si="25"/>
        <v>44831</v>
      </c>
      <c r="P271" s="44">
        <f t="shared" si="24"/>
        <v>44835</v>
      </c>
    </row>
    <row r="272" spans="1:16" ht="31" x14ac:dyDescent="0.35">
      <c r="A272" s="37">
        <v>305</v>
      </c>
      <c r="B272" s="38" t="s">
        <v>1177</v>
      </c>
      <c r="C272" s="39" t="s">
        <v>1792</v>
      </c>
      <c r="D272" s="40" t="s">
        <v>705</v>
      </c>
      <c r="E272" s="40" t="str">
        <f>INDEX([1]REFERENCED!$E:$E, MATCH(B272,[1]REFERENCED!$B:$B,0))</f>
        <v>13/16" - 16 UN - 2B</v>
      </c>
      <c r="F272" s="46" t="s">
        <v>40</v>
      </c>
      <c r="G272" s="39" t="s">
        <v>603</v>
      </c>
      <c r="H272" s="40">
        <v>1</v>
      </c>
      <c r="I272" s="40" t="s">
        <v>22</v>
      </c>
      <c r="J272" s="26">
        <v>44265</v>
      </c>
      <c r="K272" s="26">
        <v>44630</v>
      </c>
      <c r="L272" s="41" t="b">
        <f t="shared" ca="1" si="23"/>
        <v>0</v>
      </c>
      <c r="M272" s="42"/>
      <c r="N272" s="43"/>
      <c r="O272" s="44">
        <f t="shared" ca="1" si="25"/>
        <v>44831</v>
      </c>
      <c r="P272" s="44">
        <f t="shared" si="24"/>
        <v>44616</v>
      </c>
    </row>
    <row r="273" spans="1:16" ht="31" x14ac:dyDescent="0.35">
      <c r="A273" s="37">
        <v>218</v>
      </c>
      <c r="B273" s="38" t="s">
        <v>877</v>
      </c>
      <c r="C273" s="39" t="s">
        <v>1793</v>
      </c>
      <c r="D273" s="40" t="s">
        <v>705</v>
      </c>
      <c r="E273" s="40" t="str">
        <f>INDEX([1]REFERENCED!$E:$E, MATCH(B273,[1]REFERENCED!$B:$B,0))</f>
        <v>1-3/4" - 8 UN - 2B</v>
      </c>
      <c r="F273" s="40" t="s">
        <v>878</v>
      </c>
      <c r="G273" s="39" t="s">
        <v>603</v>
      </c>
      <c r="H273" s="40">
        <v>1</v>
      </c>
      <c r="I273" s="40" t="s">
        <v>22</v>
      </c>
      <c r="J273" s="26">
        <v>44566</v>
      </c>
      <c r="K273" s="26">
        <v>44931</v>
      </c>
      <c r="L273" s="41" t="b">
        <f t="shared" ca="1" si="23"/>
        <v>1</v>
      </c>
      <c r="M273" s="42"/>
      <c r="N273" s="43"/>
      <c r="O273" s="44">
        <f t="shared" ca="1" si="25"/>
        <v>44831</v>
      </c>
      <c r="P273" s="44">
        <f t="shared" si="24"/>
        <v>44917</v>
      </c>
    </row>
    <row r="274" spans="1:16" ht="31" x14ac:dyDescent="0.35">
      <c r="A274" s="37">
        <v>319</v>
      </c>
      <c r="B274" s="38" t="s">
        <v>1226</v>
      </c>
      <c r="C274" s="39" t="s">
        <v>1793</v>
      </c>
      <c r="D274" s="40" t="s">
        <v>705</v>
      </c>
      <c r="E274" s="40" t="str">
        <f>INDEX([1]REFERENCED!$E:$E, MATCH(B274,[1]REFERENCED!$B:$B,0))</f>
        <v>1-3/4" - 8 UN - 2B</v>
      </c>
      <c r="F274" s="40" t="s">
        <v>565</v>
      </c>
      <c r="G274" s="39" t="s">
        <v>1229</v>
      </c>
      <c r="H274" s="40">
        <v>1</v>
      </c>
      <c r="I274" s="40" t="s">
        <v>22</v>
      </c>
      <c r="J274" s="26">
        <v>44265</v>
      </c>
      <c r="K274" s="26">
        <v>44630</v>
      </c>
      <c r="L274" s="41" t="b">
        <f t="shared" ca="1" si="23"/>
        <v>0</v>
      </c>
      <c r="M274" s="42"/>
      <c r="N274" s="43"/>
      <c r="O274" s="44">
        <f t="shared" ca="1" si="25"/>
        <v>44831</v>
      </c>
      <c r="P274" s="44">
        <f t="shared" si="24"/>
        <v>44616</v>
      </c>
    </row>
    <row r="275" spans="1:16" ht="31" x14ac:dyDescent="0.35">
      <c r="A275" s="37">
        <v>141</v>
      </c>
      <c r="B275" s="38" t="s">
        <v>572</v>
      </c>
      <c r="C275" s="39" t="s">
        <v>1794</v>
      </c>
      <c r="D275" s="40" t="s">
        <v>705</v>
      </c>
      <c r="E275" s="40" t="str">
        <f>INDEX([1]REFERENCED!$E:$E, MATCH(B275,[1]REFERENCED!$B:$B,0))</f>
        <v>1-3/8" - 12 UNF - 2B</v>
      </c>
      <c r="F275" s="40" t="s">
        <v>574</v>
      </c>
      <c r="G275" s="39" t="s">
        <v>422</v>
      </c>
      <c r="H275" s="40">
        <v>1</v>
      </c>
      <c r="I275" s="40" t="s">
        <v>22</v>
      </c>
      <c r="J275" s="26">
        <v>44265</v>
      </c>
      <c r="K275" s="26">
        <v>44630</v>
      </c>
      <c r="L275" s="41" t="b">
        <f t="shared" ca="1" si="23"/>
        <v>0</v>
      </c>
      <c r="M275" s="42"/>
      <c r="N275" s="43"/>
      <c r="O275" s="44">
        <f t="shared" ca="1" si="25"/>
        <v>44831</v>
      </c>
      <c r="P275" s="44">
        <f t="shared" si="24"/>
        <v>44616</v>
      </c>
    </row>
    <row r="276" spans="1:16" ht="31" x14ac:dyDescent="0.35">
      <c r="A276" s="37">
        <v>332</v>
      </c>
      <c r="B276" s="38" t="s">
        <v>1253</v>
      </c>
      <c r="C276" s="39" t="s">
        <v>1794</v>
      </c>
      <c r="D276" s="40" t="s">
        <v>705</v>
      </c>
      <c r="E276" s="40" t="str">
        <f>INDEX([1]REFERENCED!$E:$E, MATCH(B276,[1]REFERENCED!$B:$B,0))</f>
        <v>1-3/8" - 12 UNF - 2B</v>
      </c>
      <c r="F276" s="40" t="s">
        <v>705</v>
      </c>
      <c r="G276" s="39" t="s">
        <v>1254</v>
      </c>
      <c r="H276" s="40">
        <v>1</v>
      </c>
      <c r="I276" s="40" t="s">
        <v>22</v>
      </c>
      <c r="J276" s="26">
        <v>44566</v>
      </c>
      <c r="K276" s="26">
        <v>44931</v>
      </c>
      <c r="L276" s="41" t="b">
        <f t="shared" ca="1" si="23"/>
        <v>1</v>
      </c>
      <c r="M276" s="42"/>
      <c r="N276" s="43"/>
      <c r="O276" s="44">
        <f t="shared" ca="1" si="25"/>
        <v>44831</v>
      </c>
      <c r="P276" s="44">
        <f t="shared" si="24"/>
        <v>44917</v>
      </c>
    </row>
    <row r="277" spans="1:16" ht="31" x14ac:dyDescent="0.35">
      <c r="A277" s="37">
        <v>216</v>
      </c>
      <c r="B277" s="38" t="s">
        <v>873</v>
      </c>
      <c r="C277" s="39" t="s">
        <v>1392</v>
      </c>
      <c r="D277" s="40" t="s">
        <v>705</v>
      </c>
      <c r="E277" s="40" t="str">
        <f>INDEX([1]REFERENCED!$E:$E, MATCH(B277,[1]REFERENCED!$B:$B,0))</f>
        <v>1-3/8" - 8 UN - 2B</v>
      </c>
      <c r="F277" s="40" t="s">
        <v>874</v>
      </c>
      <c r="G277" s="39" t="s">
        <v>628</v>
      </c>
      <c r="H277" s="40">
        <v>1</v>
      </c>
      <c r="I277" s="40" t="s">
        <v>22</v>
      </c>
      <c r="J277" s="26">
        <v>44566</v>
      </c>
      <c r="K277" s="26">
        <v>44931</v>
      </c>
      <c r="L277" s="41" t="b">
        <f t="shared" ca="1" si="23"/>
        <v>1</v>
      </c>
      <c r="M277" s="42"/>
      <c r="N277" s="43"/>
      <c r="O277" s="44">
        <f t="shared" ca="1" si="25"/>
        <v>44831</v>
      </c>
      <c r="P277" s="44">
        <f t="shared" si="24"/>
        <v>44917</v>
      </c>
    </row>
    <row r="278" spans="1:16" ht="31" x14ac:dyDescent="0.35">
      <c r="A278" s="37">
        <v>142</v>
      </c>
      <c r="B278" s="38" t="s">
        <v>576</v>
      </c>
      <c r="C278" s="39" t="s">
        <v>1392</v>
      </c>
      <c r="D278" s="40" t="s">
        <v>705</v>
      </c>
      <c r="E278" s="40" t="str">
        <f>INDEX([1]REFERENCED!$E:$E, MATCH(B278,[1]REFERENCED!$B:$B,0))</f>
        <v>1-3/8" - 8 UN - 2B</v>
      </c>
      <c r="F278" s="40" t="s">
        <v>578</v>
      </c>
      <c r="G278" s="39" t="s">
        <v>580</v>
      </c>
      <c r="H278" s="40">
        <v>1</v>
      </c>
      <c r="I278" s="40" t="s">
        <v>22</v>
      </c>
      <c r="J278" s="26">
        <v>44228</v>
      </c>
      <c r="K278" s="26">
        <v>44593</v>
      </c>
      <c r="L278" s="41" t="b">
        <f t="shared" ca="1" si="23"/>
        <v>0</v>
      </c>
      <c r="M278" s="42"/>
      <c r="N278" s="43"/>
      <c r="O278" s="44">
        <f t="shared" ca="1" si="25"/>
        <v>44831</v>
      </c>
      <c r="P278" s="44">
        <f t="shared" si="24"/>
        <v>44579</v>
      </c>
    </row>
    <row r="279" spans="1:16" ht="31" x14ac:dyDescent="0.35">
      <c r="A279" s="37">
        <v>376</v>
      </c>
      <c r="B279" s="47" t="s">
        <v>1391</v>
      </c>
      <c r="C279" s="39" t="s">
        <v>1392</v>
      </c>
      <c r="D279" s="40" t="s">
        <v>705</v>
      </c>
      <c r="E279" s="40" t="str">
        <f>INDEX([1]REFERENCED!$E:$E, MATCH(B279,[1]REFERENCED!$B:$B,0))</f>
        <v>1-3/8" - 8 UN - 2B</v>
      </c>
      <c r="F279" s="40" t="s">
        <v>1393</v>
      </c>
      <c r="G279" s="39" t="s">
        <v>603</v>
      </c>
      <c r="H279" s="40">
        <v>1</v>
      </c>
      <c r="I279" s="40" t="s">
        <v>22</v>
      </c>
      <c r="J279" s="26">
        <v>44344</v>
      </c>
      <c r="K279" s="26">
        <v>44709</v>
      </c>
      <c r="L279" s="41" t="b">
        <f t="shared" ca="1" si="23"/>
        <v>0</v>
      </c>
      <c r="M279" s="42"/>
      <c r="N279" s="43"/>
      <c r="O279" s="44">
        <f t="shared" ca="1" si="25"/>
        <v>44831</v>
      </c>
      <c r="P279" s="44">
        <f t="shared" si="24"/>
        <v>44695</v>
      </c>
    </row>
    <row r="280" spans="1:16" ht="31" x14ac:dyDescent="0.35">
      <c r="A280" s="37">
        <v>176</v>
      </c>
      <c r="B280" s="38" t="s">
        <v>703</v>
      </c>
      <c r="C280" s="39" t="s">
        <v>704</v>
      </c>
      <c r="D280" s="40" t="s">
        <v>705</v>
      </c>
      <c r="E280" s="40" t="str">
        <f>INDEX([1]REFERENCED!$E:$E, MATCH(B280,[1]REFERENCED!$B:$B,0))</f>
        <v xml:space="preserve">1-5/16" - 12 UN - 2B </v>
      </c>
      <c r="F280" s="40" t="s">
        <v>705</v>
      </c>
      <c r="G280" s="39" t="s">
        <v>706</v>
      </c>
      <c r="H280" s="40">
        <v>1</v>
      </c>
      <c r="I280" s="40" t="s">
        <v>22</v>
      </c>
      <c r="J280" s="26">
        <v>44566</v>
      </c>
      <c r="K280" s="26">
        <v>44931</v>
      </c>
      <c r="L280" s="41" t="b">
        <f t="shared" ca="1" si="23"/>
        <v>1</v>
      </c>
      <c r="M280" s="42"/>
      <c r="N280" s="43"/>
      <c r="O280" s="44">
        <f t="shared" ca="1" si="25"/>
        <v>44831</v>
      </c>
      <c r="P280" s="44">
        <f t="shared" si="24"/>
        <v>44917</v>
      </c>
    </row>
    <row r="281" spans="1:16" ht="31" x14ac:dyDescent="0.35">
      <c r="A281" s="37">
        <v>361</v>
      </c>
      <c r="B281" s="38" t="s">
        <v>1342</v>
      </c>
      <c r="C281" s="39" t="s">
        <v>704</v>
      </c>
      <c r="D281" s="40" t="s">
        <v>705</v>
      </c>
      <c r="E281" s="40" t="str">
        <f>INDEX([1]REFERENCED!$E:$E, MATCH(B281,[1]REFERENCED!$B:$B,0))</f>
        <v>1-5/16" - 12 UN - 2B</v>
      </c>
      <c r="F281" s="40" t="s">
        <v>1343</v>
      </c>
      <c r="G281" s="39" t="s">
        <v>603</v>
      </c>
      <c r="H281" s="40">
        <v>1</v>
      </c>
      <c r="I281" s="40" t="s">
        <v>22</v>
      </c>
      <c r="J281" s="26">
        <v>44566</v>
      </c>
      <c r="K281" s="26">
        <v>44931</v>
      </c>
      <c r="L281" s="41" t="b">
        <f t="shared" ca="1" si="23"/>
        <v>1</v>
      </c>
      <c r="M281" s="42"/>
      <c r="N281" s="43"/>
      <c r="O281" s="44">
        <f t="shared" ca="1" si="25"/>
        <v>44831</v>
      </c>
      <c r="P281" s="44">
        <f t="shared" si="24"/>
        <v>44917</v>
      </c>
    </row>
    <row r="282" spans="1:16" ht="31" x14ac:dyDescent="0.35">
      <c r="A282" s="37">
        <v>217</v>
      </c>
      <c r="B282" s="38" t="s">
        <v>875</v>
      </c>
      <c r="C282" s="39" t="s">
        <v>1795</v>
      </c>
      <c r="D282" s="40" t="s">
        <v>705</v>
      </c>
      <c r="E282" s="40" t="str">
        <f>INDEX([1]REFERENCED!$E:$E, MATCH(B282,[1]REFERENCED!$B:$B,0))</f>
        <v xml:space="preserve">1-5/8"  - 8 UN - 2B </v>
      </c>
      <c r="F282" s="40" t="s">
        <v>876</v>
      </c>
      <c r="G282" s="39" t="s">
        <v>603</v>
      </c>
      <c r="H282" s="40">
        <v>1</v>
      </c>
      <c r="I282" s="40" t="s">
        <v>22</v>
      </c>
      <c r="J282" s="26">
        <v>44566</v>
      </c>
      <c r="K282" s="26">
        <v>44931</v>
      </c>
      <c r="L282" s="41" t="b">
        <f t="shared" ca="1" si="23"/>
        <v>1</v>
      </c>
      <c r="M282" s="42"/>
      <c r="N282" s="43"/>
      <c r="O282" s="44">
        <f t="shared" ca="1" si="25"/>
        <v>44831</v>
      </c>
      <c r="P282" s="44">
        <f t="shared" si="24"/>
        <v>44917</v>
      </c>
    </row>
    <row r="283" spans="1:16" ht="31" x14ac:dyDescent="0.35">
      <c r="A283" s="37">
        <v>318</v>
      </c>
      <c r="B283" s="38" t="s">
        <v>1222</v>
      </c>
      <c r="C283" s="39" t="s">
        <v>1795</v>
      </c>
      <c r="D283" s="40" t="s">
        <v>705</v>
      </c>
      <c r="E283" s="40" t="str">
        <f>INDEX([1]REFERENCED!$E:$E, MATCH(B283,[1]REFERENCED!$B:$B,0))</f>
        <v xml:space="preserve">1-5/8"  - 8 UN - 2B </v>
      </c>
      <c r="F283" s="40" t="s">
        <v>565</v>
      </c>
      <c r="G283" s="39" t="s">
        <v>1225</v>
      </c>
      <c r="H283" s="40">
        <v>1</v>
      </c>
      <c r="I283" s="40" t="s">
        <v>22</v>
      </c>
      <c r="J283" s="26">
        <v>44265</v>
      </c>
      <c r="K283" s="26">
        <v>44630</v>
      </c>
      <c r="L283" s="41" t="b">
        <f t="shared" ca="1" si="23"/>
        <v>0</v>
      </c>
      <c r="M283" s="42"/>
      <c r="N283" s="43"/>
      <c r="O283" s="44">
        <f t="shared" ca="1" si="25"/>
        <v>44831</v>
      </c>
      <c r="P283" s="44">
        <f t="shared" si="24"/>
        <v>44616</v>
      </c>
    </row>
    <row r="284" spans="1:16" ht="31" x14ac:dyDescent="0.35">
      <c r="A284" s="37">
        <v>333</v>
      </c>
      <c r="B284" s="38" t="s">
        <v>1255</v>
      </c>
      <c r="C284" s="39" t="s">
        <v>1795</v>
      </c>
      <c r="D284" s="40" t="s">
        <v>705</v>
      </c>
      <c r="E284" s="40" t="str">
        <f>INDEX([1]REFERENCED!$E:$E, MATCH(B284,[1]REFERENCED!$B:$B,0))</f>
        <v xml:space="preserve">1-5/8"  - 8 UN - 2B </v>
      </c>
      <c r="F284" s="40" t="s">
        <v>578</v>
      </c>
      <c r="G284" s="39" t="s">
        <v>599</v>
      </c>
      <c r="H284" s="40">
        <v>1</v>
      </c>
      <c r="I284" s="40" t="s">
        <v>22</v>
      </c>
      <c r="J284" s="26">
        <v>44566</v>
      </c>
      <c r="K284" s="26">
        <v>44931</v>
      </c>
      <c r="L284" s="41" t="b">
        <f t="shared" ca="1" si="23"/>
        <v>1</v>
      </c>
      <c r="M284" s="42"/>
      <c r="N284" s="43"/>
      <c r="O284" s="44">
        <f t="shared" ca="1" si="25"/>
        <v>44831</v>
      </c>
      <c r="P284" s="44">
        <f t="shared" si="24"/>
        <v>44917</v>
      </c>
    </row>
    <row r="285" spans="1:16" ht="31" x14ac:dyDescent="0.35">
      <c r="A285" s="37">
        <v>396</v>
      </c>
      <c r="B285" s="38" t="s">
        <v>1458</v>
      </c>
      <c r="C285" s="39" t="s">
        <v>1796</v>
      </c>
      <c r="D285" s="40" t="s">
        <v>705</v>
      </c>
      <c r="E285" s="40" t="str">
        <f>INDEX([1]REFERENCED!$E:$E, MATCH(B285,[1]REFERENCED!$B:$B,0))</f>
        <v>1 -7/8" - 8 UN - 2B</v>
      </c>
      <c r="F285" s="40" t="s">
        <v>1460</v>
      </c>
      <c r="G285" s="39" t="s">
        <v>603</v>
      </c>
      <c r="H285" s="40">
        <v>1</v>
      </c>
      <c r="I285" s="40" t="s">
        <v>22</v>
      </c>
      <c r="J285" s="26">
        <v>44265</v>
      </c>
      <c r="K285" s="26">
        <v>44630</v>
      </c>
      <c r="L285" s="41" t="b">
        <f t="shared" ca="1" si="23"/>
        <v>0</v>
      </c>
      <c r="M285" s="42"/>
      <c r="N285" s="43"/>
      <c r="O285" s="44">
        <f t="shared" ca="1" si="25"/>
        <v>44831</v>
      </c>
      <c r="P285" s="44">
        <f t="shared" si="24"/>
        <v>44616</v>
      </c>
    </row>
    <row r="286" spans="1:16" ht="31" x14ac:dyDescent="0.35">
      <c r="A286" s="37">
        <v>144</v>
      </c>
      <c r="B286" s="38" t="s">
        <v>585</v>
      </c>
      <c r="C286" s="52" t="s">
        <v>1796</v>
      </c>
      <c r="D286" s="40" t="s">
        <v>705</v>
      </c>
      <c r="E286" s="40" t="str">
        <f>INDEX([1]REFERENCED!$E:$E, MATCH(B286,[1]REFERENCED!$B:$B,0))</f>
        <v>1-7/8"  - 8 UN - 2B</v>
      </c>
      <c r="F286" s="40" t="s">
        <v>578</v>
      </c>
      <c r="G286" s="39" t="s">
        <v>588</v>
      </c>
      <c r="H286" s="40">
        <v>1</v>
      </c>
      <c r="I286" s="40" t="s">
        <v>22</v>
      </c>
      <c r="J286" s="26">
        <v>44265</v>
      </c>
      <c r="K286" s="26">
        <v>44630</v>
      </c>
      <c r="L286" s="41" t="b">
        <f t="shared" ca="1" si="23"/>
        <v>0</v>
      </c>
      <c r="M286" s="42"/>
      <c r="N286" s="43"/>
      <c r="O286" s="44">
        <f t="shared" ca="1" si="25"/>
        <v>44831</v>
      </c>
      <c r="P286" s="44">
        <f t="shared" si="24"/>
        <v>44616</v>
      </c>
    </row>
    <row r="287" spans="1:16" ht="31" x14ac:dyDescent="0.35">
      <c r="A287" s="37">
        <v>320</v>
      </c>
      <c r="B287" s="38" t="s">
        <v>1230</v>
      </c>
      <c r="C287" s="39" t="s">
        <v>1796</v>
      </c>
      <c r="D287" s="40" t="s">
        <v>705</v>
      </c>
      <c r="E287" s="40" t="str">
        <f>INDEX([1]REFERENCED!$E:$E, MATCH(B287,[1]REFERENCED!$B:$B,0))</f>
        <v>1-7/8"  - 8 UN - 2B</v>
      </c>
      <c r="F287" s="40" t="s">
        <v>574</v>
      </c>
      <c r="G287" s="39" t="s">
        <v>599</v>
      </c>
      <c r="H287" s="40">
        <v>1</v>
      </c>
      <c r="I287" s="40" t="s">
        <v>22</v>
      </c>
      <c r="J287" s="26">
        <v>44265</v>
      </c>
      <c r="K287" s="26">
        <v>44630</v>
      </c>
      <c r="L287" s="41" t="b">
        <f t="shared" ca="1" si="23"/>
        <v>0</v>
      </c>
      <c r="M287" s="42"/>
      <c r="N287" s="43"/>
      <c r="O287" s="44">
        <f t="shared" ca="1" si="25"/>
        <v>44831</v>
      </c>
      <c r="P287" s="44">
        <f t="shared" si="24"/>
        <v>44616</v>
      </c>
    </row>
    <row r="288" spans="1:16" ht="31" x14ac:dyDescent="0.35">
      <c r="A288" s="37">
        <v>295</v>
      </c>
      <c r="B288" s="47" t="s">
        <v>1140</v>
      </c>
      <c r="C288" s="39" t="s">
        <v>1141</v>
      </c>
      <c r="D288" s="40" t="s">
        <v>705</v>
      </c>
      <c r="E288" s="40" t="str">
        <f>INDEX([1]REFERENCED!$E:$E, MATCH(B288,[1]REFERENCED!$B:$B,0))</f>
        <v>2" - 10 UN - 2B</v>
      </c>
      <c r="F288" s="40" t="s">
        <v>1142</v>
      </c>
      <c r="G288" s="39" t="s">
        <v>603</v>
      </c>
      <c r="H288" s="40">
        <v>1</v>
      </c>
      <c r="I288" s="40" t="s">
        <v>22</v>
      </c>
      <c r="J288" s="26">
        <v>44340</v>
      </c>
      <c r="K288" s="26">
        <v>44705</v>
      </c>
      <c r="L288" s="41" t="b">
        <f t="shared" ca="1" si="23"/>
        <v>0</v>
      </c>
      <c r="M288" s="42"/>
      <c r="N288" s="43"/>
      <c r="O288" s="44">
        <f t="shared" ca="1" si="25"/>
        <v>44831</v>
      </c>
      <c r="P288" s="44">
        <f t="shared" si="24"/>
        <v>44691</v>
      </c>
    </row>
    <row r="289" spans="1:16" ht="15.5" x14ac:dyDescent="0.35">
      <c r="A289" s="37">
        <v>338</v>
      </c>
      <c r="B289" s="38" t="s">
        <v>1266</v>
      </c>
      <c r="C289" s="39" t="s">
        <v>1797</v>
      </c>
      <c r="D289" s="40" t="s">
        <v>705</v>
      </c>
      <c r="E289" s="40" t="str">
        <f>INDEX([1]REFERENCED!$E:$E, MATCH(B289,[1]REFERENCED!$B:$B,0))</f>
        <v>2" - 11.5 NPT</v>
      </c>
      <c r="F289" s="40" t="s">
        <v>578</v>
      </c>
      <c r="G289" s="39" t="s">
        <v>422</v>
      </c>
      <c r="H289" s="40">
        <v>1</v>
      </c>
      <c r="I289" s="40" t="s">
        <v>22</v>
      </c>
      <c r="J289" s="26">
        <v>44309</v>
      </c>
      <c r="K289" s="26">
        <v>44674</v>
      </c>
      <c r="L289" s="41" t="b">
        <f t="shared" ca="1" si="23"/>
        <v>0</v>
      </c>
      <c r="M289" s="42"/>
      <c r="N289" s="43"/>
      <c r="O289" s="44">
        <f t="shared" ca="1" si="25"/>
        <v>44831</v>
      </c>
      <c r="P289" s="44">
        <f t="shared" si="24"/>
        <v>44660</v>
      </c>
    </row>
    <row r="290" spans="1:16" ht="15.5" x14ac:dyDescent="0.35">
      <c r="A290" s="37">
        <v>153</v>
      </c>
      <c r="B290" s="38" t="s">
        <v>616</v>
      </c>
      <c r="C290" s="39" t="s">
        <v>617</v>
      </c>
      <c r="D290" s="40" t="s">
        <v>705</v>
      </c>
      <c r="E290" s="40" t="str">
        <f>INDEX([1]REFERENCED!$E:$E, MATCH(B290,[1]REFERENCED!$B:$B,0))</f>
        <v>2" - 11.5 NPT L1</v>
      </c>
      <c r="F290" s="40" t="s">
        <v>565</v>
      </c>
      <c r="G290" s="39" t="s">
        <v>618</v>
      </c>
      <c r="H290" s="40">
        <v>1</v>
      </c>
      <c r="I290" s="40" t="s">
        <v>22</v>
      </c>
      <c r="J290" s="26">
        <v>44529</v>
      </c>
      <c r="K290" s="26">
        <v>44894</v>
      </c>
      <c r="L290" s="41" t="b">
        <f t="shared" ca="1" si="23"/>
        <v>1</v>
      </c>
      <c r="M290" s="42"/>
      <c r="N290" s="43"/>
      <c r="O290" s="44">
        <f t="shared" ca="1" si="25"/>
        <v>44831</v>
      </c>
      <c r="P290" s="44">
        <f t="shared" si="24"/>
        <v>44880</v>
      </c>
    </row>
    <row r="291" spans="1:16" ht="31" x14ac:dyDescent="0.35">
      <c r="A291" s="37">
        <v>296</v>
      </c>
      <c r="B291" s="38" t="s">
        <v>1143</v>
      </c>
      <c r="C291" s="39" t="s">
        <v>1144</v>
      </c>
      <c r="D291" s="40" t="s">
        <v>705</v>
      </c>
      <c r="E291" s="40" t="str">
        <f>INDEX([1]REFERENCED!$E:$E, MATCH(B291,[1]REFERENCED!$B:$B,0))</f>
        <v>2" - 4.5 UNC - 2B</v>
      </c>
      <c r="F291" s="40" t="s">
        <v>1145</v>
      </c>
      <c r="G291" s="39" t="s">
        <v>1146</v>
      </c>
      <c r="H291" s="40">
        <v>1</v>
      </c>
      <c r="I291" s="40" t="s">
        <v>22</v>
      </c>
      <c r="J291" s="26">
        <v>44566</v>
      </c>
      <c r="K291" s="26">
        <v>44931</v>
      </c>
      <c r="L291" s="41" t="b">
        <f t="shared" ca="1" si="23"/>
        <v>1</v>
      </c>
      <c r="M291" s="42"/>
      <c r="N291" s="43"/>
      <c r="O291" s="44">
        <f t="shared" ca="1" si="25"/>
        <v>44831</v>
      </c>
      <c r="P291" s="44">
        <f t="shared" si="24"/>
        <v>44917</v>
      </c>
    </row>
    <row r="292" spans="1:16" ht="31" x14ac:dyDescent="0.35">
      <c r="A292" s="37">
        <v>219</v>
      </c>
      <c r="B292" s="45" t="s">
        <v>879</v>
      </c>
      <c r="C292" s="39" t="s">
        <v>1798</v>
      </c>
      <c r="D292" s="40" t="s">
        <v>1343</v>
      </c>
      <c r="E292" s="40" t="s">
        <v>880</v>
      </c>
      <c r="F292" s="40" t="s">
        <v>881</v>
      </c>
      <c r="G292" s="39" t="s">
        <v>882</v>
      </c>
      <c r="H292" s="40">
        <v>1</v>
      </c>
      <c r="I292" s="40" t="s">
        <v>22</v>
      </c>
      <c r="J292" s="26">
        <v>44186</v>
      </c>
      <c r="K292" s="26">
        <v>44551</v>
      </c>
      <c r="L292" s="41" t="s">
        <v>1753</v>
      </c>
      <c r="M292" s="42"/>
      <c r="N292" s="43"/>
      <c r="O292" s="44">
        <f t="shared" ca="1" si="25"/>
        <v>44831</v>
      </c>
      <c r="P292" s="44">
        <f t="shared" si="24"/>
        <v>44537</v>
      </c>
    </row>
    <row r="293" spans="1:16" ht="31" x14ac:dyDescent="0.35">
      <c r="A293" s="37">
        <v>321</v>
      </c>
      <c r="B293" s="47" t="s">
        <v>1233</v>
      </c>
      <c r="C293" s="39" t="s">
        <v>1798</v>
      </c>
      <c r="D293" s="40" t="s">
        <v>705</v>
      </c>
      <c r="E293" s="40" t="str">
        <f>INDEX([1]REFERENCED!$E:$E, MATCH(B293,[1]REFERENCED!$B:$B,0))</f>
        <v>2“ - 8 UN - 2B</v>
      </c>
      <c r="F293" s="40" t="s">
        <v>574</v>
      </c>
      <c r="G293" s="39" t="s">
        <v>599</v>
      </c>
      <c r="H293" s="40">
        <v>1</v>
      </c>
      <c r="I293" s="40" t="s">
        <v>22</v>
      </c>
      <c r="J293" s="26">
        <v>44321</v>
      </c>
      <c r="K293" s="26">
        <v>44686</v>
      </c>
      <c r="L293" s="41" t="b">
        <f ca="1">(P293&lt;=O293)=FALSE()</f>
        <v>0</v>
      </c>
      <c r="M293" s="42"/>
      <c r="N293" s="43"/>
      <c r="O293" s="44">
        <f t="shared" ca="1" si="25"/>
        <v>44831</v>
      </c>
      <c r="P293" s="44">
        <f t="shared" si="24"/>
        <v>44672</v>
      </c>
    </row>
    <row r="294" spans="1:16" ht="31" x14ac:dyDescent="0.35">
      <c r="A294" s="37">
        <v>146</v>
      </c>
      <c r="B294" s="38" t="s">
        <v>593</v>
      </c>
      <c r="C294" s="39" t="s">
        <v>1799</v>
      </c>
      <c r="D294" s="40" t="s">
        <v>705</v>
      </c>
      <c r="E294" s="40" t="str">
        <f>INDEX([1]REFERENCED!$E:$E, MATCH(B294,[1]REFERENCED!$B:$B,0))</f>
        <v>2-1/2" - 4 UNC - 2B</v>
      </c>
      <c r="F294" s="40" t="s">
        <v>574</v>
      </c>
      <c r="G294" s="39" t="s">
        <v>422</v>
      </c>
      <c r="H294" s="40">
        <v>1</v>
      </c>
      <c r="I294" s="40" t="s">
        <v>22</v>
      </c>
      <c r="J294" s="26">
        <v>44274</v>
      </c>
      <c r="K294" s="26">
        <v>44639</v>
      </c>
      <c r="L294" s="41" t="b">
        <f ca="1">(P294&lt;=O294)=FALSE()</f>
        <v>0</v>
      </c>
      <c r="M294" s="42"/>
      <c r="N294" s="43"/>
      <c r="O294" s="44">
        <f t="shared" ca="1" si="25"/>
        <v>44831</v>
      </c>
      <c r="P294" s="44">
        <f t="shared" si="24"/>
        <v>44625</v>
      </c>
    </row>
    <row r="295" spans="1:16" ht="31" x14ac:dyDescent="0.35">
      <c r="A295" s="37">
        <v>147</v>
      </c>
      <c r="B295" s="38" t="s">
        <v>596</v>
      </c>
      <c r="C295" s="39" t="s">
        <v>1800</v>
      </c>
      <c r="D295" s="40" t="s">
        <v>705</v>
      </c>
      <c r="E295" s="40" t="str">
        <f>INDEX([1]REFERENCED!$E:$E, MATCH(B295,[1]REFERENCED!$B:$B,0))</f>
        <v>2-1/2" - 8 UN - 2B</v>
      </c>
      <c r="F295" s="40" t="s">
        <v>565</v>
      </c>
      <c r="G295" s="39" t="s">
        <v>599</v>
      </c>
      <c r="H295" s="40">
        <v>1</v>
      </c>
      <c r="I295" s="40" t="s">
        <v>22</v>
      </c>
      <c r="J295" s="26">
        <v>44309</v>
      </c>
      <c r="K295" s="26">
        <v>44674</v>
      </c>
      <c r="L295" s="41" t="b">
        <f ca="1">(P295&lt;=O295)=FALSE()</f>
        <v>0</v>
      </c>
      <c r="M295" s="42"/>
      <c r="N295" s="43"/>
      <c r="O295" s="44">
        <f t="shared" ca="1" si="25"/>
        <v>44831</v>
      </c>
      <c r="P295" s="44">
        <f t="shared" si="24"/>
        <v>44660</v>
      </c>
    </row>
    <row r="296" spans="1:16" ht="31" x14ac:dyDescent="0.35">
      <c r="A296" s="37">
        <v>221</v>
      </c>
      <c r="B296" s="38" t="s">
        <v>889</v>
      </c>
      <c r="C296" s="39" t="s">
        <v>1800</v>
      </c>
      <c r="D296" s="40" t="s">
        <v>705</v>
      </c>
      <c r="E296" s="40" t="str">
        <f>INDEX([1]REFERENCED!$E:$E, MATCH(B296,[1]REFERENCED!$B:$B,0))</f>
        <v>2-1/2" - 8 UN - 2B</v>
      </c>
      <c r="F296" s="46" t="s">
        <v>40</v>
      </c>
      <c r="G296" s="39" t="s">
        <v>890</v>
      </c>
      <c r="H296" s="40">
        <v>1</v>
      </c>
      <c r="I296" s="40" t="s">
        <v>22</v>
      </c>
      <c r="J296" s="26">
        <v>44560</v>
      </c>
      <c r="K296" s="26">
        <v>44925</v>
      </c>
      <c r="L296" s="41" t="b">
        <f ca="1">(P296&lt;=O296)=FALSE()</f>
        <v>1</v>
      </c>
      <c r="M296" s="42"/>
      <c r="N296" s="43"/>
      <c r="O296" s="44">
        <f t="shared" ca="1" si="25"/>
        <v>44831</v>
      </c>
      <c r="P296" s="44">
        <f t="shared" si="24"/>
        <v>44911</v>
      </c>
    </row>
    <row r="297" spans="1:16" ht="31" x14ac:dyDescent="0.35">
      <c r="A297" s="37">
        <v>324</v>
      </c>
      <c r="B297" s="38" t="s">
        <v>1238</v>
      </c>
      <c r="C297" s="39" t="s">
        <v>1800</v>
      </c>
      <c r="D297" s="40" t="s">
        <v>705</v>
      </c>
      <c r="E297" s="40" t="str">
        <f>INDEX([1]REFERENCED!$E:$E, MATCH(B297,[1]REFERENCED!$B:$B,0))</f>
        <v>2-1/2“  - 8 UN - 2B</v>
      </c>
      <c r="F297" s="40" t="s">
        <v>574</v>
      </c>
      <c r="G297" s="39" t="s">
        <v>603</v>
      </c>
      <c r="H297" s="40">
        <v>1</v>
      </c>
      <c r="I297" s="40" t="s">
        <v>22</v>
      </c>
      <c r="J297" s="26">
        <v>44559</v>
      </c>
      <c r="K297" s="26">
        <v>44924</v>
      </c>
      <c r="L297" s="41" t="b">
        <f ca="1">(P297&lt;=O297)=FALSE()</f>
        <v>1</v>
      </c>
      <c r="M297" s="42"/>
      <c r="N297" s="43"/>
      <c r="O297" s="44">
        <f t="shared" ca="1" si="25"/>
        <v>44831</v>
      </c>
      <c r="P297" s="44">
        <f t="shared" si="24"/>
        <v>44910</v>
      </c>
    </row>
    <row r="298" spans="1:16" ht="31" x14ac:dyDescent="0.35">
      <c r="A298" s="37">
        <v>294</v>
      </c>
      <c r="B298" s="45" t="s">
        <v>1136</v>
      </c>
      <c r="C298" s="39" t="s">
        <v>1801</v>
      </c>
      <c r="D298" s="40" t="s">
        <v>1343</v>
      </c>
      <c r="E298" s="40" t="e">
        <f>INDEX([1]REFERENCED!$E:$E, MATCH(B298,[1]REFERENCED!$B:$B,0))</f>
        <v>#N/A</v>
      </c>
      <c r="F298" s="40" t="s">
        <v>1138</v>
      </c>
      <c r="G298" s="39" t="s">
        <v>412</v>
      </c>
      <c r="H298" s="40">
        <v>1</v>
      </c>
      <c r="I298" s="40" t="s">
        <v>22</v>
      </c>
      <c r="J298" s="26">
        <v>44194</v>
      </c>
      <c r="K298" s="26">
        <v>44559</v>
      </c>
      <c r="L298" s="41" t="s">
        <v>1753</v>
      </c>
      <c r="M298" s="42"/>
      <c r="N298" s="43"/>
      <c r="O298" s="44">
        <f t="shared" ca="1" si="25"/>
        <v>44831</v>
      </c>
      <c r="P298" s="44">
        <f t="shared" si="24"/>
        <v>44545</v>
      </c>
    </row>
    <row r="299" spans="1:16" ht="31" x14ac:dyDescent="0.35">
      <c r="A299" s="37">
        <v>220</v>
      </c>
      <c r="B299" s="38" t="s">
        <v>883</v>
      </c>
      <c r="C299" s="39" t="s">
        <v>1802</v>
      </c>
      <c r="D299" s="40" t="s">
        <v>705</v>
      </c>
      <c r="E299" s="40" t="str">
        <f>INDEX([1]REFERENCED!$E:$E, MATCH(B299,[1]REFERENCED!$B:$B,0))</f>
        <v>2-1/4"  - 8 UN - 2B</v>
      </c>
      <c r="F299" s="40" t="s">
        <v>885</v>
      </c>
      <c r="G299" s="39" t="s">
        <v>603</v>
      </c>
      <c r="H299" s="40">
        <v>1</v>
      </c>
      <c r="I299" s="40" t="s">
        <v>22</v>
      </c>
      <c r="J299" s="26">
        <v>44274</v>
      </c>
      <c r="K299" s="26">
        <v>44639</v>
      </c>
      <c r="L299" s="41" t="b">
        <f t="shared" ref="L299:L310" ca="1" si="26">(P299&lt;=O299)=FALSE()</f>
        <v>0</v>
      </c>
      <c r="M299" s="42"/>
      <c r="N299" s="43"/>
      <c r="O299" s="44">
        <f t="shared" ca="1" si="25"/>
        <v>44831</v>
      </c>
      <c r="P299" s="44">
        <f t="shared" si="24"/>
        <v>44625</v>
      </c>
    </row>
    <row r="300" spans="1:16" ht="31" x14ac:dyDescent="0.35">
      <c r="A300" s="37">
        <v>323</v>
      </c>
      <c r="B300" s="38" t="s">
        <v>1235</v>
      </c>
      <c r="C300" s="52" t="s">
        <v>1802</v>
      </c>
      <c r="D300" s="40" t="s">
        <v>705</v>
      </c>
      <c r="E300" s="40" t="str">
        <f>INDEX([1]REFERENCED!$E:$E, MATCH(B300,[1]REFERENCED!$B:$B,0))</f>
        <v>2-1/4"  - 8 UN - 2B</v>
      </c>
      <c r="F300" s="40" t="s">
        <v>574</v>
      </c>
      <c r="G300" s="39" t="s">
        <v>1237</v>
      </c>
      <c r="H300" s="40">
        <v>1</v>
      </c>
      <c r="I300" s="40" t="s">
        <v>22</v>
      </c>
      <c r="J300" s="26">
        <v>44274</v>
      </c>
      <c r="K300" s="26">
        <v>44639</v>
      </c>
      <c r="L300" s="41" t="b">
        <f t="shared" ca="1" si="26"/>
        <v>0</v>
      </c>
      <c r="M300" s="42"/>
      <c r="N300" s="43"/>
      <c r="O300" s="44">
        <f t="shared" ca="1" si="25"/>
        <v>44831</v>
      </c>
      <c r="P300" s="44">
        <f t="shared" si="24"/>
        <v>44625</v>
      </c>
    </row>
    <row r="301" spans="1:16" ht="31" x14ac:dyDescent="0.35">
      <c r="A301" s="37">
        <v>335</v>
      </c>
      <c r="B301" s="38" t="s">
        <v>1258</v>
      </c>
      <c r="C301" s="39" t="s">
        <v>1802</v>
      </c>
      <c r="D301" s="40" t="s">
        <v>705</v>
      </c>
      <c r="E301" s="40" t="str">
        <f>INDEX([1]REFERENCED!$E:$E, MATCH(B301,[1]REFERENCED!$B:$B,0))</f>
        <v>2-1/4"  - 8 UN - 2B</v>
      </c>
      <c r="F301" s="40" t="s">
        <v>565</v>
      </c>
      <c r="G301" s="39" t="s">
        <v>599</v>
      </c>
      <c r="H301" s="40">
        <v>1</v>
      </c>
      <c r="I301" s="40" t="s">
        <v>22</v>
      </c>
      <c r="J301" s="26">
        <v>44559</v>
      </c>
      <c r="K301" s="26">
        <v>44924</v>
      </c>
      <c r="L301" s="41" t="b">
        <f t="shared" ca="1" si="26"/>
        <v>1</v>
      </c>
      <c r="M301" s="42"/>
      <c r="N301" s="43"/>
      <c r="O301" s="44">
        <f t="shared" ca="1" si="25"/>
        <v>44831</v>
      </c>
      <c r="P301" s="44">
        <f t="shared" si="24"/>
        <v>44910</v>
      </c>
    </row>
    <row r="302" spans="1:16" ht="31" x14ac:dyDescent="0.35">
      <c r="A302" s="37">
        <v>322</v>
      </c>
      <c r="B302" s="38" t="s">
        <v>1234</v>
      </c>
      <c r="C302" s="39" t="s">
        <v>1803</v>
      </c>
      <c r="D302" s="40" t="s">
        <v>705</v>
      </c>
      <c r="E302" s="40" t="str">
        <f>INDEX([1]REFERENCED!$E:$E, MATCH(B302,[1]REFERENCED!$B:$B,0))</f>
        <v>2-1/8"  - 8 UN - 2B</v>
      </c>
      <c r="F302" s="40" t="s">
        <v>574</v>
      </c>
      <c r="G302" s="39" t="s">
        <v>603</v>
      </c>
      <c r="H302" s="40">
        <v>1</v>
      </c>
      <c r="I302" s="40" t="s">
        <v>22</v>
      </c>
      <c r="J302" s="26">
        <v>44559</v>
      </c>
      <c r="K302" s="26">
        <v>44924</v>
      </c>
      <c r="L302" s="41" t="b">
        <f t="shared" ca="1" si="26"/>
        <v>1</v>
      </c>
      <c r="M302" s="42"/>
      <c r="N302" s="43"/>
      <c r="O302" s="44">
        <f t="shared" ca="1" si="25"/>
        <v>44831</v>
      </c>
      <c r="P302" s="44">
        <f t="shared" si="24"/>
        <v>44910</v>
      </c>
    </row>
    <row r="303" spans="1:16" ht="31" x14ac:dyDescent="0.35">
      <c r="A303" s="37">
        <v>145</v>
      </c>
      <c r="B303" s="38" t="s">
        <v>589</v>
      </c>
      <c r="C303" s="39" t="s">
        <v>1803</v>
      </c>
      <c r="D303" s="40" t="s">
        <v>705</v>
      </c>
      <c r="E303" s="40" t="str">
        <f>INDEX([1]REFERENCED!$E:$E, MATCH(B303,[1]REFERENCED!$B:$B,0))</f>
        <v>2-1/8"  - 8 UN - 2B</v>
      </c>
      <c r="F303" s="40" t="s">
        <v>565</v>
      </c>
      <c r="G303" s="39" t="s">
        <v>592</v>
      </c>
      <c r="H303" s="40">
        <v>1</v>
      </c>
      <c r="I303" s="40" t="s">
        <v>22</v>
      </c>
      <c r="J303" s="26">
        <v>44274</v>
      </c>
      <c r="K303" s="26">
        <v>44639</v>
      </c>
      <c r="L303" s="41" t="b">
        <f t="shared" ca="1" si="26"/>
        <v>0</v>
      </c>
      <c r="M303" s="42"/>
      <c r="N303" s="43"/>
      <c r="O303" s="44">
        <f t="shared" ca="1" si="25"/>
        <v>44831</v>
      </c>
      <c r="P303" s="44">
        <f t="shared" si="24"/>
        <v>44625</v>
      </c>
    </row>
    <row r="304" spans="1:16" ht="31" x14ac:dyDescent="0.35">
      <c r="A304" s="37">
        <v>334</v>
      </c>
      <c r="B304" s="38" t="s">
        <v>1256</v>
      </c>
      <c r="C304" s="52" t="s">
        <v>1803</v>
      </c>
      <c r="D304" s="40" t="s">
        <v>705</v>
      </c>
      <c r="E304" s="40" t="str">
        <f>INDEX([1]REFERENCED!$E:$E, MATCH(B304,[1]REFERENCED!$B:$B,0))</f>
        <v>2-1/8"  - 8 UN - 2B</v>
      </c>
      <c r="F304" s="40" t="s">
        <v>578</v>
      </c>
      <c r="G304" s="39" t="s">
        <v>599</v>
      </c>
      <c r="H304" s="40">
        <v>1</v>
      </c>
      <c r="I304" s="40" t="s">
        <v>22</v>
      </c>
      <c r="J304" s="26">
        <v>44265</v>
      </c>
      <c r="K304" s="26">
        <v>44630</v>
      </c>
      <c r="L304" s="41" t="b">
        <f t="shared" ca="1" si="26"/>
        <v>0</v>
      </c>
      <c r="M304" s="42"/>
      <c r="N304" s="43"/>
      <c r="O304" s="44">
        <f t="shared" ca="1" si="25"/>
        <v>44831</v>
      </c>
      <c r="P304" s="44">
        <f t="shared" si="24"/>
        <v>44616</v>
      </c>
    </row>
    <row r="305" spans="1:16" ht="31" x14ac:dyDescent="0.35">
      <c r="A305" s="37">
        <v>194</v>
      </c>
      <c r="B305" s="38" t="s">
        <v>792</v>
      </c>
      <c r="C305" s="39" t="s">
        <v>793</v>
      </c>
      <c r="D305" s="40" t="s">
        <v>705</v>
      </c>
      <c r="E305" s="40" t="str">
        <f>INDEX([1]REFERENCED!$E:$E, MATCH(B305,[1]REFERENCED!$B:$B,0))</f>
        <v>2-3/4" - 8 UN - 2B</v>
      </c>
      <c r="F305" s="40" t="s">
        <v>794</v>
      </c>
      <c r="G305" s="39" t="s">
        <v>795</v>
      </c>
      <c r="H305" s="40">
        <v>1</v>
      </c>
      <c r="I305" s="40" t="s">
        <v>22</v>
      </c>
      <c r="J305" s="26">
        <v>44557</v>
      </c>
      <c r="K305" s="26">
        <v>44922</v>
      </c>
      <c r="L305" s="41" t="b">
        <f t="shared" ca="1" si="26"/>
        <v>1</v>
      </c>
      <c r="M305" s="42"/>
      <c r="N305" s="43"/>
      <c r="O305" s="44">
        <f t="shared" ca="1" si="25"/>
        <v>44831</v>
      </c>
      <c r="P305" s="44">
        <f t="shared" si="24"/>
        <v>44908</v>
      </c>
    </row>
    <row r="306" spans="1:16" ht="31" x14ac:dyDescent="0.35">
      <c r="A306" s="37">
        <v>325</v>
      </c>
      <c r="B306" s="38" t="s">
        <v>1239</v>
      </c>
      <c r="C306" s="39" t="s">
        <v>793</v>
      </c>
      <c r="D306" s="40" t="s">
        <v>705</v>
      </c>
      <c r="E306" s="40" t="str">
        <f>INDEX([1]REFERENCED!$E:$E, MATCH(B306,[1]REFERENCED!$B:$B,0))</f>
        <v>2-3/4" - 8 UN - 2B</v>
      </c>
      <c r="F306" s="40" t="s">
        <v>565</v>
      </c>
      <c r="G306" s="39" t="s">
        <v>599</v>
      </c>
      <c r="H306" s="40">
        <v>1</v>
      </c>
      <c r="I306" s="40" t="s">
        <v>22</v>
      </c>
      <c r="J306" s="26">
        <v>44274</v>
      </c>
      <c r="K306" s="26">
        <v>44639</v>
      </c>
      <c r="L306" s="41" t="b">
        <f t="shared" ca="1" si="26"/>
        <v>0</v>
      </c>
      <c r="M306" s="42"/>
      <c r="N306" s="43"/>
      <c r="O306" s="44">
        <f t="shared" ca="1" si="25"/>
        <v>44831</v>
      </c>
      <c r="P306" s="44">
        <f t="shared" si="24"/>
        <v>44625</v>
      </c>
    </row>
    <row r="307" spans="1:16" ht="31" x14ac:dyDescent="0.35">
      <c r="A307" s="37">
        <v>293</v>
      </c>
      <c r="B307" s="38" t="s">
        <v>1132</v>
      </c>
      <c r="C307" s="39" t="s">
        <v>1133</v>
      </c>
      <c r="D307" s="40" t="s">
        <v>705</v>
      </c>
      <c r="E307" s="40" t="str">
        <f>INDEX([1]REFERENCED!$E:$E, MATCH(B307,[1]REFERENCED!$B:$B,0))</f>
        <v>2-5/8" - 8 UN - 2B</v>
      </c>
      <c r="F307" s="40" t="s">
        <v>1134</v>
      </c>
      <c r="G307" s="39" t="s">
        <v>1135</v>
      </c>
      <c r="H307" s="40">
        <v>1</v>
      </c>
      <c r="I307" s="40" t="s">
        <v>22</v>
      </c>
      <c r="J307" s="26">
        <v>44560</v>
      </c>
      <c r="K307" s="26">
        <v>44925</v>
      </c>
      <c r="L307" s="41" t="b">
        <f t="shared" ca="1" si="26"/>
        <v>1</v>
      </c>
      <c r="M307" s="42"/>
      <c r="N307" s="43"/>
      <c r="O307" s="44">
        <f t="shared" ca="1" si="25"/>
        <v>44831</v>
      </c>
      <c r="P307" s="44">
        <f t="shared" si="24"/>
        <v>44911</v>
      </c>
    </row>
    <row r="308" spans="1:16" ht="31" x14ac:dyDescent="0.35">
      <c r="A308" s="37">
        <v>148</v>
      </c>
      <c r="B308" s="38" t="s">
        <v>600</v>
      </c>
      <c r="C308" s="39" t="s">
        <v>1133</v>
      </c>
      <c r="D308" s="40" t="s">
        <v>705</v>
      </c>
      <c r="E308" s="40" t="str">
        <f>INDEX([1]REFERENCED!$E:$E, MATCH(B308,[1]REFERENCED!$B:$B,0))</f>
        <v>2-5/8" - 8 UN - 2B</v>
      </c>
      <c r="F308" s="40" t="s">
        <v>574</v>
      </c>
      <c r="G308" s="39" t="s">
        <v>603</v>
      </c>
      <c r="H308" s="40">
        <v>1</v>
      </c>
      <c r="I308" s="40" t="s">
        <v>22</v>
      </c>
      <c r="J308" s="26">
        <v>44274</v>
      </c>
      <c r="K308" s="26">
        <v>44639</v>
      </c>
      <c r="L308" s="41" t="b">
        <f t="shared" ca="1" si="26"/>
        <v>0</v>
      </c>
      <c r="M308" s="42"/>
      <c r="N308" s="43"/>
      <c r="O308" s="44">
        <f t="shared" ca="1" si="25"/>
        <v>44831</v>
      </c>
      <c r="P308" s="44">
        <f t="shared" si="24"/>
        <v>44625</v>
      </c>
    </row>
    <row r="309" spans="1:16" ht="31" x14ac:dyDescent="0.35">
      <c r="A309" s="37">
        <v>222</v>
      </c>
      <c r="B309" s="38" t="s">
        <v>891</v>
      </c>
      <c r="C309" s="39" t="s">
        <v>1804</v>
      </c>
      <c r="D309" s="40" t="s">
        <v>705</v>
      </c>
      <c r="E309" s="40" t="str">
        <f>INDEX([1]REFERENCED!$E:$E, MATCH(B309,[1]REFERENCED!$B:$B,0))</f>
        <v>2-7/8" - 8 UN - 2B</v>
      </c>
      <c r="F309" s="40" t="s">
        <v>892</v>
      </c>
      <c r="G309" s="39" t="s">
        <v>893</v>
      </c>
      <c r="H309" s="40">
        <v>1</v>
      </c>
      <c r="I309" s="40" t="s">
        <v>22</v>
      </c>
      <c r="J309" s="26">
        <v>44559</v>
      </c>
      <c r="K309" s="26">
        <v>44924</v>
      </c>
      <c r="L309" s="41" t="b">
        <f t="shared" ca="1" si="26"/>
        <v>1</v>
      </c>
      <c r="M309" s="42"/>
      <c r="N309" s="43"/>
      <c r="O309" s="44">
        <f t="shared" ca="1" si="25"/>
        <v>44831</v>
      </c>
      <c r="P309" s="44">
        <f t="shared" si="24"/>
        <v>44910</v>
      </c>
    </row>
    <row r="310" spans="1:16" ht="62" x14ac:dyDescent="0.35">
      <c r="A310" s="37">
        <v>223</v>
      </c>
      <c r="B310" s="38" t="s">
        <v>894</v>
      </c>
      <c r="C310" s="39" t="s">
        <v>1804</v>
      </c>
      <c r="D310" s="40" t="s">
        <v>705</v>
      </c>
      <c r="E310" s="40" t="str">
        <f>INDEX([1]REFERENCED!$E:$E, MATCH(B310,[1]REFERENCED!$B:$B,0))</f>
        <v>2-7/8" - 8 UN - 2B</v>
      </c>
      <c r="F310" s="40" t="s">
        <v>895</v>
      </c>
      <c r="G310" s="39" t="s">
        <v>603</v>
      </c>
      <c r="H310" s="40">
        <v>1</v>
      </c>
      <c r="I310" s="40" t="s">
        <v>22</v>
      </c>
      <c r="J310" s="26">
        <v>44560</v>
      </c>
      <c r="K310" s="26">
        <v>44925</v>
      </c>
      <c r="L310" s="41" t="b">
        <f t="shared" ca="1" si="26"/>
        <v>1</v>
      </c>
      <c r="M310" s="42" t="s">
        <v>1778</v>
      </c>
      <c r="N310" s="43"/>
      <c r="O310" s="44">
        <f t="shared" ca="1" si="25"/>
        <v>44831</v>
      </c>
      <c r="P310" s="44">
        <f t="shared" si="24"/>
        <v>44911</v>
      </c>
    </row>
    <row r="311" spans="1:16" ht="31" x14ac:dyDescent="0.35">
      <c r="A311" s="37">
        <v>114</v>
      </c>
      <c r="B311" s="45" t="s">
        <v>433</v>
      </c>
      <c r="C311" s="39" t="s">
        <v>434</v>
      </c>
      <c r="D311" s="40" t="s">
        <v>1343</v>
      </c>
      <c r="E311" s="40" t="e">
        <f>INDEX([1]REFERENCED!$E:$E, MATCH(B311,[1]REFERENCED!$B:$B,0))</f>
        <v>#N/A</v>
      </c>
      <c r="F311" s="46" t="s">
        <v>40</v>
      </c>
      <c r="G311" s="39" t="s">
        <v>435</v>
      </c>
      <c r="H311" s="40">
        <v>1</v>
      </c>
      <c r="I311" s="40" t="s">
        <v>22</v>
      </c>
      <c r="J311" s="26">
        <v>44194</v>
      </c>
      <c r="K311" s="26">
        <v>44559</v>
      </c>
      <c r="L311" s="41" t="s">
        <v>1753</v>
      </c>
      <c r="M311" s="42"/>
      <c r="N311" s="43"/>
      <c r="O311" s="44">
        <f t="shared" ca="1" si="25"/>
        <v>44831</v>
      </c>
      <c r="P311" s="44">
        <f t="shared" si="24"/>
        <v>44545</v>
      </c>
    </row>
    <row r="312" spans="1:16" ht="31" x14ac:dyDescent="0.35">
      <c r="A312" s="37">
        <v>287</v>
      </c>
      <c r="B312" s="38" t="s">
        <v>1106</v>
      </c>
      <c r="C312" s="39" t="s">
        <v>1107</v>
      </c>
      <c r="D312" s="40" t="s">
        <v>705</v>
      </c>
      <c r="E312" s="40" t="str">
        <f>INDEX([1]REFERENCED!$E:$E, MATCH(B312,[1]REFERENCED!$B:$B,0))</f>
        <v>3" - 4 UNC - 2B</v>
      </c>
      <c r="F312" s="40" t="s">
        <v>1108</v>
      </c>
      <c r="G312" s="39" t="s">
        <v>422</v>
      </c>
      <c r="H312" s="40">
        <v>1</v>
      </c>
      <c r="I312" s="40" t="s">
        <v>22</v>
      </c>
      <c r="J312" s="26">
        <v>44559</v>
      </c>
      <c r="K312" s="26">
        <v>44924</v>
      </c>
      <c r="L312" s="41" t="b">
        <f t="shared" ref="L312:L320" ca="1" si="27">(P312&lt;=O312)=FALSE()</f>
        <v>1</v>
      </c>
      <c r="M312" s="42"/>
      <c r="N312" s="43"/>
      <c r="O312" s="44">
        <f t="shared" ca="1" si="25"/>
        <v>44831</v>
      </c>
      <c r="P312" s="44">
        <f t="shared" si="24"/>
        <v>44910</v>
      </c>
    </row>
    <row r="313" spans="1:16" ht="31" x14ac:dyDescent="0.35">
      <c r="A313" s="37">
        <v>369</v>
      </c>
      <c r="B313" s="38" t="s">
        <v>1369</v>
      </c>
      <c r="C313" s="39" t="s">
        <v>1805</v>
      </c>
      <c r="D313" s="40" t="s">
        <v>705</v>
      </c>
      <c r="E313" s="40" t="str">
        <f>INDEX([1]REFERENCED!$E:$E, MATCH(B313,[1]REFERENCED!$B:$B,0))</f>
        <v>3” - 8 UN - 2B</v>
      </c>
      <c r="F313" s="40" t="s">
        <v>1371</v>
      </c>
      <c r="G313" s="39" t="s">
        <v>603</v>
      </c>
      <c r="H313" s="40">
        <v>1</v>
      </c>
      <c r="I313" s="40" t="s">
        <v>22</v>
      </c>
      <c r="J313" s="26">
        <v>44309</v>
      </c>
      <c r="K313" s="26">
        <v>44674</v>
      </c>
      <c r="L313" s="41" t="b">
        <f t="shared" ca="1" si="27"/>
        <v>0</v>
      </c>
      <c r="M313" s="42"/>
      <c r="N313" s="43"/>
      <c r="O313" s="44">
        <f t="shared" ca="1" si="25"/>
        <v>44831</v>
      </c>
      <c r="P313" s="44">
        <f t="shared" si="24"/>
        <v>44660</v>
      </c>
    </row>
    <row r="314" spans="1:16" ht="31" x14ac:dyDescent="0.35">
      <c r="A314" s="37">
        <v>377</v>
      </c>
      <c r="B314" s="38" t="s">
        <v>1394</v>
      </c>
      <c r="C314" s="39" t="s">
        <v>1805</v>
      </c>
      <c r="D314" s="40" t="s">
        <v>705</v>
      </c>
      <c r="E314" s="40" t="s">
        <v>1370</v>
      </c>
      <c r="F314" s="40" t="s">
        <v>1396</v>
      </c>
      <c r="G314" s="39" t="s">
        <v>1398</v>
      </c>
      <c r="H314" s="40">
        <v>1</v>
      </c>
      <c r="I314" s="40" t="s">
        <v>22</v>
      </c>
      <c r="J314" s="26">
        <v>44274</v>
      </c>
      <c r="K314" s="26">
        <v>44639</v>
      </c>
      <c r="L314" s="41" t="b">
        <f t="shared" ca="1" si="27"/>
        <v>0</v>
      </c>
      <c r="M314" s="42"/>
      <c r="N314" s="43"/>
      <c r="O314" s="44">
        <f t="shared" ca="1" si="25"/>
        <v>44831</v>
      </c>
      <c r="P314" s="44">
        <f t="shared" si="24"/>
        <v>44625</v>
      </c>
    </row>
    <row r="315" spans="1:16" ht="31" x14ac:dyDescent="0.35">
      <c r="A315" s="37">
        <v>227</v>
      </c>
      <c r="B315" s="38" t="s">
        <v>906</v>
      </c>
      <c r="C315" s="39" t="s">
        <v>1806</v>
      </c>
      <c r="D315" s="40" t="s">
        <v>705</v>
      </c>
      <c r="E315" s="40" t="str">
        <f>INDEX([1]REFERENCED!$E:$E, MATCH(B315,[1]REFERENCED!$B:$B,0))</f>
        <v>3.500" - 8 UN - 2B</v>
      </c>
      <c r="F315" s="40" t="s">
        <v>907</v>
      </c>
      <c r="G315" s="39" t="s">
        <v>603</v>
      </c>
      <c r="H315" s="40">
        <v>1</v>
      </c>
      <c r="I315" s="40" t="s">
        <v>22</v>
      </c>
      <c r="J315" s="26">
        <v>44525</v>
      </c>
      <c r="K315" s="26">
        <v>44890</v>
      </c>
      <c r="L315" s="41" t="b">
        <f t="shared" ca="1" si="27"/>
        <v>1</v>
      </c>
      <c r="M315" s="42"/>
      <c r="N315" s="43"/>
      <c r="O315" s="44">
        <f t="shared" ca="1" si="25"/>
        <v>44831</v>
      </c>
      <c r="P315" s="44">
        <f t="shared" si="24"/>
        <v>44876</v>
      </c>
    </row>
    <row r="316" spans="1:16" ht="31" x14ac:dyDescent="0.35">
      <c r="A316" s="37">
        <v>247</v>
      </c>
      <c r="B316" s="38" t="s">
        <v>967</v>
      </c>
      <c r="C316" s="39" t="s">
        <v>968</v>
      </c>
      <c r="D316" s="40" t="s">
        <v>705</v>
      </c>
      <c r="E316" s="40" t="str">
        <f>INDEX([1]REFERENCED!$E:$E, MATCH(B316,[1]REFERENCED!$B:$B,0))</f>
        <v>3.750" - 4 STUB ACME - 2G</v>
      </c>
      <c r="F316" s="40" t="s">
        <v>969</v>
      </c>
      <c r="G316" s="39" t="s">
        <v>861</v>
      </c>
      <c r="H316" s="40">
        <v>1</v>
      </c>
      <c r="I316" s="40" t="s">
        <v>22</v>
      </c>
      <c r="J316" s="26">
        <v>44434</v>
      </c>
      <c r="K316" s="26">
        <v>44799</v>
      </c>
      <c r="L316" s="41" t="b">
        <f t="shared" ca="1" si="27"/>
        <v>0</v>
      </c>
      <c r="M316" s="42"/>
      <c r="N316" s="43"/>
      <c r="O316" s="44">
        <f t="shared" ca="1" si="25"/>
        <v>44831</v>
      </c>
      <c r="P316" s="44">
        <f t="shared" si="24"/>
        <v>44785</v>
      </c>
    </row>
    <row r="317" spans="1:16" ht="31" x14ac:dyDescent="0.35">
      <c r="A317" s="37">
        <v>209</v>
      </c>
      <c r="B317" s="38" t="s">
        <v>854</v>
      </c>
      <c r="C317" s="39" t="s">
        <v>1469</v>
      </c>
      <c r="D317" s="40" t="s">
        <v>705</v>
      </c>
      <c r="E317" s="40" t="str">
        <f>INDEX([1]REFERENCED!$E:$E, MATCH(B317,[1]REFERENCED!$B:$B,0))</f>
        <v>3/4" - 10 UNC - 2B</v>
      </c>
      <c r="F317" s="40" t="s">
        <v>855</v>
      </c>
      <c r="G317" s="39" t="s">
        <v>856</v>
      </c>
      <c r="H317" s="40">
        <v>1</v>
      </c>
      <c r="I317" s="40" t="s">
        <v>22</v>
      </c>
      <c r="J317" s="26">
        <v>44382</v>
      </c>
      <c r="K317" s="26">
        <v>44747</v>
      </c>
      <c r="L317" s="41" t="b">
        <f t="shared" ca="1" si="27"/>
        <v>0</v>
      </c>
      <c r="M317" s="42"/>
      <c r="N317" s="43"/>
      <c r="O317" s="44">
        <f t="shared" ca="1" si="25"/>
        <v>44831</v>
      </c>
      <c r="P317" s="44">
        <f t="shared" si="24"/>
        <v>44733</v>
      </c>
    </row>
    <row r="318" spans="1:16" ht="31" x14ac:dyDescent="0.35">
      <c r="A318" s="37">
        <v>399</v>
      </c>
      <c r="B318" s="47" t="s">
        <v>1468</v>
      </c>
      <c r="C318" s="39" t="s">
        <v>1469</v>
      </c>
      <c r="D318" s="40" t="s">
        <v>705</v>
      </c>
      <c r="E318" s="40" t="str">
        <f>INDEX([1]REFERENCED!$E:$E, MATCH(B318,[1]REFERENCED!$B:$B,0))</f>
        <v>3/4" - 10 UNC - 2B</v>
      </c>
      <c r="F318" s="40" t="s">
        <v>1470</v>
      </c>
      <c r="G318" s="39" t="s">
        <v>1431</v>
      </c>
      <c r="H318" s="40">
        <v>1</v>
      </c>
      <c r="I318" s="40" t="s">
        <v>22</v>
      </c>
      <c r="J318" s="26">
        <v>44321</v>
      </c>
      <c r="K318" s="26">
        <v>44686</v>
      </c>
      <c r="L318" s="41" t="b">
        <f t="shared" ca="1" si="27"/>
        <v>0</v>
      </c>
      <c r="M318" s="42"/>
      <c r="N318" s="43"/>
      <c r="O318" s="44">
        <f t="shared" ca="1" si="25"/>
        <v>44831</v>
      </c>
      <c r="P318" s="44">
        <f t="shared" si="24"/>
        <v>44672</v>
      </c>
    </row>
    <row r="319" spans="1:16" ht="15.5" x14ac:dyDescent="0.35">
      <c r="A319" s="37">
        <v>189</v>
      </c>
      <c r="B319" s="38" t="s">
        <v>771</v>
      </c>
      <c r="C319" s="39" t="s">
        <v>772</v>
      </c>
      <c r="D319" s="40" t="s">
        <v>705</v>
      </c>
      <c r="E319" s="40" t="str">
        <f>INDEX([1]REFERENCED!$E:$E, MATCH(B319,[1]REFERENCED!$B:$B,0))</f>
        <v>3/4”  - 14 NPT L1</v>
      </c>
      <c r="F319" s="40" t="s">
        <v>774</v>
      </c>
      <c r="G319" s="39" t="s">
        <v>776</v>
      </c>
      <c r="H319" s="40">
        <v>1</v>
      </c>
      <c r="I319" s="40" t="s">
        <v>22</v>
      </c>
      <c r="J319" s="26">
        <v>44309</v>
      </c>
      <c r="K319" s="26">
        <v>44674</v>
      </c>
      <c r="L319" s="41" t="b">
        <f t="shared" ca="1" si="27"/>
        <v>0</v>
      </c>
      <c r="M319" s="42"/>
      <c r="N319" s="43"/>
      <c r="O319" s="44">
        <f t="shared" ca="1" si="25"/>
        <v>44831</v>
      </c>
      <c r="P319" s="44">
        <f t="shared" si="24"/>
        <v>44660</v>
      </c>
    </row>
    <row r="320" spans="1:16" ht="15.5" x14ac:dyDescent="0.35">
      <c r="A320" s="37">
        <v>402</v>
      </c>
      <c r="B320" s="38" t="s">
        <v>1476</v>
      </c>
      <c r="C320" s="39" t="s">
        <v>772</v>
      </c>
      <c r="D320" s="40" t="s">
        <v>705</v>
      </c>
      <c r="E320" s="40" t="str">
        <f>INDEX([1]REFERENCED!$E:$E, MATCH(B320,[1]REFERENCED!$B:$B,0))</f>
        <v>3/4”  - 14 NPT L1</v>
      </c>
      <c r="F320" s="40" t="s">
        <v>1478</v>
      </c>
      <c r="G320" s="39" t="s">
        <v>628</v>
      </c>
      <c r="H320" s="40">
        <v>1</v>
      </c>
      <c r="I320" s="40" t="s">
        <v>22</v>
      </c>
      <c r="J320" s="26">
        <v>44309</v>
      </c>
      <c r="K320" s="26">
        <v>44674</v>
      </c>
      <c r="L320" s="41" t="b">
        <f t="shared" ca="1" si="27"/>
        <v>0</v>
      </c>
      <c r="M320" s="42"/>
      <c r="N320" s="43"/>
      <c r="O320" s="44">
        <f t="shared" ca="1" si="25"/>
        <v>44831</v>
      </c>
      <c r="P320" s="44">
        <f t="shared" si="24"/>
        <v>44660</v>
      </c>
    </row>
    <row r="321" spans="1:16" ht="31" x14ac:dyDescent="0.35">
      <c r="A321" s="37">
        <v>215</v>
      </c>
      <c r="B321" s="45" t="s">
        <v>869</v>
      </c>
      <c r="C321" s="39" t="s">
        <v>1807</v>
      </c>
      <c r="D321" s="40" t="s">
        <v>1343</v>
      </c>
      <c r="E321" s="40" t="s">
        <v>870</v>
      </c>
      <c r="F321" s="40" t="s">
        <v>871</v>
      </c>
      <c r="G321" s="39" t="s">
        <v>872</v>
      </c>
      <c r="H321" s="40">
        <v>1</v>
      </c>
      <c r="I321" s="40" t="s">
        <v>22</v>
      </c>
      <c r="J321" s="26">
        <v>44167</v>
      </c>
      <c r="K321" s="26">
        <v>44532</v>
      </c>
      <c r="L321" s="41" t="s">
        <v>1753</v>
      </c>
      <c r="M321" s="42"/>
      <c r="N321" s="43"/>
      <c r="O321" s="44">
        <f t="shared" ca="1" si="25"/>
        <v>44831</v>
      </c>
      <c r="P321" s="44">
        <f t="shared" si="24"/>
        <v>44518</v>
      </c>
    </row>
    <row r="322" spans="1:16" ht="31" x14ac:dyDescent="0.35">
      <c r="A322" s="37">
        <v>329</v>
      </c>
      <c r="B322" s="38" t="s">
        <v>1246</v>
      </c>
      <c r="C322" s="39" t="s">
        <v>1807</v>
      </c>
      <c r="D322" s="40" t="s">
        <v>705</v>
      </c>
      <c r="E322" s="40" t="str">
        <f>INDEX([1]REFERENCED!$E:$E, MATCH(B322,[1]REFERENCED!$B:$B,0))</f>
        <v>3/4"  - 16 UNF - 2B</v>
      </c>
      <c r="F322" s="40" t="s">
        <v>578</v>
      </c>
      <c r="G322" s="39" t="s">
        <v>422</v>
      </c>
      <c r="H322" s="40">
        <v>1</v>
      </c>
      <c r="I322" s="40" t="s">
        <v>22</v>
      </c>
      <c r="J322" s="26">
        <v>44265</v>
      </c>
      <c r="K322" s="26">
        <v>44630</v>
      </c>
      <c r="L322" s="41" t="b">
        <f t="shared" ref="L322:L329" ca="1" si="28">(P322&lt;=O322)=FALSE()</f>
        <v>0</v>
      </c>
      <c r="M322" s="42"/>
      <c r="N322" s="43"/>
      <c r="O322" s="44">
        <f t="shared" ca="1" si="25"/>
        <v>44831</v>
      </c>
      <c r="P322" s="44">
        <f t="shared" ref="P322:P385" si="29">(K322-14)</f>
        <v>44616</v>
      </c>
    </row>
    <row r="323" spans="1:16" ht="31" x14ac:dyDescent="0.35">
      <c r="A323" s="37">
        <v>339</v>
      </c>
      <c r="B323" s="38" t="s">
        <v>1269</v>
      </c>
      <c r="C323" s="52" t="s">
        <v>1807</v>
      </c>
      <c r="D323" s="40" t="s">
        <v>705</v>
      </c>
      <c r="E323" s="40" t="str">
        <f>INDEX([1]REFERENCED!$E:$E, MATCH(B323,[1]REFERENCED!$B:$B,0))</f>
        <v>3/4"  - 16 UNF - 2B</v>
      </c>
      <c r="F323" s="40" t="s">
        <v>574</v>
      </c>
      <c r="G323" s="39" t="s">
        <v>628</v>
      </c>
      <c r="H323" s="40">
        <v>1</v>
      </c>
      <c r="I323" s="40" t="s">
        <v>22</v>
      </c>
      <c r="J323" s="26">
        <v>44265</v>
      </c>
      <c r="K323" s="26">
        <v>44630</v>
      </c>
      <c r="L323" s="41" t="b">
        <f t="shared" ca="1" si="28"/>
        <v>0</v>
      </c>
      <c r="M323" s="42"/>
      <c r="N323" s="43"/>
      <c r="O323" s="44">
        <f t="shared" ca="1" si="25"/>
        <v>44831</v>
      </c>
      <c r="P323" s="44">
        <f t="shared" si="29"/>
        <v>44616</v>
      </c>
    </row>
    <row r="324" spans="1:16" ht="31" x14ac:dyDescent="0.35">
      <c r="A324" s="37">
        <v>398</v>
      </c>
      <c r="B324" s="47" t="s">
        <v>1465</v>
      </c>
      <c r="C324" s="39" t="s">
        <v>1466</v>
      </c>
      <c r="D324" s="40" t="s">
        <v>705</v>
      </c>
      <c r="E324" s="40" t="str">
        <f>INDEX([1]REFERENCED!$E:$E, MATCH(B324,[1]REFERENCED!$B:$B,0))</f>
        <v>3/8" - 16 UNC - 2B</v>
      </c>
      <c r="F324" s="46" t="s">
        <v>40</v>
      </c>
      <c r="G324" s="39" t="s">
        <v>1467</v>
      </c>
      <c r="H324" s="40">
        <v>1</v>
      </c>
      <c r="I324" s="40" t="s">
        <v>22</v>
      </c>
      <c r="J324" s="26">
        <v>44321</v>
      </c>
      <c r="K324" s="26">
        <v>44686</v>
      </c>
      <c r="L324" s="41" t="b">
        <f t="shared" ca="1" si="28"/>
        <v>0</v>
      </c>
      <c r="M324" s="42"/>
      <c r="N324" s="43"/>
      <c r="O324" s="44">
        <f t="shared" ca="1" si="25"/>
        <v>44831</v>
      </c>
      <c r="P324" s="44">
        <f t="shared" si="29"/>
        <v>44672</v>
      </c>
    </row>
    <row r="325" spans="1:16" ht="31" x14ac:dyDescent="0.35">
      <c r="A325" s="37">
        <v>156</v>
      </c>
      <c r="B325" s="38" t="s">
        <v>625</v>
      </c>
      <c r="C325" s="52" t="s">
        <v>1466</v>
      </c>
      <c r="D325" s="40" t="s">
        <v>705</v>
      </c>
      <c r="E325" s="40" t="str">
        <f>INDEX([1]REFERENCED!$E:$E, MATCH(B325,[1]REFERENCED!$B:$B,0))</f>
        <v>3/8" - 16 UNC - 2B</v>
      </c>
      <c r="F325" s="40" t="s">
        <v>574</v>
      </c>
      <c r="G325" s="39" t="s">
        <v>628</v>
      </c>
      <c r="H325" s="40">
        <v>1</v>
      </c>
      <c r="I325" s="40" t="s">
        <v>22</v>
      </c>
      <c r="J325" s="26">
        <v>44265</v>
      </c>
      <c r="K325" s="26">
        <v>44630</v>
      </c>
      <c r="L325" s="41" t="b">
        <f t="shared" ca="1" si="28"/>
        <v>0</v>
      </c>
      <c r="M325" s="42"/>
      <c r="N325" s="43"/>
      <c r="O325" s="44">
        <f t="shared" ca="1" si="25"/>
        <v>44831</v>
      </c>
      <c r="P325" s="44">
        <f t="shared" si="29"/>
        <v>44616</v>
      </c>
    </row>
    <row r="326" spans="1:16" ht="31" x14ac:dyDescent="0.35">
      <c r="A326" s="37">
        <v>327</v>
      </c>
      <c r="B326" s="38" t="s">
        <v>1243</v>
      </c>
      <c r="C326" s="39" t="s">
        <v>1466</v>
      </c>
      <c r="D326" s="40" t="s">
        <v>705</v>
      </c>
      <c r="E326" s="40" t="str">
        <f>INDEX([1]REFERENCED!$E:$E, MATCH(B326,[1]REFERENCED!$B:$B,0))</f>
        <v>3/8" - 16 UNC - 2B</v>
      </c>
      <c r="F326" s="40" t="s">
        <v>578</v>
      </c>
      <c r="G326" s="39" t="s">
        <v>422</v>
      </c>
      <c r="H326" s="40">
        <v>1</v>
      </c>
      <c r="I326" s="40" t="s">
        <v>22</v>
      </c>
      <c r="J326" s="26">
        <v>44265</v>
      </c>
      <c r="K326" s="26">
        <v>44630</v>
      </c>
      <c r="L326" s="41" t="b">
        <f t="shared" ca="1" si="28"/>
        <v>0</v>
      </c>
      <c r="M326" s="42"/>
      <c r="N326" s="43"/>
      <c r="O326" s="44">
        <f t="shared" ca="1" si="25"/>
        <v>44831</v>
      </c>
      <c r="P326" s="44">
        <f t="shared" si="29"/>
        <v>44616</v>
      </c>
    </row>
    <row r="327" spans="1:16" ht="15.5" x14ac:dyDescent="0.35">
      <c r="A327" s="37">
        <v>236</v>
      </c>
      <c r="B327" s="38" t="s">
        <v>929</v>
      </c>
      <c r="C327" s="39" t="s">
        <v>930</v>
      </c>
      <c r="D327" s="40" t="s">
        <v>705</v>
      </c>
      <c r="E327" s="40" t="str">
        <f>INDEX([1]REFERENCED!$E:$E, MATCH(B327,[1]REFERENCED!$B:$B,0))</f>
        <v>3/8” - 18 NPT</v>
      </c>
      <c r="F327" s="40" t="s">
        <v>931</v>
      </c>
      <c r="G327" s="39" t="s">
        <v>628</v>
      </c>
      <c r="H327" s="40">
        <v>1</v>
      </c>
      <c r="I327" s="40" t="s">
        <v>22</v>
      </c>
      <c r="J327" s="26">
        <v>44560</v>
      </c>
      <c r="K327" s="26">
        <v>44925</v>
      </c>
      <c r="L327" s="41" t="b">
        <f t="shared" ca="1" si="28"/>
        <v>1</v>
      </c>
      <c r="M327" s="42"/>
      <c r="N327" s="43"/>
      <c r="O327" s="44">
        <f t="shared" ca="1" si="25"/>
        <v>44831</v>
      </c>
      <c r="P327" s="44">
        <f t="shared" si="29"/>
        <v>44911</v>
      </c>
    </row>
    <row r="328" spans="1:16" ht="15.5" x14ac:dyDescent="0.35">
      <c r="A328" s="37">
        <v>151</v>
      </c>
      <c r="B328" s="38" t="s">
        <v>609</v>
      </c>
      <c r="C328" s="39" t="s">
        <v>1808</v>
      </c>
      <c r="D328" s="40" t="s">
        <v>705</v>
      </c>
      <c r="E328" s="40" t="str">
        <f>INDEX([1]REFERENCED!$E:$E, MATCH(B328,[1]REFERENCED!$B:$B,0))</f>
        <v>3/8“ - 18 NPT L1</v>
      </c>
      <c r="F328" s="40" t="s">
        <v>565</v>
      </c>
      <c r="G328" s="39" t="s">
        <v>422</v>
      </c>
      <c r="H328" s="40">
        <v>1</v>
      </c>
      <c r="I328" s="40" t="s">
        <v>22</v>
      </c>
      <c r="J328" s="26">
        <v>44309</v>
      </c>
      <c r="K328" s="26">
        <v>44674</v>
      </c>
      <c r="L328" s="41" t="b">
        <f t="shared" ca="1" si="28"/>
        <v>0</v>
      </c>
      <c r="M328" s="42"/>
      <c r="N328" s="43"/>
      <c r="O328" s="44">
        <f t="shared" ref="O328:O391" ca="1" si="30">TODAY()</f>
        <v>44831</v>
      </c>
      <c r="P328" s="44">
        <f t="shared" si="29"/>
        <v>44660</v>
      </c>
    </row>
    <row r="329" spans="1:16" ht="15.5" x14ac:dyDescent="0.35">
      <c r="A329" s="37">
        <v>368</v>
      </c>
      <c r="B329" s="38" t="s">
        <v>1366</v>
      </c>
      <c r="C329" s="39" t="s">
        <v>1808</v>
      </c>
      <c r="D329" s="40" t="s">
        <v>705</v>
      </c>
      <c r="E329" s="40" t="str">
        <f>INDEX([1]REFERENCED!$E:$E, MATCH(B329,[1]REFERENCED!$B:$B,0))</f>
        <v>3/8” - 18 NPT L1</v>
      </c>
      <c r="F329" s="40" t="s">
        <v>1809</v>
      </c>
      <c r="G329" s="39" t="s">
        <v>1368</v>
      </c>
      <c r="H329" s="40">
        <v>1</v>
      </c>
      <c r="I329" s="40" t="s">
        <v>22</v>
      </c>
      <c r="J329" s="26">
        <v>44309</v>
      </c>
      <c r="K329" s="26">
        <v>44674</v>
      </c>
      <c r="L329" s="41" t="b">
        <f t="shared" ca="1" si="28"/>
        <v>0</v>
      </c>
      <c r="M329" s="42"/>
      <c r="N329" s="43"/>
      <c r="O329" s="44">
        <f t="shared" ca="1" si="30"/>
        <v>44831</v>
      </c>
      <c r="P329" s="44">
        <f t="shared" si="29"/>
        <v>44660</v>
      </c>
    </row>
    <row r="330" spans="1:16" ht="62" x14ac:dyDescent="0.35">
      <c r="A330" s="37">
        <v>401</v>
      </c>
      <c r="B330" s="47" t="s">
        <v>1474</v>
      </c>
      <c r="C330" s="39" t="s">
        <v>1808</v>
      </c>
      <c r="D330" s="40" t="s">
        <v>1343</v>
      </c>
      <c r="E330" s="40" t="e">
        <f>INDEX([1]REFERENCED!$E:$E, MATCH(B330,[1]REFERENCED!$B:$B,0))</f>
        <v>#N/A</v>
      </c>
      <c r="F330" s="40" t="s">
        <v>1475</v>
      </c>
      <c r="G330" s="39" t="s">
        <v>422</v>
      </c>
      <c r="H330" s="40">
        <v>1</v>
      </c>
      <c r="I330" s="40" t="s">
        <v>22</v>
      </c>
      <c r="J330" s="26">
        <v>43530</v>
      </c>
      <c r="K330" s="26">
        <v>43896</v>
      </c>
      <c r="L330" s="41" t="s">
        <v>1753</v>
      </c>
      <c r="M330" s="42" t="s">
        <v>1778</v>
      </c>
      <c r="N330" s="43"/>
      <c r="O330" s="44">
        <f t="shared" ca="1" si="30"/>
        <v>44831</v>
      </c>
      <c r="P330" s="44">
        <f t="shared" si="29"/>
        <v>43882</v>
      </c>
    </row>
    <row r="331" spans="1:16" ht="31" x14ac:dyDescent="0.35">
      <c r="A331" s="37">
        <v>228</v>
      </c>
      <c r="B331" s="38" t="s">
        <v>908</v>
      </c>
      <c r="C331" s="39" t="s">
        <v>1810</v>
      </c>
      <c r="D331" s="40" t="s">
        <v>705</v>
      </c>
      <c r="E331" s="40" t="str">
        <f>INDEX([1]REFERENCED!$E:$E, MATCH(B331,[1]REFERENCED!$B:$B,0))</f>
        <v>3-1/2" - 8 UN - 2B</v>
      </c>
      <c r="F331" s="46" t="s">
        <v>40</v>
      </c>
      <c r="G331" s="39" t="s">
        <v>911</v>
      </c>
      <c r="H331" s="40">
        <v>1</v>
      </c>
      <c r="I331" s="40" t="s">
        <v>22</v>
      </c>
      <c r="J331" s="26">
        <v>44309</v>
      </c>
      <c r="K331" s="26">
        <v>44674</v>
      </c>
      <c r="L331" s="41" t="b">
        <f ca="1">(P331&lt;=O331)=FALSE()</f>
        <v>0</v>
      </c>
      <c r="M331" s="42"/>
      <c r="N331" s="43"/>
      <c r="O331" s="44">
        <f t="shared" ca="1" si="30"/>
        <v>44831</v>
      </c>
      <c r="P331" s="44">
        <f t="shared" si="29"/>
        <v>44660</v>
      </c>
    </row>
    <row r="332" spans="1:16" ht="31" x14ac:dyDescent="0.35">
      <c r="A332" s="37">
        <v>224</v>
      </c>
      <c r="B332" s="38" t="s">
        <v>896</v>
      </c>
      <c r="C332" s="39" t="s">
        <v>965</v>
      </c>
      <c r="D332" s="40" t="s">
        <v>705</v>
      </c>
      <c r="E332" s="40" t="str">
        <f>INDEX([1]REFERENCED!$E:$E, MATCH(B332,[1]REFERENCED!$B:$B,0))</f>
        <v xml:space="preserve">3-3/8" - 8 UN - 2B </v>
      </c>
      <c r="F332" s="40" t="s">
        <v>898</v>
      </c>
      <c r="G332" s="39" t="s">
        <v>900</v>
      </c>
      <c r="H332" s="40">
        <v>1</v>
      </c>
      <c r="I332" s="40" t="s">
        <v>22</v>
      </c>
      <c r="J332" s="26">
        <v>44309</v>
      </c>
      <c r="K332" s="26">
        <v>44674</v>
      </c>
      <c r="L332" s="41" t="b">
        <f ca="1">(P332&lt;=O332)=FALSE()</f>
        <v>0</v>
      </c>
      <c r="M332" s="42"/>
      <c r="N332" s="43"/>
      <c r="O332" s="44">
        <f t="shared" ca="1" si="30"/>
        <v>44831</v>
      </c>
      <c r="P332" s="44">
        <f t="shared" si="29"/>
        <v>44660</v>
      </c>
    </row>
    <row r="333" spans="1:16" ht="31" x14ac:dyDescent="0.35">
      <c r="A333" s="37">
        <v>246</v>
      </c>
      <c r="B333" s="38" t="s">
        <v>964</v>
      </c>
      <c r="C333" s="39" t="s">
        <v>965</v>
      </c>
      <c r="D333" s="40" t="s">
        <v>705</v>
      </c>
      <c r="E333" s="40" t="str">
        <f>INDEX([1]REFERENCED!$E:$E, MATCH(B333,[1]REFERENCED!$B:$B,0))</f>
        <v>3-1/4" - 8 UN - 2B</v>
      </c>
      <c r="F333" s="40" t="s">
        <v>966</v>
      </c>
      <c r="G333" s="39" t="s">
        <v>603</v>
      </c>
      <c r="H333" s="40">
        <v>1</v>
      </c>
      <c r="I333" s="40" t="s">
        <v>22</v>
      </c>
      <c r="J333" s="26">
        <v>44434</v>
      </c>
      <c r="K333" s="26">
        <v>44799</v>
      </c>
      <c r="L333" s="41" t="b">
        <f ca="1">(P333&lt;=O333)=FALSE()</f>
        <v>0</v>
      </c>
      <c r="M333" s="42"/>
      <c r="N333" s="43"/>
      <c r="O333" s="44">
        <f t="shared" ca="1" si="30"/>
        <v>44831</v>
      </c>
      <c r="P333" s="44">
        <f t="shared" si="29"/>
        <v>44785</v>
      </c>
    </row>
    <row r="334" spans="1:16" ht="62" x14ac:dyDescent="0.35">
      <c r="A334" s="37">
        <v>90</v>
      </c>
      <c r="B334" s="45" t="s">
        <v>337</v>
      </c>
      <c r="C334" s="39" t="s">
        <v>338</v>
      </c>
      <c r="D334" s="40" t="s">
        <v>1343</v>
      </c>
      <c r="E334" s="40" t="e">
        <f>INDEX([1]REFERENCED!$E:$E, MATCH(B334,[1]REFERENCED!$B:$B,0))</f>
        <v>#N/A</v>
      </c>
      <c r="F334" s="40" t="s">
        <v>339</v>
      </c>
      <c r="G334" s="39" t="s">
        <v>341</v>
      </c>
      <c r="H334" s="40">
        <v>1</v>
      </c>
      <c r="I334" s="40" t="s">
        <v>22</v>
      </c>
      <c r="J334" s="26">
        <v>44137</v>
      </c>
      <c r="K334" s="26">
        <v>44502</v>
      </c>
      <c r="L334" s="41" t="s">
        <v>1753</v>
      </c>
      <c r="M334" s="42" t="s">
        <v>1778</v>
      </c>
      <c r="N334" s="43"/>
      <c r="O334" s="44">
        <f t="shared" ca="1" si="30"/>
        <v>44831</v>
      </c>
      <c r="P334" s="44">
        <f t="shared" si="29"/>
        <v>44488</v>
      </c>
    </row>
    <row r="335" spans="1:16" ht="31" x14ac:dyDescent="0.35">
      <c r="A335" s="37">
        <v>292</v>
      </c>
      <c r="B335" s="38" t="s">
        <v>1128</v>
      </c>
      <c r="C335" s="39" t="s">
        <v>1129</v>
      </c>
      <c r="D335" s="40" t="s">
        <v>705</v>
      </c>
      <c r="E335" s="40" t="str">
        <f>INDEX([1]REFERENCED!$E:$E, MATCH(B335,[1]REFERENCED!$B:$B,0))</f>
        <v>3-1/6" - 8 UN - 2B</v>
      </c>
      <c r="F335" s="40" t="s">
        <v>1130</v>
      </c>
      <c r="G335" s="39" t="s">
        <v>1131</v>
      </c>
      <c r="H335" s="40">
        <v>1</v>
      </c>
      <c r="I335" s="40" t="s">
        <v>22</v>
      </c>
      <c r="J335" s="26">
        <v>44525</v>
      </c>
      <c r="K335" s="26">
        <v>44890</v>
      </c>
      <c r="L335" s="41" t="b">
        <f t="shared" ref="L335:L358" ca="1" si="31">(P335&lt;=O335)=FALSE()</f>
        <v>1</v>
      </c>
      <c r="M335" s="42"/>
      <c r="N335" s="43"/>
      <c r="O335" s="44">
        <f t="shared" ca="1" si="30"/>
        <v>44831</v>
      </c>
      <c r="P335" s="44">
        <f t="shared" si="29"/>
        <v>44876</v>
      </c>
    </row>
    <row r="336" spans="1:16" ht="31" x14ac:dyDescent="0.35">
      <c r="A336" s="37">
        <v>210</v>
      </c>
      <c r="B336" s="38" t="s">
        <v>857</v>
      </c>
      <c r="C336" s="39" t="s">
        <v>1494</v>
      </c>
      <c r="D336" s="40" t="s">
        <v>705</v>
      </c>
      <c r="E336" s="40" t="str">
        <f>INDEX([1]REFERENCED!$E:$E, MATCH(B336,[1]REFERENCED!$B:$B,0))</f>
        <v>3-3/4"  - 8 UN - 2B</v>
      </c>
      <c r="F336" s="40" t="s">
        <v>858</v>
      </c>
      <c r="G336" s="39" t="s">
        <v>603</v>
      </c>
      <c r="H336" s="40">
        <v>1</v>
      </c>
      <c r="I336" s="40" t="s">
        <v>22</v>
      </c>
      <c r="J336" s="26">
        <v>44469</v>
      </c>
      <c r="K336" s="26">
        <v>44834</v>
      </c>
      <c r="L336" s="41" t="b">
        <f t="shared" ca="1" si="31"/>
        <v>0</v>
      </c>
      <c r="M336" s="42"/>
      <c r="N336" s="43"/>
      <c r="O336" s="44">
        <f t="shared" ca="1" si="30"/>
        <v>44831</v>
      </c>
      <c r="P336" s="44">
        <f t="shared" si="29"/>
        <v>44820</v>
      </c>
    </row>
    <row r="337" spans="1:16" ht="31" x14ac:dyDescent="0.35">
      <c r="A337" s="37">
        <v>407</v>
      </c>
      <c r="B337" s="47" t="s">
        <v>1493</v>
      </c>
      <c r="C337" s="39" t="s">
        <v>1494</v>
      </c>
      <c r="D337" s="40" t="s">
        <v>705</v>
      </c>
      <c r="E337" s="40" t="str">
        <f>INDEX([1]REFERENCED!$E:$E, MATCH(B337,[1]REFERENCED!$B:$B,0))</f>
        <v>3-3/4"  - 8 UN - 2B</v>
      </c>
      <c r="F337" s="40" t="s">
        <v>1495</v>
      </c>
      <c r="G337" s="39" t="s">
        <v>1496</v>
      </c>
      <c r="H337" s="40">
        <v>1</v>
      </c>
      <c r="I337" s="40" t="s">
        <v>22</v>
      </c>
      <c r="J337" s="26">
        <v>44340</v>
      </c>
      <c r="K337" s="26">
        <v>44705</v>
      </c>
      <c r="L337" s="41" t="b">
        <f t="shared" ca="1" si="31"/>
        <v>0</v>
      </c>
      <c r="M337" s="42"/>
      <c r="N337" s="43"/>
      <c r="O337" s="44">
        <f t="shared" ca="1" si="30"/>
        <v>44831</v>
      </c>
      <c r="P337" s="44">
        <f t="shared" si="29"/>
        <v>44691</v>
      </c>
    </row>
    <row r="338" spans="1:16" ht="31" x14ac:dyDescent="0.35">
      <c r="A338" s="37">
        <v>225</v>
      </c>
      <c r="B338" s="38" t="s">
        <v>901</v>
      </c>
      <c r="C338" s="39" t="s">
        <v>1811</v>
      </c>
      <c r="D338" s="40" t="s">
        <v>705</v>
      </c>
      <c r="E338" s="40" t="str">
        <f>INDEX([1]REFERENCED!$E:$E, MATCH(B338,[1]REFERENCED!$B:$B,0))</f>
        <v xml:space="preserve">3-3/8" - 8 UN - 2B </v>
      </c>
      <c r="F338" s="40" t="s">
        <v>902</v>
      </c>
      <c r="G338" s="39" t="s">
        <v>603</v>
      </c>
      <c r="H338" s="40">
        <v>1</v>
      </c>
      <c r="I338" s="40" t="s">
        <v>22</v>
      </c>
      <c r="J338" s="26">
        <v>44525</v>
      </c>
      <c r="K338" s="26">
        <v>44890</v>
      </c>
      <c r="L338" s="41" t="b">
        <f t="shared" ca="1" si="31"/>
        <v>1</v>
      </c>
      <c r="M338" s="42"/>
      <c r="N338" s="43"/>
      <c r="O338" s="44">
        <f t="shared" ca="1" si="30"/>
        <v>44831</v>
      </c>
      <c r="P338" s="44">
        <f t="shared" si="29"/>
        <v>44876</v>
      </c>
    </row>
    <row r="339" spans="1:16" ht="31" x14ac:dyDescent="0.35">
      <c r="A339" s="37">
        <v>226</v>
      </c>
      <c r="B339" s="38" t="s">
        <v>903</v>
      </c>
      <c r="C339" s="39" t="s">
        <v>1811</v>
      </c>
      <c r="D339" s="40" t="s">
        <v>705</v>
      </c>
      <c r="E339" s="40" t="str">
        <f>INDEX([1]REFERENCED!$E:$E, MATCH(B339,[1]REFERENCED!$B:$B,0))</f>
        <v xml:space="preserve">3-3/8" - 8 UN - 2B </v>
      </c>
      <c r="F339" s="40" t="s">
        <v>871</v>
      </c>
      <c r="G339" s="39" t="s">
        <v>905</v>
      </c>
      <c r="H339" s="40">
        <v>1</v>
      </c>
      <c r="I339" s="40" t="s">
        <v>22</v>
      </c>
      <c r="J339" s="26">
        <v>44309</v>
      </c>
      <c r="K339" s="26">
        <v>44674</v>
      </c>
      <c r="L339" s="41" t="b">
        <f t="shared" ca="1" si="31"/>
        <v>0</v>
      </c>
      <c r="M339" s="42"/>
      <c r="N339" s="43"/>
      <c r="O339" s="44">
        <f t="shared" ca="1" si="30"/>
        <v>44831</v>
      </c>
      <c r="P339" s="44">
        <f t="shared" si="29"/>
        <v>44660</v>
      </c>
    </row>
    <row r="340" spans="1:16" ht="31" x14ac:dyDescent="0.35">
      <c r="A340" s="37">
        <v>248</v>
      </c>
      <c r="B340" s="38" t="s">
        <v>970</v>
      </c>
      <c r="C340" s="39" t="s">
        <v>971</v>
      </c>
      <c r="D340" s="40" t="s">
        <v>705</v>
      </c>
      <c r="E340" s="40" t="str">
        <f>INDEX([1]REFERENCED!$E:$E, MATCH(B340,[1]REFERENCED!$B:$B,0))</f>
        <v>4" - 4 STUB ACME - 2G</v>
      </c>
      <c r="F340" s="40" t="s">
        <v>972</v>
      </c>
      <c r="G340" s="39" t="s">
        <v>861</v>
      </c>
      <c r="H340" s="40">
        <v>1</v>
      </c>
      <c r="I340" s="40" t="s">
        <v>22</v>
      </c>
      <c r="J340" s="26">
        <v>44557</v>
      </c>
      <c r="K340" s="26">
        <v>44922</v>
      </c>
      <c r="L340" s="41" t="b">
        <f t="shared" ca="1" si="31"/>
        <v>1</v>
      </c>
      <c r="M340" s="42"/>
      <c r="N340" s="43"/>
      <c r="O340" s="44">
        <f t="shared" ca="1" si="30"/>
        <v>44831</v>
      </c>
      <c r="P340" s="44">
        <f t="shared" si="29"/>
        <v>44908</v>
      </c>
    </row>
    <row r="341" spans="1:16" ht="31" x14ac:dyDescent="0.35">
      <c r="A341" s="37">
        <v>199</v>
      </c>
      <c r="B341" s="38" t="s">
        <v>816</v>
      </c>
      <c r="C341" s="39" t="s">
        <v>817</v>
      </c>
      <c r="D341" s="40" t="s">
        <v>705</v>
      </c>
      <c r="E341" s="40" t="str">
        <f>INDEX([1]REFERENCED!$E:$E, MATCH(B341,[1]REFERENCED!$B:$B,0))</f>
        <v>4" - 8 UN - 2B</v>
      </c>
      <c r="F341" s="40" t="s">
        <v>818</v>
      </c>
      <c r="G341" s="39" t="s">
        <v>819</v>
      </c>
      <c r="H341" s="40">
        <v>1</v>
      </c>
      <c r="I341" s="40" t="s">
        <v>22</v>
      </c>
      <c r="J341" s="26">
        <v>44469</v>
      </c>
      <c r="K341" s="26">
        <v>44834</v>
      </c>
      <c r="L341" s="41" t="b">
        <f t="shared" ca="1" si="31"/>
        <v>0</v>
      </c>
      <c r="M341" s="42"/>
      <c r="N341" s="43"/>
      <c r="O341" s="44">
        <f t="shared" ca="1" si="30"/>
        <v>44831</v>
      </c>
      <c r="P341" s="44">
        <f t="shared" si="29"/>
        <v>44820</v>
      </c>
    </row>
    <row r="342" spans="1:16" ht="31" x14ac:dyDescent="0.35">
      <c r="A342" s="37">
        <v>290</v>
      </c>
      <c r="B342" s="38" t="s">
        <v>1121</v>
      </c>
      <c r="C342" s="39" t="s">
        <v>817</v>
      </c>
      <c r="D342" s="40" t="s">
        <v>705</v>
      </c>
      <c r="E342" s="40" t="s">
        <v>1122</v>
      </c>
      <c r="F342" s="40" t="s">
        <v>1123</v>
      </c>
      <c r="G342" s="39" t="s">
        <v>603</v>
      </c>
      <c r="H342" s="40">
        <v>1</v>
      </c>
      <c r="I342" s="40" t="s">
        <v>22</v>
      </c>
      <c r="J342" s="26">
        <v>44506</v>
      </c>
      <c r="K342" s="26">
        <v>44871</v>
      </c>
      <c r="L342" s="41" t="b">
        <f t="shared" ca="1" si="31"/>
        <v>1</v>
      </c>
      <c r="M342" s="42"/>
      <c r="N342" s="43"/>
      <c r="O342" s="44">
        <f t="shared" ca="1" si="30"/>
        <v>44831</v>
      </c>
      <c r="P342" s="44">
        <f t="shared" si="29"/>
        <v>44857</v>
      </c>
    </row>
    <row r="343" spans="1:16" ht="31" x14ac:dyDescent="0.35">
      <c r="A343" s="37">
        <v>229</v>
      </c>
      <c r="B343" s="38" t="s">
        <v>912</v>
      </c>
      <c r="C343" s="39" t="s">
        <v>1812</v>
      </c>
      <c r="D343" s="40" t="s">
        <v>705</v>
      </c>
      <c r="E343" s="40" t="str">
        <f>INDEX([1]REFERENCED!$E:$E, MATCH(B343,[1]REFERENCED!$B:$B,0))</f>
        <v>4-1/2"  - 8 UN - 2B</v>
      </c>
      <c r="F343" s="46" t="s">
        <v>40</v>
      </c>
      <c r="G343" s="39" t="s">
        <v>913</v>
      </c>
      <c r="H343" s="40">
        <v>1</v>
      </c>
      <c r="I343" s="40" t="s">
        <v>22</v>
      </c>
      <c r="J343" s="26">
        <v>44557</v>
      </c>
      <c r="K343" s="26">
        <v>44922</v>
      </c>
      <c r="L343" s="41" t="b">
        <f t="shared" ca="1" si="31"/>
        <v>1</v>
      </c>
      <c r="M343" s="42"/>
      <c r="N343" s="43"/>
      <c r="O343" s="44">
        <f t="shared" ca="1" si="30"/>
        <v>44831</v>
      </c>
      <c r="P343" s="44">
        <f t="shared" si="29"/>
        <v>44908</v>
      </c>
    </row>
    <row r="344" spans="1:16" ht="31" x14ac:dyDescent="0.35">
      <c r="A344" s="37">
        <v>230</v>
      </c>
      <c r="B344" s="38" t="s">
        <v>914</v>
      </c>
      <c r="C344" s="39" t="s">
        <v>1812</v>
      </c>
      <c r="D344" s="40" t="s">
        <v>705</v>
      </c>
      <c r="E344" s="40" t="str">
        <f>INDEX([1]REFERENCED!$E:$E, MATCH(B344,[1]REFERENCED!$B:$B,0))</f>
        <v>4-1/2" - 8 UN - 2B</v>
      </c>
      <c r="F344" s="40" t="s">
        <v>915</v>
      </c>
      <c r="G344" s="39" t="s">
        <v>603</v>
      </c>
      <c r="H344" s="40">
        <v>1</v>
      </c>
      <c r="I344" s="40" t="s">
        <v>22</v>
      </c>
      <c r="J344" s="26">
        <v>44506</v>
      </c>
      <c r="K344" s="26">
        <v>44871</v>
      </c>
      <c r="L344" s="41" t="b">
        <f t="shared" ca="1" si="31"/>
        <v>1</v>
      </c>
      <c r="M344" s="42"/>
      <c r="N344" s="43"/>
      <c r="O344" s="44">
        <f t="shared" ca="1" si="30"/>
        <v>44831</v>
      </c>
      <c r="P344" s="44">
        <f t="shared" si="29"/>
        <v>44857</v>
      </c>
    </row>
    <row r="345" spans="1:16" ht="31" x14ac:dyDescent="0.35">
      <c r="A345" s="37">
        <v>231</v>
      </c>
      <c r="B345" s="38" t="s">
        <v>916</v>
      </c>
      <c r="C345" s="39" t="s">
        <v>1813</v>
      </c>
      <c r="D345" s="40" t="s">
        <v>705</v>
      </c>
      <c r="E345" s="40" t="str">
        <f>INDEX([1]REFERENCED!$E:$E, MATCH(B345,[1]REFERENCED!$B:$B,0))</f>
        <v>4-3/4" - 8 UN - 2B</v>
      </c>
      <c r="F345" s="40" t="s">
        <v>917</v>
      </c>
      <c r="G345" s="39" t="s">
        <v>603</v>
      </c>
      <c r="H345" s="40">
        <v>1</v>
      </c>
      <c r="I345" s="40" t="s">
        <v>22</v>
      </c>
      <c r="J345" s="26">
        <v>44506</v>
      </c>
      <c r="K345" s="26">
        <v>44871</v>
      </c>
      <c r="L345" s="41" t="b">
        <f t="shared" ca="1" si="31"/>
        <v>1</v>
      </c>
      <c r="M345" s="42"/>
      <c r="N345" s="43"/>
      <c r="O345" s="44">
        <f t="shared" ca="1" si="30"/>
        <v>44831</v>
      </c>
      <c r="P345" s="44">
        <f t="shared" si="29"/>
        <v>44857</v>
      </c>
    </row>
    <row r="346" spans="1:16" ht="31" x14ac:dyDescent="0.35">
      <c r="A346" s="37">
        <v>238</v>
      </c>
      <c r="B346" s="38" t="s">
        <v>935</v>
      </c>
      <c r="C346" s="39" t="s">
        <v>1813</v>
      </c>
      <c r="D346" s="40" t="s">
        <v>705</v>
      </c>
      <c r="E346" s="40" t="str">
        <f>INDEX([1]REFERENCED!$E:$E, MATCH(B346,[1]REFERENCED!$B:$B,0))</f>
        <v>4-3/4" - 8 UN - 2B</v>
      </c>
      <c r="F346" s="40" t="s">
        <v>871</v>
      </c>
      <c r="G346" s="39" t="s">
        <v>938</v>
      </c>
      <c r="H346" s="40">
        <v>1</v>
      </c>
      <c r="I346" s="40" t="s">
        <v>22</v>
      </c>
      <c r="J346" s="26">
        <v>44309</v>
      </c>
      <c r="K346" s="26">
        <v>44674</v>
      </c>
      <c r="L346" s="41" t="b">
        <f t="shared" ca="1" si="31"/>
        <v>0</v>
      </c>
      <c r="M346" s="42"/>
      <c r="N346" s="43"/>
      <c r="O346" s="44">
        <f t="shared" ca="1" si="30"/>
        <v>44831</v>
      </c>
      <c r="P346" s="44">
        <f t="shared" si="29"/>
        <v>44660</v>
      </c>
    </row>
    <row r="347" spans="1:16" ht="31" x14ac:dyDescent="0.35">
      <c r="A347" s="37">
        <v>291</v>
      </c>
      <c r="B347" s="38" t="s">
        <v>1124</v>
      </c>
      <c r="C347" s="39" t="s">
        <v>1125</v>
      </c>
      <c r="D347" s="40" t="s">
        <v>705</v>
      </c>
      <c r="E347" s="40" t="s">
        <v>1126</v>
      </c>
      <c r="F347" s="40" t="s">
        <v>1127</v>
      </c>
      <c r="G347" s="39" t="s">
        <v>861</v>
      </c>
      <c r="H347" s="40">
        <v>1</v>
      </c>
      <c r="I347" s="40" t="s">
        <v>22</v>
      </c>
      <c r="J347" s="26">
        <v>44557</v>
      </c>
      <c r="K347" s="26">
        <v>44922</v>
      </c>
      <c r="L347" s="41" t="b">
        <f t="shared" ca="1" si="31"/>
        <v>1</v>
      </c>
      <c r="M347" s="42"/>
      <c r="N347" s="43"/>
      <c r="O347" s="44">
        <f t="shared" ca="1" si="30"/>
        <v>44831</v>
      </c>
      <c r="P347" s="44">
        <f t="shared" si="29"/>
        <v>44908</v>
      </c>
    </row>
    <row r="348" spans="1:16" ht="31" x14ac:dyDescent="0.35">
      <c r="A348" s="37">
        <v>264</v>
      </c>
      <c r="B348" s="38" t="s">
        <v>1033</v>
      </c>
      <c r="C348" s="39" t="s">
        <v>1034</v>
      </c>
      <c r="D348" s="40" t="s">
        <v>705</v>
      </c>
      <c r="E348" s="40" t="str">
        <f>INDEX([1]REFERENCED!$E:$E, MATCH(B348,[1]REFERENCED!$B:$B,0))</f>
        <v>5” - 4 TPI STUB ACME - 2G</v>
      </c>
      <c r="F348" s="40" t="s">
        <v>1035</v>
      </c>
      <c r="G348" s="39" t="s">
        <v>861</v>
      </c>
      <c r="H348" s="40">
        <v>1</v>
      </c>
      <c r="I348" s="40" t="s">
        <v>22</v>
      </c>
      <c r="J348" s="26">
        <v>44508</v>
      </c>
      <c r="K348" s="26">
        <v>44873</v>
      </c>
      <c r="L348" s="41" t="b">
        <f t="shared" ca="1" si="31"/>
        <v>1</v>
      </c>
      <c r="M348" s="42"/>
      <c r="N348" s="43"/>
      <c r="O348" s="44">
        <f t="shared" ca="1" si="30"/>
        <v>44831</v>
      </c>
      <c r="P348" s="44">
        <f t="shared" si="29"/>
        <v>44859</v>
      </c>
    </row>
    <row r="349" spans="1:16" ht="31" x14ac:dyDescent="0.35">
      <c r="A349" s="37">
        <v>232</v>
      </c>
      <c r="B349" s="38" t="s">
        <v>918</v>
      </c>
      <c r="C349" s="39" t="s">
        <v>1814</v>
      </c>
      <c r="D349" s="40" t="s">
        <v>705</v>
      </c>
      <c r="E349" s="40" t="str">
        <f>INDEX([1]REFERENCED!$E:$E, MATCH(B349,[1]REFERENCED!$B:$B,0))</f>
        <v xml:space="preserve">5.250”  - 8 UN - 2B </v>
      </c>
      <c r="F349" s="40" t="s">
        <v>919</v>
      </c>
      <c r="G349" s="39" t="s">
        <v>920</v>
      </c>
      <c r="H349" s="40">
        <v>1</v>
      </c>
      <c r="I349" s="40" t="s">
        <v>22</v>
      </c>
      <c r="J349" s="26">
        <v>44434</v>
      </c>
      <c r="K349" s="26">
        <v>44799</v>
      </c>
      <c r="L349" s="41" t="b">
        <f t="shared" ca="1" si="31"/>
        <v>0</v>
      </c>
      <c r="M349" s="42"/>
      <c r="N349" s="43"/>
      <c r="O349" s="44">
        <f t="shared" ca="1" si="30"/>
        <v>44831</v>
      </c>
      <c r="P349" s="44">
        <f t="shared" si="29"/>
        <v>44785</v>
      </c>
    </row>
    <row r="350" spans="1:16" ht="31" x14ac:dyDescent="0.35">
      <c r="A350" s="37">
        <v>239</v>
      </c>
      <c r="B350" s="38" t="s">
        <v>939</v>
      </c>
      <c r="C350" s="39" t="s">
        <v>1815</v>
      </c>
      <c r="D350" s="40" t="s">
        <v>705</v>
      </c>
      <c r="E350" s="40" t="str">
        <f>INDEX([1]REFERENCED!$E:$E, MATCH(B350,[1]REFERENCED!$B:$B,0))</f>
        <v xml:space="preserve">5.750" - 8 UN - 2B </v>
      </c>
      <c r="F350" s="40" t="s">
        <v>940</v>
      </c>
      <c r="G350" s="39" t="s">
        <v>941</v>
      </c>
      <c r="H350" s="40">
        <v>1</v>
      </c>
      <c r="I350" s="40" t="s">
        <v>22</v>
      </c>
      <c r="J350" s="26">
        <v>44434</v>
      </c>
      <c r="K350" s="26">
        <v>44799</v>
      </c>
      <c r="L350" s="41" t="b">
        <f t="shared" ca="1" si="31"/>
        <v>0</v>
      </c>
      <c r="M350" s="42"/>
      <c r="N350" s="43"/>
      <c r="O350" s="44">
        <f t="shared" ca="1" si="30"/>
        <v>44831</v>
      </c>
      <c r="P350" s="44">
        <f t="shared" si="29"/>
        <v>44785</v>
      </c>
    </row>
    <row r="351" spans="1:16" ht="31" x14ac:dyDescent="0.35">
      <c r="A351" s="37">
        <v>155</v>
      </c>
      <c r="B351" s="38" t="s">
        <v>622</v>
      </c>
      <c r="C351" s="39" t="s">
        <v>1816</v>
      </c>
      <c r="D351" s="40" t="s">
        <v>705</v>
      </c>
      <c r="E351" s="40" t="str">
        <f>INDEX([1]REFERENCED!$E:$E, MATCH(B351,[1]REFERENCED!$B:$B,0))</f>
        <v>5/16" - 18 UNC - 2B</v>
      </c>
      <c r="F351" s="40" t="s">
        <v>565</v>
      </c>
      <c r="G351" s="39" t="s">
        <v>422</v>
      </c>
      <c r="H351" s="40">
        <v>1</v>
      </c>
      <c r="I351" s="40" t="s">
        <v>22</v>
      </c>
      <c r="J351" s="26">
        <v>44265</v>
      </c>
      <c r="K351" s="26">
        <v>44630</v>
      </c>
      <c r="L351" s="41" t="b">
        <f t="shared" ca="1" si="31"/>
        <v>0</v>
      </c>
      <c r="M351" s="42"/>
      <c r="N351" s="43"/>
      <c r="O351" s="44">
        <f t="shared" ca="1" si="30"/>
        <v>44831</v>
      </c>
      <c r="P351" s="44">
        <f t="shared" si="29"/>
        <v>44616</v>
      </c>
    </row>
    <row r="352" spans="1:16" ht="31" x14ac:dyDescent="0.35">
      <c r="A352" s="37">
        <v>304</v>
      </c>
      <c r="B352" s="38" t="s">
        <v>1172</v>
      </c>
      <c r="C352" s="39" t="s">
        <v>1817</v>
      </c>
      <c r="D352" s="40" t="s">
        <v>705</v>
      </c>
      <c r="E352" s="40" t="str">
        <f>INDEX([1]REFERENCED!$E:$E, MATCH(B352,[1]REFERENCED!$B:$B,0))</f>
        <v>5/8" - 11 UNC - 2B</v>
      </c>
      <c r="F352" s="40" t="s">
        <v>1174</v>
      </c>
      <c r="G352" s="39" t="s">
        <v>1176</v>
      </c>
      <c r="H352" s="40">
        <v>1</v>
      </c>
      <c r="I352" s="40" t="s">
        <v>22</v>
      </c>
      <c r="J352" s="53">
        <v>44265</v>
      </c>
      <c r="K352" s="53">
        <v>44630</v>
      </c>
      <c r="L352" s="41" t="b">
        <f t="shared" ca="1" si="31"/>
        <v>0</v>
      </c>
      <c r="M352" s="42"/>
      <c r="N352" s="43"/>
      <c r="O352" s="44">
        <f t="shared" ca="1" si="30"/>
        <v>44831</v>
      </c>
      <c r="P352" s="44">
        <f t="shared" si="29"/>
        <v>44616</v>
      </c>
    </row>
    <row r="353" spans="1:16" ht="31" x14ac:dyDescent="0.35">
      <c r="A353" s="37">
        <v>211</v>
      </c>
      <c r="B353" s="38" t="s">
        <v>859</v>
      </c>
      <c r="C353" s="39" t="s">
        <v>1818</v>
      </c>
      <c r="D353" s="40" t="s">
        <v>705</v>
      </c>
      <c r="E353" s="40" t="str">
        <f>INDEX([1]REFERENCED!$E:$E, MATCH(B353,[1]REFERENCED!$B:$B,0))</f>
        <v>5-1/2“ - 4 STUB ACME - 2G</v>
      </c>
      <c r="F353" s="40" t="s">
        <v>860</v>
      </c>
      <c r="G353" s="39" t="s">
        <v>861</v>
      </c>
      <c r="H353" s="40">
        <v>1</v>
      </c>
      <c r="I353" s="54" t="s">
        <v>22</v>
      </c>
      <c r="J353" s="9">
        <v>44469</v>
      </c>
      <c r="K353" s="9">
        <v>44834</v>
      </c>
      <c r="L353" s="55" t="b">
        <f t="shared" ca="1" si="31"/>
        <v>0</v>
      </c>
      <c r="M353" s="42"/>
      <c r="N353" s="43"/>
      <c r="O353" s="44">
        <f t="shared" ca="1" si="30"/>
        <v>44831</v>
      </c>
      <c r="P353" s="44">
        <f t="shared" si="29"/>
        <v>44820</v>
      </c>
    </row>
    <row r="354" spans="1:16" ht="31" x14ac:dyDescent="0.35">
      <c r="A354" s="37">
        <v>289</v>
      </c>
      <c r="B354" s="38" t="s">
        <v>1117</v>
      </c>
      <c r="C354" s="39" t="s">
        <v>1118</v>
      </c>
      <c r="D354" s="40" t="s">
        <v>705</v>
      </c>
      <c r="E354" s="40" t="s">
        <v>1119</v>
      </c>
      <c r="F354" s="40" t="s">
        <v>1120</v>
      </c>
      <c r="G354" s="39" t="s">
        <v>861</v>
      </c>
      <c r="H354" s="40">
        <v>1</v>
      </c>
      <c r="I354" s="54" t="s">
        <v>22</v>
      </c>
      <c r="J354" s="9">
        <v>44557</v>
      </c>
      <c r="K354" s="9">
        <v>44922</v>
      </c>
      <c r="L354" s="55" t="b">
        <f t="shared" ca="1" si="31"/>
        <v>1</v>
      </c>
      <c r="M354" s="42"/>
      <c r="N354" s="43"/>
      <c r="O354" s="44">
        <f t="shared" ca="1" si="30"/>
        <v>44831</v>
      </c>
      <c r="P354" s="44">
        <f t="shared" si="29"/>
        <v>44908</v>
      </c>
    </row>
    <row r="355" spans="1:16" ht="31" x14ac:dyDescent="0.35">
      <c r="A355" s="37">
        <v>201</v>
      </c>
      <c r="B355" s="38" t="s">
        <v>824</v>
      </c>
      <c r="C355" s="39" t="s">
        <v>825</v>
      </c>
      <c r="D355" s="40" t="s">
        <v>705</v>
      </c>
      <c r="E355" s="40" t="str">
        <f>INDEX([1]REFERENCED!$E:$E, MATCH(B355,[1]REFERENCED!$B:$B,0))</f>
        <v>5-1/4" - 4 STUB ACME - 2G</v>
      </c>
      <c r="F355" s="40" t="s">
        <v>826</v>
      </c>
      <c r="G355" s="39" t="s">
        <v>827</v>
      </c>
      <c r="H355" s="40">
        <v>1</v>
      </c>
      <c r="I355" s="54" t="s">
        <v>22</v>
      </c>
      <c r="J355" s="9">
        <v>44508</v>
      </c>
      <c r="K355" s="9">
        <v>44873</v>
      </c>
      <c r="L355" s="55" t="b">
        <f t="shared" ca="1" si="31"/>
        <v>1</v>
      </c>
      <c r="M355" s="42" t="s">
        <v>828</v>
      </c>
      <c r="N355" s="43"/>
      <c r="O355" s="44">
        <f t="shared" ca="1" si="30"/>
        <v>44831</v>
      </c>
      <c r="P355" s="44">
        <f t="shared" si="29"/>
        <v>44859</v>
      </c>
    </row>
    <row r="356" spans="1:16" ht="31" x14ac:dyDescent="0.35">
      <c r="A356" s="37">
        <v>200</v>
      </c>
      <c r="B356" s="38" t="s">
        <v>820</v>
      </c>
      <c r="C356" s="39" t="s">
        <v>821</v>
      </c>
      <c r="D356" s="40" t="s">
        <v>705</v>
      </c>
      <c r="E356" s="40" t="str">
        <f>INDEX([1]REFERENCED!$E:$E, MATCH(B356,[1]REFERENCED!$B:$B,0))</f>
        <v>5-1/4" - 4 STUB ACME - 2G</v>
      </c>
      <c r="F356" s="40" t="s">
        <v>822</v>
      </c>
      <c r="G356" s="39" t="s">
        <v>823</v>
      </c>
      <c r="H356" s="40">
        <v>1</v>
      </c>
      <c r="I356" s="54" t="s">
        <v>22</v>
      </c>
      <c r="J356" s="9">
        <v>44469</v>
      </c>
      <c r="K356" s="9">
        <v>44834</v>
      </c>
      <c r="L356" s="55" t="b">
        <f t="shared" ca="1" si="31"/>
        <v>0</v>
      </c>
      <c r="M356" s="42"/>
      <c r="N356" s="43"/>
      <c r="O356" s="44">
        <f t="shared" ca="1" si="30"/>
        <v>44831</v>
      </c>
      <c r="P356" s="44">
        <f t="shared" si="29"/>
        <v>44820</v>
      </c>
    </row>
    <row r="357" spans="1:16" ht="31" x14ac:dyDescent="0.35">
      <c r="A357" s="37">
        <v>233</v>
      </c>
      <c r="B357" s="38" t="s">
        <v>921</v>
      </c>
      <c r="C357" s="39" t="s">
        <v>1819</v>
      </c>
      <c r="D357" s="40" t="s">
        <v>705</v>
      </c>
      <c r="E357" s="40" t="str">
        <f>INDEX([1]REFERENCED!$E:$E, MATCH(B357,[1]REFERENCED!$B:$B,0))</f>
        <v>5-3/4" - 4 STUB ACME - 2G</v>
      </c>
      <c r="F357" s="46" t="s">
        <v>40</v>
      </c>
      <c r="G357" s="39" t="s">
        <v>861</v>
      </c>
      <c r="H357" s="40">
        <v>1</v>
      </c>
      <c r="I357" s="54" t="s">
        <v>22</v>
      </c>
      <c r="J357" s="9">
        <v>44506</v>
      </c>
      <c r="K357" s="9">
        <v>44871</v>
      </c>
      <c r="L357" s="55" t="b">
        <f t="shared" ca="1" si="31"/>
        <v>1</v>
      </c>
      <c r="M357" s="42"/>
      <c r="N357" s="43"/>
      <c r="O357" s="44">
        <f t="shared" ca="1" si="30"/>
        <v>44831</v>
      </c>
      <c r="P357" s="44">
        <f t="shared" si="29"/>
        <v>44857</v>
      </c>
    </row>
    <row r="358" spans="1:16" ht="31" x14ac:dyDescent="0.35">
      <c r="A358" s="37">
        <v>249</v>
      </c>
      <c r="B358" s="38" t="s">
        <v>973</v>
      </c>
      <c r="C358" s="39" t="s">
        <v>974</v>
      </c>
      <c r="D358" s="40" t="s">
        <v>705</v>
      </c>
      <c r="E358" s="40" t="str">
        <f>INDEX([1]REFERENCED!$E:$E, MATCH(B358,[1]REFERENCED!$B:$B,0))</f>
        <v xml:space="preserve">6.500" - 4 STUB ACME - 2G </v>
      </c>
      <c r="F358" s="40" t="s">
        <v>975</v>
      </c>
      <c r="G358" s="39" t="s">
        <v>976</v>
      </c>
      <c r="H358" s="40">
        <v>1</v>
      </c>
      <c r="I358" s="54" t="s">
        <v>22</v>
      </c>
      <c r="J358" s="9">
        <v>44469</v>
      </c>
      <c r="K358" s="9">
        <v>44834</v>
      </c>
      <c r="L358" s="55" t="b">
        <f t="shared" ca="1" si="31"/>
        <v>0</v>
      </c>
      <c r="M358" s="42"/>
      <c r="N358" s="43"/>
      <c r="O358" s="44">
        <f t="shared" ca="1" si="30"/>
        <v>44831</v>
      </c>
      <c r="P358" s="44">
        <f t="shared" si="29"/>
        <v>44820</v>
      </c>
    </row>
    <row r="359" spans="1:16" ht="31" x14ac:dyDescent="0.35">
      <c r="A359" s="37">
        <v>288</v>
      </c>
      <c r="B359" s="45" t="s">
        <v>1109</v>
      </c>
      <c r="C359" s="39" t="s">
        <v>1820</v>
      </c>
      <c r="D359" s="40" t="s">
        <v>1343</v>
      </c>
      <c r="E359" s="40" t="e">
        <f>INDEX([1]REFERENCED!$E:$E, MATCH(B359,[1]REFERENCED!$B:$B,0))</f>
        <v>#N/A</v>
      </c>
      <c r="F359" s="40" t="s">
        <v>1111</v>
      </c>
      <c r="G359" s="39" t="s">
        <v>412</v>
      </c>
      <c r="H359" s="40">
        <v>1</v>
      </c>
      <c r="I359" s="54" t="s">
        <v>22</v>
      </c>
      <c r="J359" s="9">
        <v>44223</v>
      </c>
      <c r="K359" s="9">
        <v>44588</v>
      </c>
      <c r="L359" s="55" t="s">
        <v>1753</v>
      </c>
      <c r="M359" s="42"/>
      <c r="N359" s="43"/>
      <c r="O359" s="44">
        <f t="shared" ca="1" si="30"/>
        <v>44831</v>
      </c>
      <c r="P359" s="44">
        <f t="shared" si="29"/>
        <v>44574</v>
      </c>
    </row>
    <row r="360" spans="1:16" ht="31" x14ac:dyDescent="0.35">
      <c r="A360" s="37">
        <v>328</v>
      </c>
      <c r="B360" s="38" t="s">
        <v>1245</v>
      </c>
      <c r="C360" s="39" t="s">
        <v>1821</v>
      </c>
      <c r="D360" s="40" t="s">
        <v>705</v>
      </c>
      <c r="E360" s="40" t="str">
        <f>INDEX([1]REFERENCED!$E:$E, MATCH(B360,[1]REFERENCED!$B:$B,0))</f>
        <v>7/16“ - 14 UNC - 2B</v>
      </c>
      <c r="F360" s="40" t="s">
        <v>565</v>
      </c>
      <c r="G360" s="39" t="s">
        <v>422</v>
      </c>
      <c r="H360" s="40">
        <v>1</v>
      </c>
      <c r="I360" s="54" t="s">
        <v>22</v>
      </c>
      <c r="J360" s="9">
        <v>44566</v>
      </c>
      <c r="K360" s="9">
        <v>44931</v>
      </c>
      <c r="L360" s="55" t="b">
        <f ca="1">(P360&lt;=O360)=FALSE()</f>
        <v>1</v>
      </c>
      <c r="M360" s="42"/>
      <c r="N360" s="43"/>
      <c r="O360" s="44">
        <f t="shared" ca="1" si="30"/>
        <v>44831</v>
      </c>
      <c r="P360" s="44">
        <f t="shared" si="29"/>
        <v>44917</v>
      </c>
    </row>
    <row r="361" spans="1:16" ht="31" x14ac:dyDescent="0.35">
      <c r="A361" s="37">
        <v>157</v>
      </c>
      <c r="B361" s="38" t="s">
        <v>629</v>
      </c>
      <c r="C361" s="39" t="s">
        <v>1821</v>
      </c>
      <c r="D361" s="40" t="s">
        <v>705</v>
      </c>
      <c r="E361" s="40" t="str">
        <f>INDEX([1]REFERENCED!$E:$E, MATCH(B361,[1]REFERENCED!$B:$B,0))</f>
        <v>7/16“ - 14 UNC - 2B</v>
      </c>
      <c r="F361" s="40" t="s">
        <v>578</v>
      </c>
      <c r="G361" s="39" t="s">
        <v>632</v>
      </c>
      <c r="H361" s="40">
        <v>1</v>
      </c>
      <c r="I361" s="54" t="s">
        <v>22</v>
      </c>
      <c r="J361" s="9">
        <v>44265</v>
      </c>
      <c r="K361" s="9">
        <v>44630</v>
      </c>
      <c r="L361" s="55" t="b">
        <f ca="1">(P361&lt;=O361)=FALSE()</f>
        <v>0</v>
      </c>
      <c r="M361" s="42"/>
      <c r="N361" s="43"/>
      <c r="O361" s="44">
        <f t="shared" ca="1" si="30"/>
        <v>44831</v>
      </c>
      <c r="P361" s="44">
        <f t="shared" si="29"/>
        <v>44616</v>
      </c>
    </row>
    <row r="362" spans="1:16" ht="31" x14ac:dyDescent="0.35">
      <c r="A362" s="37">
        <v>299</v>
      </c>
      <c r="B362" s="38" t="s">
        <v>1155</v>
      </c>
      <c r="C362" s="39" t="s">
        <v>1156</v>
      </c>
      <c r="D362" s="40" t="s">
        <v>705</v>
      </c>
      <c r="E362" s="40" t="str">
        <f>INDEX([1]REFERENCED!$E:$E, MATCH(B362,[1]REFERENCED!$B:$B,0))</f>
        <v>7/8" - 14 UNF - 2B</v>
      </c>
      <c r="F362" s="40" t="s">
        <v>1157</v>
      </c>
      <c r="G362" s="39" t="s">
        <v>1158</v>
      </c>
      <c r="H362" s="40">
        <v>1</v>
      </c>
      <c r="I362" s="54" t="s">
        <v>22</v>
      </c>
      <c r="J362" s="9">
        <v>44559</v>
      </c>
      <c r="K362" s="9">
        <v>44924</v>
      </c>
      <c r="L362" s="55" t="b">
        <f ca="1">(P362&lt;=O362)=FALSE()</f>
        <v>1</v>
      </c>
      <c r="M362" s="42"/>
      <c r="N362" s="43"/>
      <c r="O362" s="44">
        <f t="shared" ca="1" si="30"/>
        <v>44831</v>
      </c>
      <c r="P362" s="44">
        <f t="shared" si="29"/>
        <v>44910</v>
      </c>
    </row>
    <row r="363" spans="1:16" ht="31" x14ac:dyDescent="0.35">
      <c r="A363" s="37">
        <v>212</v>
      </c>
      <c r="B363" s="38" t="s">
        <v>862</v>
      </c>
      <c r="C363" s="39" t="s">
        <v>1472</v>
      </c>
      <c r="D363" s="40" t="s">
        <v>705</v>
      </c>
      <c r="E363" s="40" t="str">
        <f>INDEX([1]REFERENCED!$E:$E, MATCH(B363,[1]REFERENCED!$B:$B,0))</f>
        <v>7/8“ - 9 UNC - 2B</v>
      </c>
      <c r="F363" s="40" t="s">
        <v>863</v>
      </c>
      <c r="G363" s="39" t="s">
        <v>864</v>
      </c>
      <c r="H363" s="40">
        <v>1</v>
      </c>
      <c r="I363" s="54" t="s">
        <v>22</v>
      </c>
      <c r="J363" s="9">
        <v>44566</v>
      </c>
      <c r="K363" s="9">
        <v>44931</v>
      </c>
      <c r="L363" s="55" t="b">
        <f ca="1">(P363&lt;=O363)=FALSE()</f>
        <v>1</v>
      </c>
      <c r="M363" s="42" t="s">
        <v>828</v>
      </c>
      <c r="N363" s="43"/>
      <c r="O363" s="44">
        <f t="shared" ca="1" si="30"/>
        <v>44831</v>
      </c>
      <c r="P363" s="44">
        <f t="shared" si="29"/>
        <v>44917</v>
      </c>
    </row>
    <row r="364" spans="1:16" ht="31" x14ac:dyDescent="0.35">
      <c r="A364" s="37">
        <v>400</v>
      </c>
      <c r="B364" s="38" t="s">
        <v>1471</v>
      </c>
      <c r="C364" s="39" t="s">
        <v>1472</v>
      </c>
      <c r="D364" s="40" t="s">
        <v>705</v>
      </c>
      <c r="E364" s="40" t="str">
        <f>INDEX([1]REFERENCED!$E:$E, MATCH(B364,[1]REFERENCED!$B:$B,0))</f>
        <v>7/8“ - 9 UNC - 2B</v>
      </c>
      <c r="F364" s="40" t="s">
        <v>1473</v>
      </c>
      <c r="G364" s="39" t="s">
        <v>1431</v>
      </c>
      <c r="H364" s="40">
        <v>1</v>
      </c>
      <c r="I364" s="54" t="s">
        <v>22</v>
      </c>
      <c r="J364" s="9">
        <v>44566</v>
      </c>
      <c r="K364" s="9">
        <v>44931</v>
      </c>
      <c r="L364" s="55" t="b">
        <f ca="1">(P364&lt;=O364)=FALSE()</f>
        <v>1</v>
      </c>
      <c r="M364" s="42" t="s">
        <v>828</v>
      </c>
      <c r="N364" s="43"/>
      <c r="O364" s="44">
        <f t="shared" ca="1" si="30"/>
        <v>44831</v>
      </c>
      <c r="P364" s="44">
        <f t="shared" si="29"/>
        <v>44917</v>
      </c>
    </row>
    <row r="365" spans="1:16" ht="15.5" x14ac:dyDescent="0.35">
      <c r="A365" s="37">
        <v>22</v>
      </c>
      <c r="B365" s="45" t="s">
        <v>101</v>
      </c>
      <c r="C365" s="39" t="s">
        <v>102</v>
      </c>
      <c r="D365" s="40" t="s">
        <v>1343</v>
      </c>
      <c r="E365" s="40" t="e">
        <f>INDEX([1]REFERENCED!$E:$E, MATCH(B365,[1]REFERENCED!$B:$B,0))</f>
        <v>#N/A</v>
      </c>
      <c r="F365" s="40" t="s">
        <v>103</v>
      </c>
      <c r="G365" s="39" t="s">
        <v>34</v>
      </c>
      <c r="H365" s="40">
        <v>1</v>
      </c>
      <c r="I365" s="40" t="s">
        <v>22</v>
      </c>
      <c r="J365" s="56">
        <v>42286</v>
      </c>
      <c r="K365" s="56">
        <v>42650</v>
      </c>
      <c r="L365" s="41" t="s">
        <v>1753</v>
      </c>
      <c r="M365" s="42"/>
      <c r="N365" s="43"/>
      <c r="O365" s="44">
        <f t="shared" ca="1" si="30"/>
        <v>44831</v>
      </c>
      <c r="P365" s="44">
        <f t="shared" si="29"/>
        <v>42636</v>
      </c>
    </row>
    <row r="366" spans="1:16" ht="15.5" x14ac:dyDescent="0.35">
      <c r="A366" s="37">
        <v>23</v>
      </c>
      <c r="B366" s="45" t="s">
        <v>104</v>
      </c>
      <c r="C366" s="39" t="s">
        <v>102</v>
      </c>
      <c r="D366" s="40" t="s">
        <v>1343</v>
      </c>
      <c r="E366" s="40" t="e">
        <f>INDEX([1]REFERENCED!$E:$E, MATCH(B366,[1]REFERENCED!$B:$B,0))</f>
        <v>#N/A</v>
      </c>
      <c r="F366" s="40" t="s">
        <v>105</v>
      </c>
      <c r="G366" s="39" t="s">
        <v>34</v>
      </c>
      <c r="H366" s="40">
        <v>1</v>
      </c>
      <c r="I366" s="40" t="s">
        <v>22</v>
      </c>
      <c r="J366" s="26">
        <v>42286</v>
      </c>
      <c r="K366" s="26">
        <v>42650</v>
      </c>
      <c r="L366" s="41" t="s">
        <v>1753</v>
      </c>
      <c r="M366" s="42"/>
      <c r="N366" s="43"/>
      <c r="O366" s="44">
        <f t="shared" ca="1" si="30"/>
        <v>44831</v>
      </c>
      <c r="P366" s="44">
        <f t="shared" si="29"/>
        <v>42636</v>
      </c>
    </row>
    <row r="367" spans="1:16" ht="15.5" x14ac:dyDescent="0.35">
      <c r="A367" s="37">
        <v>466</v>
      </c>
      <c r="B367" s="45" t="s">
        <v>1661</v>
      </c>
      <c r="C367" s="39" t="s">
        <v>1662</v>
      </c>
      <c r="D367" s="40" t="s">
        <v>1343</v>
      </c>
      <c r="E367" s="40" t="e">
        <f>INDEX([1]REFERENCED!$E:$E, MATCH(B367,[1]REFERENCED!$B:$B,0))</f>
        <v>#N/A</v>
      </c>
      <c r="F367" s="40" t="s">
        <v>1663</v>
      </c>
      <c r="G367" s="39" t="s">
        <v>980</v>
      </c>
      <c r="H367" s="40">
        <v>1</v>
      </c>
      <c r="I367" s="40" t="s">
        <v>22</v>
      </c>
      <c r="J367" s="26">
        <v>43868</v>
      </c>
      <c r="K367" s="26">
        <v>44234</v>
      </c>
      <c r="L367" s="41" t="s">
        <v>1753</v>
      </c>
      <c r="M367" s="42"/>
      <c r="N367" s="43"/>
      <c r="O367" s="44">
        <f t="shared" ca="1" si="30"/>
        <v>44831</v>
      </c>
      <c r="P367" s="44">
        <f t="shared" si="29"/>
        <v>44220</v>
      </c>
    </row>
    <row r="368" spans="1:16" ht="15.5" x14ac:dyDescent="0.35">
      <c r="A368" s="37">
        <v>467</v>
      </c>
      <c r="B368" s="38" t="s">
        <v>1664</v>
      </c>
      <c r="C368" s="39" t="s">
        <v>1662</v>
      </c>
      <c r="D368" s="40" t="s">
        <v>705</v>
      </c>
      <c r="E368" s="46" t="s">
        <v>40</v>
      </c>
      <c r="F368" s="40" t="s">
        <v>1665</v>
      </c>
      <c r="G368" s="39" t="s">
        <v>980</v>
      </c>
      <c r="H368" s="40">
        <v>1</v>
      </c>
      <c r="I368" s="40" t="s">
        <v>22</v>
      </c>
      <c r="J368" s="26">
        <v>44453</v>
      </c>
      <c r="K368" s="26">
        <v>44818</v>
      </c>
      <c r="L368" s="41" t="b">
        <f ca="1">(P368&lt;=O368)=FALSE()</f>
        <v>0</v>
      </c>
      <c r="M368" s="42"/>
      <c r="N368" s="43"/>
      <c r="O368" s="44">
        <f t="shared" ca="1" si="30"/>
        <v>44831</v>
      </c>
      <c r="P368" s="44">
        <f t="shared" si="29"/>
        <v>44804</v>
      </c>
    </row>
    <row r="369" spans="1:16" ht="15.5" x14ac:dyDescent="0.35">
      <c r="A369" s="37">
        <v>370</v>
      </c>
      <c r="B369" s="45" t="s">
        <v>1373</v>
      </c>
      <c r="C369" s="39" t="s">
        <v>1374</v>
      </c>
      <c r="D369" s="40" t="s">
        <v>1343</v>
      </c>
      <c r="E369" s="40" t="e">
        <f>INDEX([1]REFERENCED!$E:$E, MATCH(B369,[1]REFERENCED!$B:$B,0))</f>
        <v>#N/A</v>
      </c>
      <c r="F369" s="46" t="s">
        <v>40</v>
      </c>
      <c r="G369" s="39" t="s">
        <v>1375</v>
      </c>
      <c r="H369" s="40">
        <v>1</v>
      </c>
      <c r="I369" s="40" t="s">
        <v>22</v>
      </c>
      <c r="J369" s="26">
        <v>42832</v>
      </c>
      <c r="K369" s="26">
        <v>43196</v>
      </c>
      <c r="L369" s="41" t="s">
        <v>1753</v>
      </c>
      <c r="M369" s="42"/>
      <c r="N369" s="43"/>
      <c r="O369" s="44">
        <f t="shared" ca="1" si="30"/>
        <v>44831</v>
      </c>
      <c r="P369" s="44">
        <f t="shared" si="29"/>
        <v>43182</v>
      </c>
    </row>
    <row r="370" spans="1:16" ht="31" x14ac:dyDescent="0.35">
      <c r="A370" s="57">
        <v>358</v>
      </c>
      <c r="B370" s="58" t="s">
        <v>1822</v>
      </c>
      <c r="C370" s="59" t="s">
        <v>1823</v>
      </c>
      <c r="D370" s="58" t="s">
        <v>705</v>
      </c>
      <c r="E370" s="60" t="s">
        <v>40</v>
      </c>
      <c r="F370" s="58">
        <v>214166</v>
      </c>
      <c r="G370" s="59" t="s">
        <v>1824</v>
      </c>
      <c r="H370" s="58">
        <v>6</v>
      </c>
      <c r="I370" s="58" t="s">
        <v>119</v>
      </c>
      <c r="J370" s="61">
        <v>44675</v>
      </c>
      <c r="K370" s="61">
        <v>44858</v>
      </c>
      <c r="L370" s="62" t="b">
        <f ca="1">(P370&lt;=O370)=FALSE()</f>
        <v>1</v>
      </c>
      <c r="M370" s="63" t="s">
        <v>1825</v>
      </c>
      <c r="N370" s="64"/>
      <c r="O370" s="65">
        <f t="shared" ca="1" si="30"/>
        <v>44831</v>
      </c>
      <c r="P370" s="65">
        <f t="shared" si="29"/>
        <v>44844</v>
      </c>
    </row>
    <row r="371" spans="1:16" ht="15.5" x14ac:dyDescent="0.35">
      <c r="A371" s="37">
        <v>256</v>
      </c>
      <c r="B371" s="45" t="s">
        <v>996</v>
      </c>
      <c r="C371" s="39" t="s">
        <v>997</v>
      </c>
      <c r="D371" s="40" t="s">
        <v>1343</v>
      </c>
      <c r="E371" s="46" t="s">
        <v>40</v>
      </c>
      <c r="F371" s="40" t="s">
        <v>998</v>
      </c>
      <c r="G371" s="39" t="s">
        <v>999</v>
      </c>
      <c r="H371" s="40">
        <v>6</v>
      </c>
      <c r="I371" s="40" t="s">
        <v>119</v>
      </c>
      <c r="J371" s="26">
        <v>42615</v>
      </c>
      <c r="K371" s="26">
        <v>42796</v>
      </c>
      <c r="L371" s="41" t="s">
        <v>1753</v>
      </c>
      <c r="M371" s="42"/>
      <c r="N371" s="43"/>
      <c r="O371" s="44">
        <f t="shared" ca="1" si="30"/>
        <v>44831</v>
      </c>
      <c r="P371" s="44">
        <f t="shared" si="29"/>
        <v>42782</v>
      </c>
    </row>
    <row r="372" spans="1:16" ht="15.5" x14ac:dyDescent="0.35">
      <c r="A372" s="37">
        <v>87</v>
      </c>
      <c r="B372" s="48" t="s">
        <v>328</v>
      </c>
      <c r="C372" s="39" t="s">
        <v>329</v>
      </c>
      <c r="D372" s="40">
        <v>1</v>
      </c>
      <c r="E372" s="46" t="s">
        <v>40</v>
      </c>
      <c r="F372" s="40" t="s">
        <v>330</v>
      </c>
      <c r="G372" s="39" t="s">
        <v>53</v>
      </c>
      <c r="H372" s="40">
        <v>1</v>
      </c>
      <c r="I372" s="40" t="s">
        <v>22</v>
      </c>
      <c r="J372" s="26">
        <v>44348</v>
      </c>
      <c r="K372" s="26">
        <v>44713</v>
      </c>
      <c r="L372" s="41" t="b">
        <f ca="1">(P372&lt;=O372)=FALSE()</f>
        <v>0</v>
      </c>
      <c r="M372" s="42"/>
      <c r="N372" s="43"/>
      <c r="O372" s="44">
        <f t="shared" ca="1" si="30"/>
        <v>44831</v>
      </c>
      <c r="P372" s="44">
        <f t="shared" si="29"/>
        <v>44699</v>
      </c>
    </row>
    <row r="373" spans="1:16" ht="31" x14ac:dyDescent="0.35">
      <c r="A373" s="37">
        <v>421</v>
      </c>
      <c r="B373" s="38" t="s">
        <v>1547</v>
      </c>
      <c r="C373" s="39" t="s">
        <v>1566</v>
      </c>
      <c r="D373" s="40" t="s">
        <v>705</v>
      </c>
      <c r="E373" s="40" t="str">
        <f>INDEX([1]REFERENCED!$E:$E, MATCH(B373,[1]REFERENCED!$B:$B,0))</f>
        <v>-</v>
      </c>
      <c r="F373" s="40" t="s">
        <v>1550</v>
      </c>
      <c r="G373" s="39" t="s">
        <v>980</v>
      </c>
      <c r="H373" s="50">
        <v>3</v>
      </c>
      <c r="I373" s="40" t="s">
        <v>119</v>
      </c>
      <c r="J373" s="26">
        <v>44543</v>
      </c>
      <c r="K373" s="26">
        <v>44633</v>
      </c>
      <c r="L373" s="41" t="b">
        <f ca="1">(P373&lt;=O373)=FALSE()</f>
        <v>0</v>
      </c>
      <c r="M373" s="42"/>
      <c r="N373" s="43"/>
      <c r="O373" s="44">
        <f t="shared" ca="1" si="30"/>
        <v>44831</v>
      </c>
      <c r="P373" s="44">
        <f t="shared" si="29"/>
        <v>44619</v>
      </c>
    </row>
    <row r="374" spans="1:16" ht="15.5" x14ac:dyDescent="0.35">
      <c r="A374" s="37">
        <v>425</v>
      </c>
      <c r="B374" s="45" t="s">
        <v>1565</v>
      </c>
      <c r="C374" s="39" t="s">
        <v>1566</v>
      </c>
      <c r="D374" s="40" t="s">
        <v>1343</v>
      </c>
      <c r="E374" s="40" t="e">
        <f>INDEX([1]REFERENCED!$E:$E, MATCH(B374,[1]REFERENCED!$B:$B,0))</f>
        <v>#N/A</v>
      </c>
      <c r="F374" s="40" t="s">
        <v>1567</v>
      </c>
      <c r="G374" s="39" t="s">
        <v>1568</v>
      </c>
      <c r="H374" s="40">
        <v>3</v>
      </c>
      <c r="I374" s="40" t="s">
        <v>119</v>
      </c>
      <c r="J374" s="26">
        <v>43822</v>
      </c>
      <c r="K374" s="26">
        <v>43913</v>
      </c>
      <c r="L374" s="41" t="s">
        <v>1753</v>
      </c>
      <c r="M374" s="42"/>
      <c r="N374" s="43"/>
      <c r="O374" s="44">
        <f t="shared" ca="1" si="30"/>
        <v>44831</v>
      </c>
      <c r="P374" s="44">
        <f t="shared" si="29"/>
        <v>43899</v>
      </c>
    </row>
    <row r="375" spans="1:16" ht="31" x14ac:dyDescent="0.35">
      <c r="A375" s="37">
        <v>478</v>
      </c>
      <c r="B375" s="45" t="s">
        <v>1686</v>
      </c>
      <c r="C375" s="39" t="s">
        <v>1566</v>
      </c>
      <c r="D375" s="40" t="s">
        <v>1343</v>
      </c>
      <c r="E375" s="40" t="e">
        <f>INDEX([1]REFERENCED!$E:$E, MATCH(B375,[1]REFERENCED!$B:$B,0))</f>
        <v>#N/A</v>
      </c>
      <c r="F375" s="40" t="s">
        <v>1687</v>
      </c>
      <c r="G375" s="39" t="s">
        <v>980</v>
      </c>
      <c r="H375" s="40">
        <v>3</v>
      </c>
      <c r="I375" s="40" t="s">
        <v>119</v>
      </c>
      <c r="J375" s="26">
        <v>42732</v>
      </c>
      <c r="K375" s="26">
        <v>42822</v>
      </c>
      <c r="L375" s="41" t="s">
        <v>1753</v>
      </c>
      <c r="M375" s="42"/>
      <c r="N375" s="43"/>
      <c r="O375" s="44">
        <f t="shared" ca="1" si="30"/>
        <v>44831</v>
      </c>
      <c r="P375" s="44">
        <f t="shared" si="29"/>
        <v>42808</v>
      </c>
    </row>
    <row r="376" spans="1:16" ht="31" x14ac:dyDescent="0.35">
      <c r="A376" s="37">
        <v>397</v>
      </c>
      <c r="B376" s="38" t="s">
        <v>1462</v>
      </c>
      <c r="C376" s="39" t="s">
        <v>1463</v>
      </c>
      <c r="D376" s="40" t="s">
        <v>705</v>
      </c>
      <c r="E376" s="40" t="str">
        <f>INDEX([1]REFERENCED!$E:$E, MATCH(B376,[1]REFERENCED!$B:$B,0))</f>
        <v xml:space="preserve">1" - 8 UN - 2A </v>
      </c>
      <c r="F376" s="40" t="s">
        <v>1464</v>
      </c>
      <c r="G376" s="39" t="s">
        <v>1014</v>
      </c>
      <c r="H376" s="40">
        <v>1</v>
      </c>
      <c r="I376" s="40" t="s">
        <v>22</v>
      </c>
      <c r="J376" s="26">
        <v>44567</v>
      </c>
      <c r="K376" s="26">
        <v>44932</v>
      </c>
      <c r="L376" s="41" t="b">
        <f t="shared" ref="L376:L400" ca="1" si="32">(P376&lt;=O376)=FALSE()</f>
        <v>1</v>
      </c>
      <c r="M376" s="42"/>
      <c r="N376" s="43"/>
      <c r="O376" s="44">
        <f t="shared" ca="1" si="30"/>
        <v>44831</v>
      </c>
      <c r="P376" s="44">
        <f t="shared" si="29"/>
        <v>44918</v>
      </c>
    </row>
    <row r="377" spans="1:16" ht="31" x14ac:dyDescent="0.35">
      <c r="A377" s="37">
        <v>285</v>
      </c>
      <c r="B377" s="38" t="s">
        <v>1098</v>
      </c>
      <c r="C377" s="39" t="s">
        <v>1099</v>
      </c>
      <c r="D377" s="40" t="s">
        <v>705</v>
      </c>
      <c r="E377" s="40" t="s">
        <v>1100</v>
      </c>
      <c r="F377" s="40" t="s">
        <v>1101</v>
      </c>
      <c r="G377" s="39" t="s">
        <v>1014</v>
      </c>
      <c r="H377" s="40">
        <v>1</v>
      </c>
      <c r="I377" s="40" t="s">
        <v>22</v>
      </c>
      <c r="J377" s="26">
        <v>44567</v>
      </c>
      <c r="K377" s="26">
        <v>44932</v>
      </c>
      <c r="L377" s="41" t="b">
        <f t="shared" ca="1" si="32"/>
        <v>1</v>
      </c>
      <c r="M377" s="42"/>
      <c r="N377" s="43"/>
      <c r="O377" s="44">
        <f t="shared" ca="1" si="30"/>
        <v>44831</v>
      </c>
      <c r="P377" s="44">
        <f t="shared" si="29"/>
        <v>44918</v>
      </c>
    </row>
    <row r="378" spans="1:16" ht="31" x14ac:dyDescent="0.35">
      <c r="A378" s="37">
        <v>283</v>
      </c>
      <c r="B378" s="38" t="s">
        <v>1090</v>
      </c>
      <c r="C378" s="39" t="s">
        <v>1091</v>
      </c>
      <c r="D378" s="40" t="s">
        <v>705</v>
      </c>
      <c r="E378" s="40" t="s">
        <v>1092</v>
      </c>
      <c r="F378" s="40" t="s">
        <v>1093</v>
      </c>
      <c r="G378" s="39" t="s">
        <v>861</v>
      </c>
      <c r="H378" s="40">
        <v>1</v>
      </c>
      <c r="I378" s="40" t="s">
        <v>22</v>
      </c>
      <c r="J378" s="53">
        <v>44567</v>
      </c>
      <c r="K378" s="53">
        <v>44932</v>
      </c>
      <c r="L378" s="41" t="b">
        <f t="shared" ca="1" si="32"/>
        <v>1</v>
      </c>
      <c r="M378" s="42"/>
      <c r="N378" s="43"/>
      <c r="O378" s="44">
        <f t="shared" ca="1" si="30"/>
        <v>44831</v>
      </c>
      <c r="P378" s="44">
        <f t="shared" si="29"/>
        <v>44918</v>
      </c>
    </row>
    <row r="379" spans="1:16" ht="31" x14ac:dyDescent="0.35">
      <c r="A379" s="37">
        <v>286</v>
      </c>
      <c r="B379" s="38" t="s">
        <v>1102</v>
      </c>
      <c r="C379" s="39" t="s">
        <v>1103</v>
      </c>
      <c r="D379" s="40" t="s">
        <v>705</v>
      </c>
      <c r="E379" s="40" t="s">
        <v>1104</v>
      </c>
      <c r="F379" s="40" t="s">
        <v>1826</v>
      </c>
      <c r="G379" s="39" t="s">
        <v>1014</v>
      </c>
      <c r="H379" s="40">
        <v>1</v>
      </c>
      <c r="I379" s="54" t="s">
        <v>22</v>
      </c>
      <c r="J379" s="9">
        <v>44567</v>
      </c>
      <c r="K379" s="9">
        <v>44932</v>
      </c>
      <c r="L379" s="55" t="b">
        <f t="shared" ca="1" si="32"/>
        <v>1</v>
      </c>
      <c r="M379" s="42" t="s">
        <v>828</v>
      </c>
      <c r="N379" s="43"/>
      <c r="O379" s="44">
        <f t="shared" ca="1" si="30"/>
        <v>44831</v>
      </c>
      <c r="P379" s="44">
        <f t="shared" si="29"/>
        <v>44918</v>
      </c>
    </row>
    <row r="380" spans="1:16" ht="31" x14ac:dyDescent="0.35">
      <c r="A380" s="37">
        <v>284</v>
      </c>
      <c r="B380" s="38" t="s">
        <v>1094</v>
      </c>
      <c r="C380" s="39" t="s">
        <v>1095</v>
      </c>
      <c r="D380" s="40" t="s">
        <v>705</v>
      </c>
      <c r="E380" s="40" t="s">
        <v>1096</v>
      </c>
      <c r="F380" s="40" t="s">
        <v>1097</v>
      </c>
      <c r="G380" s="39" t="s">
        <v>1014</v>
      </c>
      <c r="H380" s="40">
        <v>1</v>
      </c>
      <c r="I380" s="54" t="s">
        <v>22</v>
      </c>
      <c r="J380" s="9">
        <v>44567</v>
      </c>
      <c r="K380" s="9">
        <v>44932</v>
      </c>
      <c r="L380" s="55" t="b">
        <f t="shared" ca="1" si="32"/>
        <v>1</v>
      </c>
      <c r="M380" s="42" t="s">
        <v>828</v>
      </c>
      <c r="N380" s="43"/>
      <c r="O380" s="44">
        <f t="shared" ca="1" si="30"/>
        <v>44831</v>
      </c>
      <c r="P380" s="44">
        <f t="shared" si="29"/>
        <v>44918</v>
      </c>
    </row>
    <row r="381" spans="1:16" ht="31" x14ac:dyDescent="0.35">
      <c r="A381" s="37">
        <v>258</v>
      </c>
      <c r="B381" s="38" t="s">
        <v>1011</v>
      </c>
      <c r="C381" s="39" t="s">
        <v>1012</v>
      </c>
      <c r="D381" s="40" t="s">
        <v>705</v>
      </c>
      <c r="E381" s="40" t="str">
        <f>INDEX([1]REFERENCED!$E:$E, MATCH(B381,[1]REFERENCED!$B:$B,0))</f>
        <v>2" - 8 UN - 2A</v>
      </c>
      <c r="F381" s="40" t="s">
        <v>1013</v>
      </c>
      <c r="G381" s="39" t="s">
        <v>1014</v>
      </c>
      <c r="H381" s="40">
        <v>1</v>
      </c>
      <c r="I381" s="54" t="s">
        <v>22</v>
      </c>
      <c r="J381" s="9">
        <v>44434</v>
      </c>
      <c r="K381" s="9">
        <v>44799</v>
      </c>
      <c r="L381" s="55" t="b">
        <f t="shared" ca="1" si="32"/>
        <v>0</v>
      </c>
      <c r="M381" s="42" t="s">
        <v>828</v>
      </c>
      <c r="N381" s="43"/>
      <c r="O381" s="44">
        <f t="shared" ca="1" si="30"/>
        <v>44831</v>
      </c>
      <c r="P381" s="44">
        <f t="shared" si="29"/>
        <v>44785</v>
      </c>
    </row>
    <row r="382" spans="1:16" ht="46.5" x14ac:dyDescent="0.35">
      <c r="A382" s="37">
        <v>394</v>
      </c>
      <c r="B382" s="38" t="s">
        <v>1451</v>
      </c>
      <c r="C382" s="39" t="s">
        <v>1452</v>
      </c>
      <c r="D382" s="40" t="s">
        <v>705</v>
      </c>
      <c r="E382" s="40" t="str">
        <f>INDEX([1]REFERENCED!$E:$E, MATCH(B382,[1]REFERENCED!$B:$B,0))</f>
        <v>2-1/2" - 8 UN - 2A</v>
      </c>
      <c r="F382" s="40" t="s">
        <v>1453</v>
      </c>
      <c r="G382" s="39" t="s">
        <v>1014</v>
      </c>
      <c r="H382" s="40">
        <v>1</v>
      </c>
      <c r="I382" s="54" t="s">
        <v>22</v>
      </c>
      <c r="J382" s="9">
        <v>44561</v>
      </c>
      <c r="K382" s="9">
        <v>44926</v>
      </c>
      <c r="L382" s="55" t="b">
        <f t="shared" ca="1" si="32"/>
        <v>1</v>
      </c>
      <c r="M382" s="42" t="s">
        <v>828</v>
      </c>
      <c r="N382" s="43"/>
      <c r="O382" s="44">
        <f t="shared" ca="1" si="30"/>
        <v>44831</v>
      </c>
      <c r="P382" s="44">
        <f t="shared" si="29"/>
        <v>44912</v>
      </c>
    </row>
    <row r="383" spans="1:16" ht="31" x14ac:dyDescent="0.35">
      <c r="A383" s="37">
        <v>418</v>
      </c>
      <c r="B383" s="38" t="s">
        <v>1537</v>
      </c>
      <c r="C383" s="39" t="s">
        <v>1538</v>
      </c>
      <c r="D383" s="40" t="s">
        <v>705</v>
      </c>
      <c r="E383" s="40" t="str">
        <f>INDEX([1]REFERENCED!$E:$E, MATCH(B383,[1]REFERENCED!$B:$B,0))</f>
        <v>2-1/4" - 8 UN - 2A</v>
      </c>
      <c r="F383" s="40" t="s">
        <v>1539</v>
      </c>
      <c r="G383" s="39" t="s">
        <v>1014</v>
      </c>
      <c r="H383" s="40">
        <v>1</v>
      </c>
      <c r="I383" s="54" t="s">
        <v>22</v>
      </c>
      <c r="J383" s="9">
        <v>44567</v>
      </c>
      <c r="K383" s="9">
        <v>44932</v>
      </c>
      <c r="L383" s="55" t="b">
        <f t="shared" ca="1" si="32"/>
        <v>1</v>
      </c>
      <c r="M383" s="42" t="s">
        <v>828</v>
      </c>
      <c r="N383" s="43"/>
      <c r="O383" s="44">
        <f t="shared" ca="1" si="30"/>
        <v>44831</v>
      </c>
      <c r="P383" s="44">
        <f t="shared" si="29"/>
        <v>44918</v>
      </c>
    </row>
    <row r="384" spans="1:16" ht="31" x14ac:dyDescent="0.35">
      <c r="A384" s="37">
        <v>259</v>
      </c>
      <c r="B384" s="38" t="s">
        <v>1015</v>
      </c>
      <c r="C384" s="39" t="s">
        <v>1016</v>
      </c>
      <c r="D384" s="40" t="s">
        <v>705</v>
      </c>
      <c r="E384" s="40" t="str">
        <f>INDEX([1]REFERENCED!$E:$E, MATCH(B384,[1]REFERENCED!$B:$B,0))</f>
        <v>2-1/8" - 8 UN - 2A</v>
      </c>
      <c r="F384" s="40" t="s">
        <v>1017</v>
      </c>
      <c r="G384" s="39" t="s">
        <v>1014</v>
      </c>
      <c r="H384" s="40">
        <v>1</v>
      </c>
      <c r="I384" s="54" t="s">
        <v>22</v>
      </c>
      <c r="J384" s="9">
        <v>44434</v>
      </c>
      <c r="K384" s="9">
        <v>44799</v>
      </c>
      <c r="L384" s="55" t="b">
        <f t="shared" ca="1" si="32"/>
        <v>0</v>
      </c>
      <c r="M384" s="42" t="s">
        <v>828</v>
      </c>
      <c r="N384" s="43"/>
      <c r="O384" s="44">
        <f t="shared" ca="1" si="30"/>
        <v>44831</v>
      </c>
      <c r="P384" s="44">
        <f t="shared" si="29"/>
        <v>44785</v>
      </c>
    </row>
    <row r="385" spans="1:16" ht="31" x14ac:dyDescent="0.35">
      <c r="A385" s="37">
        <v>282</v>
      </c>
      <c r="B385" s="38" t="s">
        <v>1086</v>
      </c>
      <c r="C385" s="39" t="s">
        <v>1087</v>
      </c>
      <c r="D385" s="40" t="s">
        <v>705</v>
      </c>
      <c r="E385" s="40" t="s">
        <v>1088</v>
      </c>
      <c r="F385" s="40" t="s">
        <v>1089</v>
      </c>
      <c r="G385" s="39" t="s">
        <v>1014</v>
      </c>
      <c r="H385" s="40">
        <v>1</v>
      </c>
      <c r="I385" s="54" t="s">
        <v>22</v>
      </c>
      <c r="J385" s="9">
        <v>44567</v>
      </c>
      <c r="K385" s="9">
        <v>44932</v>
      </c>
      <c r="L385" s="55" t="b">
        <f t="shared" ca="1" si="32"/>
        <v>1</v>
      </c>
      <c r="M385" s="42" t="s">
        <v>828</v>
      </c>
      <c r="N385" s="43"/>
      <c r="O385" s="44">
        <f t="shared" ca="1" si="30"/>
        <v>44831</v>
      </c>
      <c r="P385" s="44">
        <f t="shared" si="29"/>
        <v>44918</v>
      </c>
    </row>
    <row r="386" spans="1:16" ht="31" x14ac:dyDescent="0.35">
      <c r="A386" s="37">
        <v>414</v>
      </c>
      <c r="B386" s="38" t="s">
        <v>1520</v>
      </c>
      <c r="C386" s="39" t="s">
        <v>1827</v>
      </c>
      <c r="D386" s="40" t="s">
        <v>705</v>
      </c>
      <c r="E386" s="40" t="str">
        <f>INDEX([1]REFERENCED!$E:$E, MATCH(B386,[1]REFERENCED!$B:$B,0))</f>
        <v>2-7/8" - 8 UN - 2A</v>
      </c>
      <c r="F386" s="40" t="s">
        <v>1523</v>
      </c>
      <c r="G386" s="39" t="s">
        <v>1014</v>
      </c>
      <c r="H386" s="40">
        <v>1</v>
      </c>
      <c r="I386" s="54" t="s">
        <v>22</v>
      </c>
      <c r="J386" s="9">
        <v>44228</v>
      </c>
      <c r="K386" s="9">
        <v>44593</v>
      </c>
      <c r="L386" s="55" t="b">
        <f t="shared" ca="1" si="32"/>
        <v>0</v>
      </c>
      <c r="M386" s="42" t="s">
        <v>828</v>
      </c>
      <c r="N386" s="43"/>
      <c r="O386" s="44">
        <f t="shared" ca="1" si="30"/>
        <v>44831</v>
      </c>
      <c r="P386" s="44">
        <f t="shared" ref="P386:P449" si="33">(K386-14)</f>
        <v>44579</v>
      </c>
    </row>
    <row r="387" spans="1:16" ht="31" x14ac:dyDescent="0.35">
      <c r="A387" s="37">
        <v>281</v>
      </c>
      <c r="B387" s="38" t="s">
        <v>1082</v>
      </c>
      <c r="C387" s="39" t="s">
        <v>1083</v>
      </c>
      <c r="D387" s="40" t="s">
        <v>705</v>
      </c>
      <c r="E387" s="40" t="s">
        <v>1084</v>
      </c>
      <c r="F387" s="40" t="s">
        <v>1085</v>
      </c>
      <c r="G387" s="39" t="s">
        <v>1014</v>
      </c>
      <c r="H387" s="40">
        <v>1</v>
      </c>
      <c r="I387" s="54" t="s">
        <v>22</v>
      </c>
      <c r="J387" s="9">
        <v>44561</v>
      </c>
      <c r="K387" s="9">
        <v>44926</v>
      </c>
      <c r="L387" s="55" t="b">
        <f t="shared" ca="1" si="32"/>
        <v>1</v>
      </c>
      <c r="M387" s="42" t="s">
        <v>828</v>
      </c>
      <c r="N387" s="43"/>
      <c r="O387" s="44">
        <f t="shared" ca="1" si="30"/>
        <v>44831</v>
      </c>
      <c r="P387" s="44">
        <f t="shared" si="33"/>
        <v>44912</v>
      </c>
    </row>
    <row r="388" spans="1:16" ht="31" x14ac:dyDescent="0.35">
      <c r="A388" s="37">
        <v>245</v>
      </c>
      <c r="B388" s="38" t="s">
        <v>961</v>
      </c>
      <c r="C388" s="39" t="s">
        <v>962</v>
      </c>
      <c r="D388" s="40" t="s">
        <v>705</v>
      </c>
      <c r="E388" s="40" t="str">
        <f>INDEX([1]REFERENCED!$E:$E, MATCH(B388,[1]REFERENCED!$B:$B,0))</f>
        <v>3" - 4 STUB ACME - 2G</v>
      </c>
      <c r="F388" s="40" t="s">
        <v>963</v>
      </c>
      <c r="G388" s="39" t="s">
        <v>861</v>
      </c>
      <c r="H388" s="40">
        <v>1</v>
      </c>
      <c r="I388" s="54" t="s">
        <v>22</v>
      </c>
      <c r="J388" s="9">
        <v>44434</v>
      </c>
      <c r="K388" s="9">
        <v>44799</v>
      </c>
      <c r="L388" s="55" t="b">
        <f t="shared" ca="1" si="32"/>
        <v>0</v>
      </c>
      <c r="M388" s="42" t="s">
        <v>828</v>
      </c>
      <c r="N388" s="43"/>
      <c r="O388" s="44">
        <f t="shared" ca="1" si="30"/>
        <v>44831</v>
      </c>
      <c r="P388" s="44">
        <f t="shared" si="33"/>
        <v>44785</v>
      </c>
    </row>
    <row r="389" spans="1:16" ht="31" x14ac:dyDescent="0.35">
      <c r="A389" s="37">
        <v>417</v>
      </c>
      <c r="B389" s="38" t="s">
        <v>1534</v>
      </c>
      <c r="C389" s="39" t="s">
        <v>1535</v>
      </c>
      <c r="D389" s="40" t="s">
        <v>705</v>
      </c>
      <c r="E389" s="40" t="str">
        <f>INDEX([1]REFERENCED!$E:$E, MATCH(B389,[1]REFERENCED!$B:$B,0))</f>
        <v xml:space="preserve">3.3/4" - 8 UN - 2A </v>
      </c>
      <c r="F389" s="40" t="s">
        <v>1536</v>
      </c>
      <c r="G389" s="39" t="s">
        <v>1014</v>
      </c>
      <c r="H389" s="40">
        <v>1</v>
      </c>
      <c r="I389" s="54" t="s">
        <v>22</v>
      </c>
      <c r="J389" s="9">
        <v>44442</v>
      </c>
      <c r="K389" s="9">
        <v>44807</v>
      </c>
      <c r="L389" s="55" t="b">
        <f t="shared" ca="1" si="32"/>
        <v>0</v>
      </c>
      <c r="M389" s="42" t="s">
        <v>828</v>
      </c>
      <c r="N389" s="43"/>
      <c r="O389" s="44">
        <f t="shared" ca="1" si="30"/>
        <v>44831</v>
      </c>
      <c r="P389" s="44">
        <f t="shared" si="33"/>
        <v>44793</v>
      </c>
    </row>
    <row r="390" spans="1:16" ht="31" x14ac:dyDescent="0.35">
      <c r="A390" s="37">
        <v>415</v>
      </c>
      <c r="B390" s="38" t="s">
        <v>1529</v>
      </c>
      <c r="C390" s="39" t="s">
        <v>1530</v>
      </c>
      <c r="D390" s="40" t="s">
        <v>705</v>
      </c>
      <c r="E390" s="40" t="str">
        <f>INDEX([1]REFERENCED!$E:$E, MATCH(B390,[1]REFERENCED!$B:$B,0))</f>
        <v xml:space="preserve">3-1/4" - 8 UN - 2A </v>
      </c>
      <c r="F390" s="46" t="s">
        <v>40</v>
      </c>
      <c r="G390" s="39" t="s">
        <v>1014</v>
      </c>
      <c r="H390" s="40">
        <v>1</v>
      </c>
      <c r="I390" s="40" t="s">
        <v>22</v>
      </c>
      <c r="J390" s="56">
        <v>44442</v>
      </c>
      <c r="K390" s="56">
        <v>44807</v>
      </c>
      <c r="L390" s="41" t="b">
        <f t="shared" ca="1" si="32"/>
        <v>0</v>
      </c>
      <c r="M390" s="42"/>
      <c r="N390" s="43"/>
      <c r="O390" s="44">
        <f t="shared" ca="1" si="30"/>
        <v>44831</v>
      </c>
      <c r="P390" s="44">
        <f t="shared" si="33"/>
        <v>44793</v>
      </c>
    </row>
    <row r="391" spans="1:16" ht="31" x14ac:dyDescent="0.35">
      <c r="A391" s="37">
        <v>267</v>
      </c>
      <c r="B391" s="38" t="s">
        <v>1042</v>
      </c>
      <c r="C391" s="39" t="s">
        <v>1043</v>
      </c>
      <c r="D391" s="40" t="s">
        <v>705</v>
      </c>
      <c r="E391" s="40" t="str">
        <f>INDEX([1]REFERENCED!$E:$E, MATCH(B391,[1]REFERENCED!$B:$B,0))</f>
        <v>3-1/8" - 4 STUB ACME - 2G</v>
      </c>
      <c r="F391" s="40" t="s">
        <v>1044</v>
      </c>
      <c r="G391" s="39" t="s">
        <v>861</v>
      </c>
      <c r="H391" s="40">
        <v>1</v>
      </c>
      <c r="I391" s="40" t="s">
        <v>22</v>
      </c>
      <c r="J391" s="26">
        <v>44508</v>
      </c>
      <c r="K391" s="26">
        <v>44873</v>
      </c>
      <c r="L391" s="41" t="b">
        <f t="shared" ca="1" si="32"/>
        <v>1</v>
      </c>
      <c r="M391" s="42"/>
      <c r="N391" s="43"/>
      <c r="O391" s="44">
        <f t="shared" ca="1" si="30"/>
        <v>44831</v>
      </c>
      <c r="P391" s="44">
        <f t="shared" si="33"/>
        <v>44859</v>
      </c>
    </row>
    <row r="392" spans="1:16" ht="31" x14ac:dyDescent="0.35">
      <c r="A392" s="37">
        <v>280</v>
      </c>
      <c r="B392" s="38" t="s">
        <v>1078</v>
      </c>
      <c r="C392" s="39" t="s">
        <v>1079</v>
      </c>
      <c r="D392" s="40" t="s">
        <v>705</v>
      </c>
      <c r="E392" s="40" t="s">
        <v>1080</v>
      </c>
      <c r="F392" s="40" t="s">
        <v>1081</v>
      </c>
      <c r="G392" s="39" t="s">
        <v>1014</v>
      </c>
      <c r="H392" s="40">
        <v>1</v>
      </c>
      <c r="I392" s="40" t="s">
        <v>22</v>
      </c>
      <c r="J392" s="26">
        <v>44561</v>
      </c>
      <c r="K392" s="26">
        <v>44926</v>
      </c>
      <c r="L392" s="41" t="b">
        <f t="shared" ca="1" si="32"/>
        <v>1</v>
      </c>
      <c r="M392" s="42"/>
      <c r="N392" s="43"/>
      <c r="O392" s="44">
        <f t="shared" ref="O392:O455" ca="1" si="34">TODAY()</f>
        <v>44831</v>
      </c>
      <c r="P392" s="44">
        <f t="shared" si="33"/>
        <v>44912</v>
      </c>
    </row>
    <row r="393" spans="1:16" ht="31" x14ac:dyDescent="0.35">
      <c r="A393" s="37">
        <v>416</v>
      </c>
      <c r="B393" s="38" t="s">
        <v>1531</v>
      </c>
      <c r="C393" s="39" t="s">
        <v>1532</v>
      </c>
      <c r="D393" s="40" t="s">
        <v>705</v>
      </c>
      <c r="E393" s="40" t="str">
        <f>INDEX([1]REFERENCED!$E:$E, MATCH(B393,[1]REFERENCED!$B:$B,0))</f>
        <v>3-3/8" - 8 UN - 2A</v>
      </c>
      <c r="F393" s="40" t="s">
        <v>1533</v>
      </c>
      <c r="G393" s="39" t="s">
        <v>1014</v>
      </c>
      <c r="H393" s="40">
        <v>1</v>
      </c>
      <c r="I393" s="40" t="s">
        <v>22</v>
      </c>
      <c r="J393" s="26">
        <v>44442</v>
      </c>
      <c r="K393" s="26">
        <v>44807</v>
      </c>
      <c r="L393" s="41" t="b">
        <f t="shared" ca="1" si="32"/>
        <v>0</v>
      </c>
      <c r="M393" s="42"/>
      <c r="N393" s="43"/>
      <c r="O393" s="44">
        <f t="shared" ca="1" si="34"/>
        <v>44831</v>
      </c>
      <c r="P393" s="44">
        <f t="shared" si="33"/>
        <v>44793</v>
      </c>
    </row>
    <row r="394" spans="1:16" ht="31" x14ac:dyDescent="0.35">
      <c r="A394" s="37">
        <v>279</v>
      </c>
      <c r="B394" s="38" t="s">
        <v>1074</v>
      </c>
      <c r="C394" s="39" t="s">
        <v>1075</v>
      </c>
      <c r="D394" s="40" t="s">
        <v>705</v>
      </c>
      <c r="E394" s="40" t="s">
        <v>1076</v>
      </c>
      <c r="F394" s="40" t="s">
        <v>1077</v>
      </c>
      <c r="G394" s="39" t="s">
        <v>1014</v>
      </c>
      <c r="H394" s="40">
        <v>1</v>
      </c>
      <c r="I394" s="40" t="s">
        <v>22</v>
      </c>
      <c r="J394" s="26">
        <v>44560</v>
      </c>
      <c r="K394" s="26">
        <v>44925</v>
      </c>
      <c r="L394" s="41" t="b">
        <f t="shared" ca="1" si="32"/>
        <v>1</v>
      </c>
      <c r="M394" s="42"/>
      <c r="N394" s="43"/>
      <c r="O394" s="44">
        <f t="shared" ca="1" si="34"/>
        <v>44831</v>
      </c>
      <c r="P394" s="44">
        <f t="shared" si="33"/>
        <v>44911</v>
      </c>
    </row>
    <row r="395" spans="1:16" ht="31" x14ac:dyDescent="0.35">
      <c r="A395" s="37">
        <v>419</v>
      </c>
      <c r="B395" s="38" t="s">
        <v>1540</v>
      </c>
      <c r="C395" s="39" t="s">
        <v>1541</v>
      </c>
      <c r="D395" s="40" t="s">
        <v>705</v>
      </c>
      <c r="E395" s="40" t="str">
        <f>INDEX([1]REFERENCED!$E:$E, MATCH(B395,[1]REFERENCED!$B:$B,0))</f>
        <v>4-1/2" - 8UN - 2A</v>
      </c>
      <c r="F395" s="40" t="s">
        <v>1542</v>
      </c>
      <c r="G395" s="39" t="s">
        <v>1014</v>
      </c>
      <c r="H395" s="40">
        <v>1</v>
      </c>
      <c r="I395" s="40" t="s">
        <v>22</v>
      </c>
      <c r="J395" s="26">
        <v>44442</v>
      </c>
      <c r="K395" s="26">
        <v>44807</v>
      </c>
      <c r="L395" s="41" t="b">
        <f t="shared" ca="1" si="32"/>
        <v>0</v>
      </c>
      <c r="M395" s="42"/>
      <c r="N395" s="43"/>
      <c r="O395" s="44">
        <f t="shared" ca="1" si="34"/>
        <v>44831</v>
      </c>
      <c r="P395" s="44">
        <f t="shared" si="33"/>
        <v>44793</v>
      </c>
    </row>
    <row r="396" spans="1:16" ht="31" x14ac:dyDescent="0.35">
      <c r="A396" s="37">
        <v>277</v>
      </c>
      <c r="B396" s="38" t="s">
        <v>1066</v>
      </c>
      <c r="C396" s="39" t="s">
        <v>1067</v>
      </c>
      <c r="D396" s="40" t="s">
        <v>705</v>
      </c>
      <c r="E396" s="40" t="s">
        <v>1068</v>
      </c>
      <c r="F396" s="40" t="s">
        <v>1069</v>
      </c>
      <c r="G396" s="39" t="s">
        <v>1014</v>
      </c>
      <c r="H396" s="40">
        <v>1</v>
      </c>
      <c r="I396" s="40" t="s">
        <v>22</v>
      </c>
      <c r="J396" s="26">
        <v>44441</v>
      </c>
      <c r="K396" s="26">
        <v>44806</v>
      </c>
      <c r="L396" s="41" t="b">
        <f t="shared" ca="1" si="32"/>
        <v>0</v>
      </c>
      <c r="M396" s="42"/>
      <c r="N396" s="43"/>
      <c r="O396" s="44">
        <f t="shared" ca="1" si="34"/>
        <v>44831</v>
      </c>
      <c r="P396" s="44">
        <f t="shared" si="33"/>
        <v>44792</v>
      </c>
    </row>
    <row r="397" spans="1:16" ht="31" x14ac:dyDescent="0.35">
      <c r="A397" s="37">
        <v>278</v>
      </c>
      <c r="B397" s="38" t="s">
        <v>1070</v>
      </c>
      <c r="C397" s="39" t="s">
        <v>1071</v>
      </c>
      <c r="D397" s="40" t="s">
        <v>705</v>
      </c>
      <c r="E397" s="40" t="s">
        <v>1072</v>
      </c>
      <c r="F397" s="40" t="s">
        <v>1073</v>
      </c>
      <c r="G397" s="39" t="s">
        <v>1014</v>
      </c>
      <c r="H397" s="40">
        <v>1</v>
      </c>
      <c r="I397" s="40" t="s">
        <v>22</v>
      </c>
      <c r="J397" s="26">
        <v>44441</v>
      </c>
      <c r="K397" s="26">
        <v>44806</v>
      </c>
      <c r="L397" s="41" t="b">
        <f t="shared" ca="1" si="32"/>
        <v>0</v>
      </c>
      <c r="M397" s="42"/>
      <c r="N397" s="43"/>
      <c r="O397" s="44">
        <f t="shared" ca="1" si="34"/>
        <v>44831</v>
      </c>
      <c r="P397" s="44">
        <f t="shared" si="33"/>
        <v>44792</v>
      </c>
    </row>
    <row r="398" spans="1:16" ht="31" x14ac:dyDescent="0.35">
      <c r="A398" s="37">
        <v>260</v>
      </c>
      <c r="B398" s="38" t="s">
        <v>1018</v>
      </c>
      <c r="C398" s="39" t="s">
        <v>1019</v>
      </c>
      <c r="D398" s="40" t="s">
        <v>705</v>
      </c>
      <c r="E398" s="40" t="str">
        <f>INDEX([1]REFERENCED!$E:$E, MATCH(B398,[1]REFERENCED!$B:$B,0))</f>
        <v>4-3/4" - 8 UN - 2A</v>
      </c>
      <c r="F398" s="40" t="s">
        <v>1020</v>
      </c>
      <c r="G398" s="39" t="s">
        <v>1014</v>
      </c>
      <c r="H398" s="40">
        <v>1</v>
      </c>
      <c r="I398" s="40" t="s">
        <v>22</v>
      </c>
      <c r="J398" s="26">
        <v>44441</v>
      </c>
      <c r="K398" s="26">
        <v>44806</v>
      </c>
      <c r="L398" s="41" t="b">
        <f t="shared" ca="1" si="32"/>
        <v>0</v>
      </c>
      <c r="M398" s="42"/>
      <c r="N398" s="43"/>
      <c r="O398" s="44">
        <f t="shared" ca="1" si="34"/>
        <v>44831</v>
      </c>
      <c r="P398" s="44">
        <f t="shared" si="33"/>
        <v>44792</v>
      </c>
    </row>
    <row r="399" spans="1:16" ht="31" x14ac:dyDescent="0.35">
      <c r="A399" s="37">
        <v>276</v>
      </c>
      <c r="B399" s="38" t="s">
        <v>1063</v>
      </c>
      <c r="C399" s="39" t="s">
        <v>1064</v>
      </c>
      <c r="D399" s="40" t="s">
        <v>705</v>
      </c>
      <c r="E399" s="40" t="str">
        <f>INDEX([1]REFERENCED!$E:$E, MATCH(B399,[1]REFERENCED!$B:$B,0))</f>
        <v>4-5/8“ - 4 STUB ACME - 2G</v>
      </c>
      <c r="F399" s="40" t="s">
        <v>1065</v>
      </c>
      <c r="G399" s="39" t="s">
        <v>861</v>
      </c>
      <c r="H399" s="40">
        <v>1</v>
      </c>
      <c r="I399" s="40" t="s">
        <v>22</v>
      </c>
      <c r="J399" s="26">
        <v>44518</v>
      </c>
      <c r="K399" s="26">
        <v>44883</v>
      </c>
      <c r="L399" s="41" t="b">
        <f t="shared" ca="1" si="32"/>
        <v>1</v>
      </c>
      <c r="M399" s="42"/>
      <c r="N399" s="43"/>
      <c r="O399" s="44">
        <f t="shared" ca="1" si="34"/>
        <v>44831</v>
      </c>
      <c r="P399" s="44">
        <f t="shared" si="33"/>
        <v>44869</v>
      </c>
    </row>
    <row r="400" spans="1:16" ht="31" x14ac:dyDescent="0.35">
      <c r="A400" s="37">
        <v>266</v>
      </c>
      <c r="B400" s="38" t="s">
        <v>1039</v>
      </c>
      <c r="C400" s="39" t="s">
        <v>1040</v>
      </c>
      <c r="D400" s="40" t="s">
        <v>705</v>
      </c>
      <c r="E400" s="40" t="str">
        <f>INDEX([1]REFERENCED!$E:$E, MATCH(B400,[1]REFERENCED!$B:$B,0))</f>
        <v>5" - 4 STUB ACME - 2G</v>
      </c>
      <c r="F400" s="40" t="s">
        <v>1041</v>
      </c>
      <c r="G400" s="39" t="s">
        <v>861</v>
      </c>
      <c r="H400" s="40">
        <v>1</v>
      </c>
      <c r="I400" s="40" t="s">
        <v>22</v>
      </c>
      <c r="J400" s="26">
        <v>44566</v>
      </c>
      <c r="K400" s="26">
        <v>44931</v>
      </c>
      <c r="L400" s="41" t="b">
        <f t="shared" ca="1" si="32"/>
        <v>1</v>
      </c>
      <c r="M400" s="42"/>
      <c r="N400" s="43"/>
      <c r="O400" s="44">
        <f t="shared" ca="1" si="34"/>
        <v>44831</v>
      </c>
      <c r="P400" s="44">
        <f t="shared" si="33"/>
        <v>44917</v>
      </c>
    </row>
    <row r="401" spans="1:16" ht="31" x14ac:dyDescent="0.35">
      <c r="A401" s="37">
        <v>265</v>
      </c>
      <c r="B401" s="45" t="s">
        <v>1036</v>
      </c>
      <c r="C401" s="39" t="s">
        <v>1037</v>
      </c>
      <c r="D401" s="40" t="s">
        <v>1343</v>
      </c>
      <c r="E401" s="40" t="e">
        <f>INDEX([1]REFERENCED!$E:$E, MATCH(B401,[1]REFERENCED!$B:$B,0))</f>
        <v>#N/A</v>
      </c>
      <c r="F401" s="40" t="s">
        <v>1038</v>
      </c>
      <c r="G401" s="39" t="s">
        <v>861</v>
      </c>
      <c r="H401" s="40">
        <v>1</v>
      </c>
      <c r="I401" s="40" t="s">
        <v>22</v>
      </c>
      <c r="J401" s="26">
        <v>44195</v>
      </c>
      <c r="K401" s="26">
        <v>44560</v>
      </c>
      <c r="L401" s="41" t="s">
        <v>1753</v>
      </c>
      <c r="M401" s="42"/>
      <c r="N401" s="43"/>
      <c r="O401" s="44">
        <f t="shared" ca="1" si="34"/>
        <v>44831</v>
      </c>
      <c r="P401" s="44">
        <f t="shared" si="33"/>
        <v>44546</v>
      </c>
    </row>
    <row r="402" spans="1:16" ht="31" x14ac:dyDescent="0.35">
      <c r="A402" s="37">
        <v>275</v>
      </c>
      <c r="B402" s="38" t="s">
        <v>1060</v>
      </c>
      <c r="C402" s="39" t="s">
        <v>1061</v>
      </c>
      <c r="D402" s="40" t="s">
        <v>705</v>
      </c>
      <c r="E402" s="40" t="str">
        <f>INDEX([1]REFERENCED!$E:$E, MATCH(B402,[1]REFERENCED!$B:$B,0))</f>
        <v>6-1/4" - 4 Stub Acme - 2G</v>
      </c>
      <c r="F402" s="40" t="s">
        <v>1062</v>
      </c>
      <c r="G402" s="39" t="s">
        <v>861</v>
      </c>
      <c r="H402" s="40">
        <v>1</v>
      </c>
      <c r="I402" s="40" t="s">
        <v>22</v>
      </c>
      <c r="J402" s="26">
        <v>44518</v>
      </c>
      <c r="K402" s="26">
        <v>44883</v>
      </c>
      <c r="L402" s="41" t="b">
        <f ca="1">(P402&lt;=O402)=FALSE()</f>
        <v>1</v>
      </c>
      <c r="M402" s="42"/>
      <c r="N402" s="43"/>
      <c r="O402" s="44">
        <f t="shared" ca="1" si="34"/>
        <v>44831</v>
      </c>
      <c r="P402" s="44">
        <f t="shared" si="33"/>
        <v>44869</v>
      </c>
    </row>
    <row r="403" spans="1:16" ht="15.5" x14ac:dyDescent="0.35">
      <c r="A403" s="37">
        <v>62</v>
      </c>
      <c r="B403" s="66" t="s">
        <v>268</v>
      </c>
      <c r="C403" s="67" t="s">
        <v>253</v>
      </c>
      <c r="D403" s="40" t="s">
        <v>705</v>
      </c>
      <c r="E403" s="40" t="str">
        <f>INDEX([1]REFERENCED!$E:$E, MATCH(B403,[1]REFERENCED!$B:$B,0))</f>
        <v>8,250 PSI</v>
      </c>
      <c r="F403" s="68" t="s">
        <v>254</v>
      </c>
      <c r="G403" s="39" t="s">
        <v>141</v>
      </c>
      <c r="H403" s="40">
        <v>1</v>
      </c>
      <c r="I403" s="40" t="s">
        <v>22</v>
      </c>
      <c r="J403" s="26"/>
      <c r="K403" s="26"/>
      <c r="L403" s="41" t="b">
        <f t="shared" ref="L403:L408" ca="1" si="35">(P403&lt;=O403)=FALSE()</f>
        <v>0</v>
      </c>
      <c r="M403" s="42"/>
      <c r="N403" s="43"/>
      <c r="O403" s="44">
        <f t="shared" ca="1" si="34"/>
        <v>44831</v>
      </c>
      <c r="P403" s="44">
        <f t="shared" si="33"/>
        <v>-14</v>
      </c>
    </row>
    <row r="404" spans="1:16" ht="15.5" x14ac:dyDescent="0.35">
      <c r="A404" s="37">
        <v>63</v>
      </c>
      <c r="B404" s="66" t="s">
        <v>252</v>
      </c>
      <c r="C404" s="67" t="s">
        <v>253</v>
      </c>
      <c r="D404" s="40" t="s">
        <v>705</v>
      </c>
      <c r="E404" s="40" t="str">
        <f>INDEX([1]REFERENCED!$E:$E, MATCH(B404,[1]REFERENCED!$B:$B,0))</f>
        <v>5,000 PSI</v>
      </c>
      <c r="F404" s="68" t="s">
        <v>254</v>
      </c>
      <c r="G404" s="39" t="s">
        <v>141</v>
      </c>
      <c r="H404" s="40">
        <v>1</v>
      </c>
      <c r="I404" s="40" t="s">
        <v>22</v>
      </c>
      <c r="J404" s="26"/>
      <c r="K404" s="26"/>
      <c r="L404" s="41" t="b">
        <f t="shared" ca="1" si="35"/>
        <v>0</v>
      </c>
      <c r="M404" s="42"/>
      <c r="N404" s="43"/>
      <c r="O404" s="44">
        <f t="shared" ca="1" si="34"/>
        <v>44831</v>
      </c>
      <c r="P404" s="44">
        <f t="shared" si="33"/>
        <v>-14</v>
      </c>
    </row>
    <row r="405" spans="1:16" ht="15.5" x14ac:dyDescent="0.35">
      <c r="A405" s="37">
        <v>64</v>
      </c>
      <c r="B405" s="66" t="s">
        <v>265</v>
      </c>
      <c r="C405" s="67" t="s">
        <v>253</v>
      </c>
      <c r="D405" s="40" t="s">
        <v>705</v>
      </c>
      <c r="E405" s="40" t="str">
        <f>INDEX([1]REFERENCED!$E:$E, MATCH(B405,[1]REFERENCED!$B:$B,0))</f>
        <v>3,300 PSI</v>
      </c>
      <c r="F405" s="68" t="s">
        <v>254</v>
      </c>
      <c r="G405" s="39" t="s">
        <v>141</v>
      </c>
      <c r="H405" s="40">
        <v>1</v>
      </c>
      <c r="I405" s="40" t="s">
        <v>22</v>
      </c>
      <c r="J405" s="26"/>
      <c r="K405" s="26"/>
      <c r="L405" s="41" t="b">
        <f t="shared" ca="1" si="35"/>
        <v>0</v>
      </c>
      <c r="M405" s="42"/>
      <c r="N405" s="43"/>
      <c r="O405" s="44">
        <f t="shared" ca="1" si="34"/>
        <v>44831</v>
      </c>
      <c r="P405" s="44">
        <f t="shared" si="33"/>
        <v>-14</v>
      </c>
    </row>
    <row r="406" spans="1:16" ht="15.5" x14ac:dyDescent="0.35">
      <c r="A406" s="37">
        <v>65</v>
      </c>
      <c r="B406" s="66" t="s">
        <v>270</v>
      </c>
      <c r="C406" s="67" t="s">
        <v>253</v>
      </c>
      <c r="D406" s="40" t="s">
        <v>705</v>
      </c>
      <c r="E406" s="40" t="str">
        <f>INDEX([1]REFERENCED!$E:$E, MATCH(B406,[1]REFERENCED!$B:$B,0))</f>
        <v>24,750 PSI</v>
      </c>
      <c r="F406" s="68" t="s">
        <v>262</v>
      </c>
      <c r="G406" s="39" t="s">
        <v>141</v>
      </c>
      <c r="H406" s="40">
        <v>1</v>
      </c>
      <c r="I406" s="40" t="s">
        <v>22</v>
      </c>
      <c r="J406" s="26"/>
      <c r="K406" s="26"/>
      <c r="L406" s="41" t="b">
        <f t="shared" ca="1" si="35"/>
        <v>0</v>
      </c>
      <c r="M406" s="42"/>
      <c r="N406" s="43"/>
      <c r="O406" s="44">
        <f t="shared" ca="1" si="34"/>
        <v>44831</v>
      </c>
      <c r="P406" s="44">
        <f t="shared" si="33"/>
        <v>-14</v>
      </c>
    </row>
    <row r="407" spans="1:16" ht="15.5" x14ac:dyDescent="0.35">
      <c r="A407" s="37">
        <v>66</v>
      </c>
      <c r="B407" s="66" t="s">
        <v>260</v>
      </c>
      <c r="C407" s="67" t="s">
        <v>253</v>
      </c>
      <c r="D407" s="40" t="s">
        <v>705</v>
      </c>
      <c r="E407" s="40" t="str">
        <f>INDEX([1]REFERENCED!$E:$E, MATCH(B407,[1]REFERENCED!$B:$B,0))</f>
        <v>16,000 PSI</v>
      </c>
      <c r="F407" s="68" t="s">
        <v>262</v>
      </c>
      <c r="G407" s="39" t="s">
        <v>141</v>
      </c>
      <c r="H407" s="40">
        <v>1</v>
      </c>
      <c r="I407" s="40" t="s">
        <v>22</v>
      </c>
      <c r="J407" s="26"/>
      <c r="K407" s="26"/>
      <c r="L407" s="41" t="b">
        <f t="shared" ca="1" si="35"/>
        <v>0</v>
      </c>
      <c r="M407" s="42"/>
      <c r="N407" s="43"/>
      <c r="O407" s="44">
        <f t="shared" ca="1" si="34"/>
        <v>44831</v>
      </c>
      <c r="P407" s="44">
        <f t="shared" si="33"/>
        <v>-14</v>
      </c>
    </row>
    <row r="408" spans="1:16" ht="15.5" x14ac:dyDescent="0.35">
      <c r="A408" s="37">
        <v>70</v>
      </c>
      <c r="B408" s="47" t="s">
        <v>281</v>
      </c>
      <c r="C408" s="39" t="s">
        <v>282</v>
      </c>
      <c r="D408" s="40" t="s">
        <v>705</v>
      </c>
      <c r="E408" s="40" t="s">
        <v>283</v>
      </c>
      <c r="F408" s="40" t="s">
        <v>262</v>
      </c>
      <c r="G408" s="39" t="s">
        <v>141</v>
      </c>
      <c r="H408" s="40">
        <v>1</v>
      </c>
      <c r="I408" s="40" t="s">
        <v>22</v>
      </c>
      <c r="J408" s="26">
        <v>44341</v>
      </c>
      <c r="K408" s="26">
        <v>44706</v>
      </c>
      <c r="L408" s="41" t="b">
        <f t="shared" ca="1" si="35"/>
        <v>0</v>
      </c>
      <c r="M408" s="42"/>
      <c r="N408" s="43"/>
      <c r="O408" s="44">
        <f t="shared" ca="1" si="34"/>
        <v>44831</v>
      </c>
      <c r="P408" s="44">
        <f t="shared" si="33"/>
        <v>44692</v>
      </c>
    </row>
    <row r="409" spans="1:16" ht="15.5" x14ac:dyDescent="0.35">
      <c r="A409" s="37">
        <v>71</v>
      </c>
      <c r="B409" s="47" t="s">
        <v>284</v>
      </c>
      <c r="C409" s="39" t="s">
        <v>285</v>
      </c>
      <c r="D409" s="40" t="s">
        <v>705</v>
      </c>
      <c r="E409" s="40" t="s">
        <v>286</v>
      </c>
      <c r="F409" s="40" t="s">
        <v>262</v>
      </c>
      <c r="G409" s="39" t="s">
        <v>141</v>
      </c>
      <c r="H409" s="40">
        <v>1</v>
      </c>
      <c r="I409" s="40" t="s">
        <v>22</v>
      </c>
      <c r="J409" s="26">
        <v>44341</v>
      </c>
      <c r="K409" s="26">
        <v>44706</v>
      </c>
      <c r="L409" s="41" t="b">
        <f ca="1">(P409&lt;=O409)=FALSE()</f>
        <v>0</v>
      </c>
      <c r="M409" s="42"/>
      <c r="N409" s="43"/>
      <c r="O409" s="44">
        <f t="shared" ca="1" si="34"/>
        <v>44831</v>
      </c>
      <c r="P409" s="44">
        <f t="shared" si="33"/>
        <v>44692</v>
      </c>
    </row>
    <row r="410" spans="1:16" ht="15.5" x14ac:dyDescent="0.35">
      <c r="A410" s="37">
        <v>67</v>
      </c>
      <c r="B410" s="47" t="s">
        <v>272</v>
      </c>
      <c r="C410" s="39" t="s">
        <v>273</v>
      </c>
      <c r="D410" s="40" t="s">
        <v>705</v>
      </c>
      <c r="E410" s="40" t="s">
        <v>274</v>
      </c>
      <c r="F410" s="40" t="s">
        <v>254</v>
      </c>
      <c r="G410" s="39" t="s">
        <v>141</v>
      </c>
      <c r="H410" s="40">
        <v>1</v>
      </c>
      <c r="I410" s="40" t="s">
        <v>22</v>
      </c>
      <c r="J410" s="26">
        <v>44341</v>
      </c>
      <c r="K410" s="26">
        <v>44706</v>
      </c>
      <c r="L410" s="41" t="b">
        <f ca="1">(P410&lt;=O410)=FALSE()</f>
        <v>0</v>
      </c>
      <c r="M410" s="42"/>
      <c r="N410" s="43"/>
      <c r="O410" s="44">
        <f t="shared" ca="1" si="34"/>
        <v>44831</v>
      </c>
      <c r="P410" s="44">
        <f t="shared" si="33"/>
        <v>44692</v>
      </c>
    </row>
    <row r="411" spans="1:16" ht="15.5" x14ac:dyDescent="0.35">
      <c r="A411" s="37">
        <v>68</v>
      </c>
      <c r="B411" s="47" t="s">
        <v>275</v>
      </c>
      <c r="C411" s="39" t="s">
        <v>276</v>
      </c>
      <c r="D411" s="40" t="s">
        <v>705</v>
      </c>
      <c r="E411" s="40" t="s">
        <v>277</v>
      </c>
      <c r="F411" s="40" t="s">
        <v>254</v>
      </c>
      <c r="G411" s="39" t="s">
        <v>141</v>
      </c>
      <c r="H411" s="40">
        <v>1</v>
      </c>
      <c r="I411" s="40" t="s">
        <v>22</v>
      </c>
      <c r="J411" s="26">
        <v>44341</v>
      </c>
      <c r="K411" s="26">
        <v>44706</v>
      </c>
      <c r="L411" s="41" t="b">
        <f ca="1">(P411&lt;=O411)=FALSE()</f>
        <v>0</v>
      </c>
      <c r="M411" s="42"/>
      <c r="N411" s="43"/>
      <c r="O411" s="44">
        <f t="shared" ca="1" si="34"/>
        <v>44831</v>
      </c>
      <c r="P411" s="44">
        <f t="shared" si="33"/>
        <v>44692</v>
      </c>
    </row>
    <row r="412" spans="1:16" ht="15.5" x14ac:dyDescent="0.35">
      <c r="A412" s="37">
        <v>69</v>
      </c>
      <c r="B412" s="47" t="s">
        <v>278</v>
      </c>
      <c r="C412" s="39" t="s">
        <v>279</v>
      </c>
      <c r="D412" s="40" t="s">
        <v>705</v>
      </c>
      <c r="E412" s="40" t="s">
        <v>280</v>
      </c>
      <c r="F412" s="40" t="s">
        <v>254</v>
      </c>
      <c r="G412" s="39" t="s">
        <v>141</v>
      </c>
      <c r="H412" s="40">
        <v>1</v>
      </c>
      <c r="I412" s="40" t="s">
        <v>22</v>
      </c>
      <c r="J412" s="26">
        <v>44341</v>
      </c>
      <c r="K412" s="26">
        <v>44706</v>
      </c>
      <c r="L412" s="41" t="b">
        <f ca="1">(P412&lt;=O412)=FALSE()</f>
        <v>0</v>
      </c>
      <c r="M412" s="42"/>
      <c r="N412" s="43"/>
      <c r="O412" s="44">
        <f t="shared" ca="1" si="34"/>
        <v>44831</v>
      </c>
      <c r="P412" s="44">
        <f t="shared" si="33"/>
        <v>44692</v>
      </c>
    </row>
    <row r="413" spans="1:16" ht="31" x14ac:dyDescent="0.35">
      <c r="A413" s="37">
        <v>355</v>
      </c>
      <c r="B413" s="48" t="s">
        <v>1324</v>
      </c>
      <c r="C413" s="39" t="s">
        <v>1325</v>
      </c>
      <c r="D413" s="40" t="s">
        <v>705</v>
      </c>
      <c r="E413" s="40" t="str">
        <f>INDEX([1]REFERENCED!$E:$E, MATCH(B413,[1]REFERENCED!$B:$B,0))</f>
        <v>-</v>
      </c>
      <c r="F413" s="46" t="s">
        <v>40</v>
      </c>
      <c r="G413" s="39" t="s">
        <v>784</v>
      </c>
      <c r="H413" s="40">
        <v>0</v>
      </c>
      <c r="I413" s="40" t="s">
        <v>1326</v>
      </c>
      <c r="J413" s="49" t="s">
        <v>40</v>
      </c>
      <c r="K413" s="49" t="s">
        <v>40</v>
      </c>
      <c r="L413" s="41" t="s">
        <v>1327</v>
      </c>
      <c r="M413" s="42" t="s">
        <v>1328</v>
      </c>
      <c r="N413" s="43"/>
      <c r="O413" s="44">
        <f t="shared" ca="1" si="34"/>
        <v>44831</v>
      </c>
      <c r="P413" s="44" t="e">
        <f t="shared" si="33"/>
        <v>#VALUE!</v>
      </c>
    </row>
    <row r="414" spans="1:16" ht="62" x14ac:dyDescent="0.35">
      <c r="A414" s="37">
        <v>83</v>
      </c>
      <c r="B414" s="38" t="s">
        <v>317</v>
      </c>
      <c r="C414" s="39" t="s">
        <v>318</v>
      </c>
      <c r="D414" s="40" t="s">
        <v>705</v>
      </c>
      <c r="E414" s="46" t="s">
        <v>40</v>
      </c>
      <c r="F414" s="40" t="s">
        <v>319</v>
      </c>
      <c r="G414" s="39" t="s">
        <v>34</v>
      </c>
      <c r="H414" s="40">
        <v>1</v>
      </c>
      <c r="I414" s="40" t="s">
        <v>22</v>
      </c>
      <c r="J414" s="26">
        <v>44524</v>
      </c>
      <c r="K414" s="26">
        <v>44889</v>
      </c>
      <c r="L414" s="41" t="b">
        <f ca="1">(P414&lt;=O414)=FALSE()</f>
        <v>1</v>
      </c>
      <c r="M414" s="42" t="s">
        <v>1778</v>
      </c>
      <c r="N414" s="43"/>
      <c r="O414" s="44">
        <f t="shared" ca="1" si="34"/>
        <v>44831</v>
      </c>
      <c r="P414" s="44">
        <f t="shared" si="33"/>
        <v>44875</v>
      </c>
    </row>
    <row r="415" spans="1:16" ht="15.5" x14ac:dyDescent="0.35">
      <c r="A415" s="37">
        <v>173</v>
      </c>
      <c r="B415" s="38" t="s">
        <v>691</v>
      </c>
      <c r="C415" s="39" t="s">
        <v>692</v>
      </c>
      <c r="D415" s="40" t="s">
        <v>705</v>
      </c>
      <c r="E415" s="40" t="str">
        <f>INDEX([1]REFERENCED!$E:$E, MATCH(B415,[1]REFERENCED!$B:$B,0))</f>
        <v>-</v>
      </c>
      <c r="F415" s="40" t="s">
        <v>693</v>
      </c>
      <c r="G415" s="39" t="s">
        <v>694</v>
      </c>
      <c r="H415" s="40">
        <v>3</v>
      </c>
      <c r="I415" s="40" t="s">
        <v>22</v>
      </c>
      <c r="J415" s="26">
        <v>43881</v>
      </c>
      <c r="K415" s="26">
        <v>44977</v>
      </c>
      <c r="L415" s="41" t="b">
        <f ca="1">(P415&lt;=O415)=FALSE()</f>
        <v>1</v>
      </c>
      <c r="M415" s="42"/>
      <c r="N415" s="43"/>
      <c r="O415" s="44">
        <f t="shared" ca="1" si="34"/>
        <v>44831</v>
      </c>
      <c r="P415" s="44">
        <f t="shared" si="33"/>
        <v>44963</v>
      </c>
    </row>
    <row r="416" spans="1:16" ht="31" x14ac:dyDescent="0.35">
      <c r="A416" s="37">
        <v>387</v>
      </c>
      <c r="B416" s="48" t="s">
        <v>1420</v>
      </c>
      <c r="C416" s="39" t="s">
        <v>1421</v>
      </c>
      <c r="D416" s="40" t="s">
        <v>705</v>
      </c>
      <c r="E416" s="40" t="str">
        <f>INDEX([1]REFERENCED!$E:$E, MATCH(B416,[1]REFERENCED!$B:$B,0))</f>
        <v>-</v>
      </c>
      <c r="F416" s="40" t="s">
        <v>1422</v>
      </c>
      <c r="G416" s="39" t="s">
        <v>1339</v>
      </c>
      <c r="H416" s="40">
        <v>0</v>
      </c>
      <c r="I416" s="40" t="s">
        <v>1326</v>
      </c>
      <c r="J416" s="49" t="s">
        <v>40</v>
      </c>
      <c r="K416" s="49" t="s">
        <v>40</v>
      </c>
      <c r="L416" s="41" t="s">
        <v>1327</v>
      </c>
      <c r="M416" s="42" t="s">
        <v>1328</v>
      </c>
      <c r="N416" s="43"/>
      <c r="O416" s="44">
        <f t="shared" ca="1" si="34"/>
        <v>44831</v>
      </c>
      <c r="P416" s="44" t="e">
        <f t="shared" si="33"/>
        <v>#VALUE!</v>
      </c>
    </row>
    <row r="417" spans="1:16" ht="15.5" x14ac:dyDescent="0.35">
      <c r="A417" s="37">
        <v>177</v>
      </c>
      <c r="B417" s="45" t="s">
        <v>710</v>
      </c>
      <c r="C417" s="39" t="s">
        <v>1828</v>
      </c>
      <c r="D417" s="40" t="s">
        <v>1343</v>
      </c>
      <c r="E417" s="40" t="e">
        <f>INDEX([1]REFERENCED!$E:$E, MATCH(B417,[1]REFERENCED!$B:$B,0))</f>
        <v>#N/A</v>
      </c>
      <c r="F417" s="40" t="s">
        <v>1829</v>
      </c>
      <c r="G417" s="39" t="s">
        <v>412</v>
      </c>
      <c r="H417" s="40">
        <v>1</v>
      </c>
      <c r="I417" s="40" t="s">
        <v>22</v>
      </c>
      <c r="J417" s="26">
        <v>44225</v>
      </c>
      <c r="K417" s="26">
        <v>44590</v>
      </c>
      <c r="L417" s="41" t="s">
        <v>1753</v>
      </c>
      <c r="M417" s="42"/>
      <c r="N417" s="43"/>
      <c r="O417" s="44">
        <f t="shared" ca="1" si="34"/>
        <v>44831</v>
      </c>
      <c r="P417" s="44">
        <f t="shared" si="33"/>
        <v>44576</v>
      </c>
    </row>
    <row r="418" spans="1:16" ht="15.5" x14ac:dyDescent="0.35">
      <c r="A418" s="37">
        <v>95</v>
      </c>
      <c r="B418" s="38" t="s">
        <v>357</v>
      </c>
      <c r="C418" s="39" t="s">
        <v>358</v>
      </c>
      <c r="D418" s="40" t="s">
        <v>705</v>
      </c>
      <c r="E418" s="40" t="s">
        <v>359</v>
      </c>
      <c r="F418" s="40" t="s">
        <v>360</v>
      </c>
      <c r="G418" s="39" t="s">
        <v>361</v>
      </c>
      <c r="H418" s="40">
        <v>1</v>
      </c>
      <c r="I418" s="40" t="s">
        <v>22</v>
      </c>
      <c r="J418" s="26">
        <v>44554</v>
      </c>
      <c r="K418" s="26">
        <v>44919</v>
      </c>
      <c r="L418" s="41" t="b">
        <f ca="1">(P418&lt;=O418)=FALSE()</f>
        <v>1</v>
      </c>
      <c r="M418" s="42"/>
      <c r="N418" s="43"/>
      <c r="O418" s="44">
        <f t="shared" ca="1" si="34"/>
        <v>44831</v>
      </c>
      <c r="P418" s="44">
        <f t="shared" si="33"/>
        <v>44905</v>
      </c>
    </row>
    <row r="419" spans="1:16" ht="15.5" x14ac:dyDescent="0.35">
      <c r="A419" s="37">
        <v>124</v>
      </c>
      <c r="B419" s="45" t="s">
        <v>492</v>
      </c>
      <c r="C419" s="39" t="s">
        <v>1830</v>
      </c>
      <c r="D419" s="40" t="s">
        <v>1343</v>
      </c>
      <c r="E419" s="40" t="e">
        <f>INDEX([1]REFERENCED!$E:$E, MATCH(B419,[1]REFERENCED!$B:$B,0))</f>
        <v>#N/A</v>
      </c>
      <c r="F419" s="40" t="s">
        <v>495</v>
      </c>
      <c r="G419" s="39" t="s">
        <v>412</v>
      </c>
      <c r="H419" s="40">
        <v>1</v>
      </c>
      <c r="I419" s="40" t="s">
        <v>22</v>
      </c>
      <c r="J419" s="26">
        <v>44224</v>
      </c>
      <c r="K419" s="26">
        <v>44589</v>
      </c>
      <c r="L419" s="41" t="s">
        <v>1753</v>
      </c>
      <c r="M419" s="42"/>
      <c r="N419" s="43"/>
      <c r="O419" s="44">
        <f t="shared" ca="1" si="34"/>
        <v>44831</v>
      </c>
      <c r="P419" s="44">
        <f t="shared" si="33"/>
        <v>44575</v>
      </c>
    </row>
    <row r="420" spans="1:16" ht="15.5" x14ac:dyDescent="0.35">
      <c r="A420" s="37">
        <v>125</v>
      </c>
      <c r="B420" s="38" t="s">
        <v>499</v>
      </c>
      <c r="C420" s="39" t="s">
        <v>1830</v>
      </c>
      <c r="D420" s="40" t="s">
        <v>705</v>
      </c>
      <c r="E420" s="40" t="str">
        <f>INDEX([1]REFERENCED!$E:$E, MATCH(B420,[1]REFERENCED!$B:$B,0))</f>
        <v>2"-20"</v>
      </c>
      <c r="F420" s="40" t="s">
        <v>500</v>
      </c>
      <c r="G420" s="39" t="s">
        <v>502</v>
      </c>
      <c r="H420" s="40">
        <v>1</v>
      </c>
      <c r="I420" s="40" t="s">
        <v>22</v>
      </c>
      <c r="J420" s="26">
        <v>44309</v>
      </c>
      <c r="K420" s="26">
        <v>44674</v>
      </c>
      <c r="L420" s="41" t="b">
        <f ca="1">(P420&lt;=O420)=FALSE()</f>
        <v>0</v>
      </c>
      <c r="M420" s="42"/>
      <c r="N420" s="43"/>
      <c r="O420" s="44">
        <f t="shared" ca="1" si="34"/>
        <v>44831</v>
      </c>
      <c r="P420" s="44">
        <f t="shared" si="33"/>
        <v>44660</v>
      </c>
    </row>
    <row r="421" spans="1:16" ht="15.5" x14ac:dyDescent="0.35">
      <c r="A421" s="37">
        <v>126</v>
      </c>
      <c r="B421" s="45" t="s">
        <v>503</v>
      </c>
      <c r="C421" s="39" t="s">
        <v>1830</v>
      </c>
      <c r="D421" s="40" t="s">
        <v>1343</v>
      </c>
      <c r="E421" s="40" t="e">
        <f>INDEX([1]REFERENCED!$E:$E, MATCH(B421,[1]REFERENCED!$B:$B,0))</f>
        <v>#N/A</v>
      </c>
      <c r="F421" s="40" t="s">
        <v>504</v>
      </c>
      <c r="G421" s="39" t="s">
        <v>412</v>
      </c>
      <c r="H421" s="40">
        <v>1</v>
      </c>
      <c r="I421" s="40" t="s">
        <v>22</v>
      </c>
      <c r="J421" s="26">
        <v>44224</v>
      </c>
      <c r="K421" s="26">
        <v>44589</v>
      </c>
      <c r="L421" s="41" t="s">
        <v>1753</v>
      </c>
      <c r="M421" s="42"/>
      <c r="N421" s="43"/>
      <c r="O421" s="44">
        <f t="shared" ca="1" si="34"/>
        <v>44831</v>
      </c>
      <c r="P421" s="44">
        <f t="shared" si="33"/>
        <v>44575</v>
      </c>
    </row>
    <row r="422" spans="1:16" ht="15.5" x14ac:dyDescent="0.35">
      <c r="A422" s="37">
        <v>354</v>
      </c>
      <c r="B422" s="38" t="s">
        <v>1319</v>
      </c>
      <c r="C422" s="39" t="s">
        <v>1830</v>
      </c>
      <c r="D422" s="40" t="s">
        <v>705</v>
      </c>
      <c r="E422" s="40" t="str">
        <f>INDEX([1]REFERENCED!$E:$E, MATCH(B422,[1]REFERENCED!$B:$B,0))</f>
        <v>2" - 20"</v>
      </c>
      <c r="F422" s="40" t="s">
        <v>1321</v>
      </c>
      <c r="G422" s="39" t="s">
        <v>422</v>
      </c>
      <c r="H422" s="40">
        <v>1</v>
      </c>
      <c r="I422" s="40" t="s">
        <v>22</v>
      </c>
      <c r="J422" s="26">
        <v>44274</v>
      </c>
      <c r="K422" s="26">
        <v>44639</v>
      </c>
      <c r="L422" s="41" t="b">
        <f ca="1">(P422&lt;=O422)=FALSE()</f>
        <v>0</v>
      </c>
      <c r="M422" s="42"/>
      <c r="N422" s="43"/>
      <c r="O422" s="44">
        <f t="shared" ca="1" si="34"/>
        <v>44831</v>
      </c>
      <c r="P422" s="44">
        <f t="shared" si="33"/>
        <v>44625</v>
      </c>
    </row>
    <row r="423" spans="1:16" ht="15.5" x14ac:dyDescent="0.35">
      <c r="A423" s="37">
        <v>353</v>
      </c>
      <c r="B423" s="38" t="s">
        <v>1317</v>
      </c>
      <c r="C423" s="39" t="s">
        <v>1831</v>
      </c>
      <c r="D423" s="40" t="s">
        <v>705</v>
      </c>
      <c r="E423" s="40" t="str">
        <f>INDEX([1]REFERENCED!$E:$E, MATCH(B423,[1]REFERENCED!$B:$B,0))</f>
        <v>2" - 40"</v>
      </c>
      <c r="F423" s="40" t="s">
        <v>1318</v>
      </c>
      <c r="G423" s="39" t="s">
        <v>401</v>
      </c>
      <c r="H423" s="40">
        <v>1</v>
      </c>
      <c r="I423" s="40" t="s">
        <v>22</v>
      </c>
      <c r="J423" s="26">
        <v>44554</v>
      </c>
      <c r="K423" s="26">
        <v>44919</v>
      </c>
      <c r="L423" s="41" t="b">
        <f ca="1">(P423&lt;=O423)=FALSE()</f>
        <v>1</v>
      </c>
      <c r="M423" s="42"/>
      <c r="N423" s="43"/>
      <c r="O423" s="44">
        <f t="shared" ca="1" si="34"/>
        <v>44831</v>
      </c>
      <c r="P423" s="44">
        <f t="shared" si="33"/>
        <v>44905</v>
      </c>
    </row>
    <row r="424" spans="1:16" ht="15.5" x14ac:dyDescent="0.35">
      <c r="A424" s="37">
        <v>128</v>
      </c>
      <c r="B424" s="45" t="s">
        <v>513</v>
      </c>
      <c r="C424" s="39" t="s">
        <v>1832</v>
      </c>
      <c r="D424" s="40" t="s">
        <v>1343</v>
      </c>
      <c r="E424" s="40" t="e">
        <f>INDEX([1]REFERENCED!$E:$E, MATCH(B424,[1]REFERENCED!$B:$B,0))</f>
        <v>#N/A</v>
      </c>
      <c r="F424" s="40" t="s">
        <v>514</v>
      </c>
      <c r="G424" s="39" t="s">
        <v>412</v>
      </c>
      <c r="H424" s="40">
        <v>1</v>
      </c>
      <c r="I424" s="40" t="s">
        <v>22</v>
      </c>
      <c r="J424" s="26">
        <v>44225</v>
      </c>
      <c r="K424" s="26">
        <v>44590</v>
      </c>
      <c r="L424" s="41" t="s">
        <v>1753</v>
      </c>
      <c r="M424" s="42"/>
      <c r="N424" s="43"/>
      <c r="O424" s="44">
        <f t="shared" ca="1" si="34"/>
        <v>44831</v>
      </c>
      <c r="P424" s="44">
        <f t="shared" si="33"/>
        <v>44576</v>
      </c>
    </row>
    <row r="425" spans="1:16" ht="15.5" x14ac:dyDescent="0.35">
      <c r="A425" s="37">
        <v>127</v>
      </c>
      <c r="B425" s="38" t="s">
        <v>506</v>
      </c>
      <c r="C425" s="39" t="s">
        <v>1832</v>
      </c>
      <c r="D425" s="40" t="s">
        <v>705</v>
      </c>
      <c r="E425" s="40" t="str">
        <f>INDEX([1]REFERENCED!$E:$E, MATCH(B425,[1]REFERENCED!$B:$B,0))</f>
        <v>2" - 60"</v>
      </c>
      <c r="F425" s="40" t="s">
        <v>508</v>
      </c>
      <c r="G425" s="39" t="s">
        <v>382</v>
      </c>
      <c r="H425" s="40">
        <v>1</v>
      </c>
      <c r="I425" s="40" t="s">
        <v>22</v>
      </c>
      <c r="J425" s="26">
        <v>44225</v>
      </c>
      <c r="K425" s="26">
        <v>44590</v>
      </c>
      <c r="L425" s="41" t="b">
        <f ca="1">(P425&lt;=O425)=FALSE()</f>
        <v>0</v>
      </c>
      <c r="M425" s="42"/>
      <c r="N425" s="43"/>
      <c r="O425" s="44">
        <f t="shared" ca="1" si="34"/>
        <v>44831</v>
      </c>
      <c r="P425" s="44">
        <f t="shared" si="33"/>
        <v>44576</v>
      </c>
    </row>
    <row r="426" spans="1:16" ht="46.5" x14ac:dyDescent="0.35">
      <c r="A426" s="37">
        <v>316</v>
      </c>
      <c r="B426" s="38" t="s">
        <v>1217</v>
      </c>
      <c r="C426" s="39" t="s">
        <v>1218</v>
      </c>
      <c r="D426" s="40" t="s">
        <v>705</v>
      </c>
      <c r="E426" s="40" t="str">
        <f>INDEX([1]REFERENCED!$E:$E, MATCH(B426,[1]REFERENCED!$B:$B,0))</f>
        <v>-</v>
      </c>
      <c r="F426" s="40" t="s">
        <v>1219</v>
      </c>
      <c r="G426" s="39" t="s">
        <v>1220</v>
      </c>
      <c r="H426" s="40">
        <v>1</v>
      </c>
      <c r="I426" s="40" t="s">
        <v>22</v>
      </c>
      <c r="J426" s="26">
        <v>44554</v>
      </c>
      <c r="K426" s="26">
        <v>44919</v>
      </c>
      <c r="L426" s="41" t="b">
        <f ca="1">(P426&lt;=O426)=FALSE()</f>
        <v>1</v>
      </c>
      <c r="M426" s="42"/>
      <c r="N426" s="43"/>
      <c r="O426" s="44">
        <f t="shared" ca="1" si="34"/>
        <v>44831</v>
      </c>
      <c r="P426" s="44">
        <f t="shared" si="33"/>
        <v>44905</v>
      </c>
    </row>
    <row r="427" spans="1:16" ht="62" x14ac:dyDescent="0.35">
      <c r="A427" s="37">
        <v>356</v>
      </c>
      <c r="B427" s="38" t="s">
        <v>1329</v>
      </c>
      <c r="C427" s="39" t="s">
        <v>1218</v>
      </c>
      <c r="D427" s="40" t="s">
        <v>705</v>
      </c>
      <c r="E427" s="40" t="str">
        <f>INDEX([1]REFERENCED!$E:$E, MATCH(B427,[1]REFERENCED!$B:$B,0))</f>
        <v>-</v>
      </c>
      <c r="F427" s="40" t="s">
        <v>1330</v>
      </c>
      <c r="G427" s="39" t="s">
        <v>1331</v>
      </c>
      <c r="H427" s="40">
        <v>1</v>
      </c>
      <c r="I427" s="40" t="s">
        <v>22</v>
      </c>
      <c r="J427" s="26">
        <v>44432</v>
      </c>
      <c r="K427" s="26">
        <v>44797</v>
      </c>
      <c r="L427" s="41" t="b">
        <f ca="1">(P427&lt;=O427)=FALSE()</f>
        <v>0</v>
      </c>
      <c r="M427" s="42"/>
      <c r="N427" s="43"/>
      <c r="O427" s="44">
        <f t="shared" ca="1" si="34"/>
        <v>44831</v>
      </c>
      <c r="P427" s="44">
        <f t="shared" si="33"/>
        <v>44783</v>
      </c>
    </row>
    <row r="428" spans="1:16" ht="31" x14ac:dyDescent="0.35">
      <c r="A428" s="37">
        <v>485</v>
      </c>
      <c r="B428" s="45" t="s">
        <v>1701</v>
      </c>
      <c r="C428" s="39" t="s">
        <v>1833</v>
      </c>
      <c r="D428" s="40" t="s">
        <v>1343</v>
      </c>
      <c r="E428" s="40" t="e">
        <f>INDEX([1]REFERENCED!$E:$E, MATCH(B428,[1]REFERENCED!$B:$B,0))</f>
        <v>#N/A</v>
      </c>
      <c r="F428" s="40" t="s">
        <v>1703</v>
      </c>
      <c r="G428" s="39" t="s">
        <v>1564</v>
      </c>
      <c r="H428" s="40">
        <v>3</v>
      </c>
      <c r="I428" s="40" t="s">
        <v>119</v>
      </c>
      <c r="J428" s="26">
        <v>43851</v>
      </c>
      <c r="K428" s="26">
        <v>43942</v>
      </c>
      <c r="L428" s="41" t="s">
        <v>1753</v>
      </c>
      <c r="M428" s="42"/>
      <c r="N428" s="43"/>
      <c r="O428" s="44">
        <f t="shared" ca="1" si="34"/>
        <v>44831</v>
      </c>
      <c r="P428" s="44">
        <f t="shared" si="33"/>
        <v>43928</v>
      </c>
    </row>
    <row r="429" spans="1:16" ht="31" x14ac:dyDescent="0.35">
      <c r="A429" s="37">
        <v>486</v>
      </c>
      <c r="B429" s="38" t="s">
        <v>1704</v>
      </c>
      <c r="C429" s="39" t="s">
        <v>1833</v>
      </c>
      <c r="D429" s="40" t="s">
        <v>705</v>
      </c>
      <c r="E429" s="46" t="s">
        <v>40</v>
      </c>
      <c r="F429" s="40" t="s">
        <v>1705</v>
      </c>
      <c r="G429" s="39" t="s">
        <v>980</v>
      </c>
      <c r="H429" s="50">
        <v>3</v>
      </c>
      <c r="I429" s="40" t="s">
        <v>119</v>
      </c>
      <c r="J429" s="26">
        <v>44484</v>
      </c>
      <c r="K429" s="26">
        <v>44576</v>
      </c>
      <c r="L429" s="41" t="b">
        <f ca="1">(P429&lt;=O429)=FALSE()</f>
        <v>0</v>
      </c>
      <c r="M429" s="42"/>
      <c r="N429" s="43"/>
      <c r="O429" s="44">
        <f t="shared" ca="1" si="34"/>
        <v>44831</v>
      </c>
      <c r="P429" s="44">
        <f t="shared" si="33"/>
        <v>44562</v>
      </c>
    </row>
    <row r="430" spans="1:16" ht="31" x14ac:dyDescent="0.35">
      <c r="A430" s="37">
        <v>427</v>
      </c>
      <c r="B430" s="45" t="s">
        <v>1572</v>
      </c>
      <c r="C430" s="39" t="s">
        <v>1573</v>
      </c>
      <c r="D430" s="40" t="s">
        <v>1343</v>
      </c>
      <c r="E430" s="40" t="e">
        <f>INDEX([1]REFERENCED!$E:$E, MATCH(B430,[1]REFERENCED!$B:$B,0))</f>
        <v>#N/A</v>
      </c>
      <c r="F430" s="40" t="s">
        <v>1574</v>
      </c>
      <c r="G430" s="39" t="s">
        <v>1568</v>
      </c>
      <c r="H430" s="40">
        <v>3</v>
      </c>
      <c r="I430" s="40" t="s">
        <v>119</v>
      </c>
      <c r="J430" s="26">
        <v>43822</v>
      </c>
      <c r="K430" s="26">
        <v>43913</v>
      </c>
      <c r="L430" s="41" t="s">
        <v>1753</v>
      </c>
      <c r="M430" s="42"/>
      <c r="N430" s="43"/>
      <c r="O430" s="44">
        <f t="shared" ca="1" si="34"/>
        <v>44831</v>
      </c>
      <c r="P430" s="44">
        <f t="shared" si="33"/>
        <v>43899</v>
      </c>
    </row>
    <row r="431" spans="1:16" ht="15.5" x14ac:dyDescent="0.35">
      <c r="A431" s="37">
        <v>434</v>
      </c>
      <c r="B431" s="45" t="s">
        <v>1591</v>
      </c>
      <c r="C431" s="39" t="s">
        <v>1573</v>
      </c>
      <c r="D431" s="40" t="s">
        <v>1343</v>
      </c>
      <c r="E431" s="40" t="e">
        <f>INDEX([1]REFERENCED!$E:$E, MATCH(B431,[1]REFERENCED!$B:$B,0))</f>
        <v>#N/A</v>
      </c>
      <c r="F431" s="40" t="s">
        <v>1592</v>
      </c>
      <c r="G431" s="39" t="s">
        <v>1568</v>
      </c>
      <c r="H431" s="40">
        <v>1</v>
      </c>
      <c r="I431" s="40" t="s">
        <v>22</v>
      </c>
      <c r="J431" s="26">
        <v>43444</v>
      </c>
      <c r="K431" s="26">
        <v>43809</v>
      </c>
      <c r="L431" s="41" t="s">
        <v>1753</v>
      </c>
      <c r="M431" s="42"/>
      <c r="N431" s="43"/>
      <c r="O431" s="44">
        <f t="shared" ca="1" si="34"/>
        <v>44831</v>
      </c>
      <c r="P431" s="44">
        <f t="shared" si="33"/>
        <v>43795</v>
      </c>
    </row>
    <row r="432" spans="1:16" ht="31" x14ac:dyDescent="0.35">
      <c r="A432" s="37">
        <v>204</v>
      </c>
      <c r="B432" s="38" t="s">
        <v>833</v>
      </c>
      <c r="C432" s="39" t="s">
        <v>834</v>
      </c>
      <c r="D432" s="40" t="s">
        <v>705</v>
      </c>
      <c r="E432" s="40" t="str">
        <f>INDEX([1]REFERENCED!$E:$E, MATCH(B432,[1]REFERENCED!$B:$B,0))</f>
        <v>-</v>
      </c>
      <c r="F432" s="40" t="s">
        <v>835</v>
      </c>
      <c r="G432" s="39" t="s">
        <v>473</v>
      </c>
      <c r="H432" s="40">
        <v>1</v>
      </c>
      <c r="I432" s="40" t="s">
        <v>22</v>
      </c>
      <c r="J432" s="26">
        <v>44525</v>
      </c>
      <c r="K432" s="26">
        <v>44890</v>
      </c>
      <c r="L432" s="41" t="b">
        <f ca="1">(P432&lt;=O432)=FALSE()</f>
        <v>1</v>
      </c>
      <c r="M432" s="42"/>
      <c r="N432" s="43"/>
      <c r="O432" s="44">
        <f t="shared" ca="1" si="34"/>
        <v>44831</v>
      </c>
      <c r="P432" s="44">
        <f t="shared" si="33"/>
        <v>44876</v>
      </c>
    </row>
    <row r="433" spans="1:16" ht="31" x14ac:dyDescent="0.35">
      <c r="A433" s="37">
        <v>341</v>
      </c>
      <c r="B433" s="38" t="s">
        <v>1273</v>
      </c>
      <c r="C433" s="39" t="s">
        <v>834</v>
      </c>
      <c r="D433" s="40" t="s">
        <v>705</v>
      </c>
      <c r="E433" s="40" t="str">
        <f>INDEX([1]REFERENCED!$E:$E, MATCH(B433,[1]REFERENCED!$B:$B,0))</f>
        <v>-</v>
      </c>
      <c r="F433" s="40" t="s">
        <v>1274</v>
      </c>
      <c r="G433" s="39" t="s">
        <v>1024</v>
      </c>
      <c r="H433" s="40">
        <v>1</v>
      </c>
      <c r="I433" s="40" t="s">
        <v>22</v>
      </c>
      <c r="J433" s="26">
        <v>44431</v>
      </c>
      <c r="K433" s="26">
        <v>44796</v>
      </c>
      <c r="L433" s="41" t="b">
        <f ca="1">(P433&lt;=O433)=FALSE()</f>
        <v>0</v>
      </c>
      <c r="M433" s="42"/>
      <c r="N433" s="43"/>
      <c r="O433" s="44">
        <f t="shared" ca="1" si="34"/>
        <v>44831</v>
      </c>
      <c r="P433" s="44">
        <f t="shared" si="33"/>
        <v>44782</v>
      </c>
    </row>
    <row r="434" spans="1:16" ht="31" x14ac:dyDescent="0.35">
      <c r="A434" s="37">
        <v>490</v>
      </c>
      <c r="B434" s="38" t="s">
        <v>1726</v>
      </c>
      <c r="C434" s="39" t="s">
        <v>834</v>
      </c>
      <c r="D434" s="40" t="s">
        <v>705</v>
      </c>
      <c r="E434" s="46" t="s">
        <v>40</v>
      </c>
      <c r="F434" s="40" t="s">
        <v>1727</v>
      </c>
      <c r="G434" s="39" t="s">
        <v>1568</v>
      </c>
      <c r="H434" s="40">
        <v>1</v>
      </c>
      <c r="I434" s="40" t="s">
        <v>22</v>
      </c>
      <c r="J434" s="26">
        <v>44431</v>
      </c>
      <c r="K434" s="26">
        <v>44796</v>
      </c>
      <c r="L434" s="41" t="b">
        <f ca="1">(P434&lt;=O434)=FALSE()</f>
        <v>0</v>
      </c>
      <c r="M434" s="42"/>
      <c r="N434" s="43"/>
      <c r="O434" s="44">
        <f t="shared" ca="1" si="34"/>
        <v>44831</v>
      </c>
      <c r="P434" s="44">
        <f t="shared" si="33"/>
        <v>44782</v>
      </c>
    </row>
    <row r="435" spans="1:16" ht="15.5" x14ac:dyDescent="0.35">
      <c r="A435" s="37">
        <v>58</v>
      </c>
      <c r="B435" s="45" t="s">
        <v>239</v>
      </c>
      <c r="C435" s="39" t="s">
        <v>240</v>
      </c>
      <c r="D435" s="40" t="s">
        <v>1343</v>
      </c>
      <c r="E435" s="40" t="e">
        <f>INDEX([1]REFERENCED!$E:$E, MATCH(B435,[1]REFERENCED!$B:$B,0))</f>
        <v>#N/A</v>
      </c>
      <c r="F435" s="40" t="s">
        <v>241</v>
      </c>
      <c r="G435" s="39" t="s">
        <v>232</v>
      </c>
      <c r="H435" s="40">
        <v>1</v>
      </c>
      <c r="I435" s="40" t="s">
        <v>22</v>
      </c>
      <c r="J435" s="26">
        <v>42727</v>
      </c>
      <c r="K435" s="26">
        <v>43091</v>
      </c>
      <c r="L435" s="41" t="s">
        <v>1753</v>
      </c>
      <c r="M435" s="42"/>
      <c r="N435" s="43"/>
      <c r="O435" s="44">
        <f t="shared" ca="1" si="34"/>
        <v>44831</v>
      </c>
      <c r="P435" s="44">
        <f t="shared" si="33"/>
        <v>43077</v>
      </c>
    </row>
    <row r="436" spans="1:16" ht="15.5" x14ac:dyDescent="0.35">
      <c r="A436" s="37">
        <v>60</v>
      </c>
      <c r="B436" s="45" t="s">
        <v>245</v>
      </c>
      <c r="C436" s="39" t="s">
        <v>240</v>
      </c>
      <c r="D436" s="40" t="s">
        <v>1343</v>
      </c>
      <c r="E436" s="40" t="e">
        <f>INDEX([1]REFERENCED!$E:$E, MATCH(B436,[1]REFERENCED!$B:$B,0))</f>
        <v>#N/A</v>
      </c>
      <c r="F436" s="40" t="s">
        <v>246</v>
      </c>
      <c r="G436" s="39" t="s">
        <v>232</v>
      </c>
      <c r="H436" s="40">
        <v>1</v>
      </c>
      <c r="I436" s="40" t="s">
        <v>22</v>
      </c>
      <c r="J436" s="26">
        <v>42744</v>
      </c>
      <c r="K436" s="26">
        <v>43109</v>
      </c>
      <c r="L436" s="41" t="s">
        <v>1753</v>
      </c>
      <c r="M436" s="42"/>
      <c r="N436" s="43"/>
      <c r="O436" s="44">
        <f t="shared" ca="1" si="34"/>
        <v>44831</v>
      </c>
      <c r="P436" s="44">
        <f t="shared" si="33"/>
        <v>43095</v>
      </c>
    </row>
    <row r="437" spans="1:16" ht="15.5" x14ac:dyDescent="0.35">
      <c r="A437" s="37">
        <v>56</v>
      </c>
      <c r="B437" s="45" t="s">
        <v>233</v>
      </c>
      <c r="C437" s="39" t="s">
        <v>234</v>
      </c>
      <c r="D437" s="40" t="s">
        <v>1343</v>
      </c>
      <c r="E437" s="40" t="e">
        <f>INDEX([1]REFERENCED!$E:$E, MATCH(B437,[1]REFERENCED!$B:$B,0))</f>
        <v>#N/A</v>
      </c>
      <c r="F437" s="40" t="s">
        <v>235</v>
      </c>
      <c r="G437" s="39" t="s">
        <v>232</v>
      </c>
      <c r="H437" s="40">
        <v>1</v>
      </c>
      <c r="I437" s="40" t="s">
        <v>22</v>
      </c>
      <c r="J437" s="26">
        <v>42733</v>
      </c>
      <c r="K437" s="26">
        <v>43098</v>
      </c>
      <c r="L437" s="41" t="s">
        <v>1753</v>
      </c>
      <c r="M437" s="42"/>
      <c r="N437" s="43"/>
      <c r="O437" s="44">
        <f t="shared" ca="1" si="34"/>
        <v>44831</v>
      </c>
      <c r="P437" s="44">
        <f t="shared" si="33"/>
        <v>43084</v>
      </c>
    </row>
    <row r="438" spans="1:16" ht="15.5" x14ac:dyDescent="0.35">
      <c r="A438" s="37">
        <v>57</v>
      </c>
      <c r="B438" s="45" t="s">
        <v>236</v>
      </c>
      <c r="C438" s="39" t="s">
        <v>237</v>
      </c>
      <c r="D438" s="40" t="s">
        <v>1343</v>
      </c>
      <c r="E438" s="40" t="e">
        <f>INDEX([1]REFERENCED!$E:$E, MATCH(B438,[1]REFERENCED!$B:$B,0))</f>
        <v>#N/A</v>
      </c>
      <c r="F438" s="40" t="s">
        <v>238</v>
      </c>
      <c r="G438" s="39" t="s">
        <v>232</v>
      </c>
      <c r="H438" s="40">
        <v>1</v>
      </c>
      <c r="I438" s="40" t="s">
        <v>22</v>
      </c>
      <c r="J438" s="26">
        <v>42733</v>
      </c>
      <c r="K438" s="26">
        <v>43098</v>
      </c>
      <c r="L438" s="41" t="s">
        <v>1753</v>
      </c>
      <c r="M438" s="42"/>
      <c r="N438" s="43"/>
      <c r="O438" s="44">
        <f t="shared" ca="1" si="34"/>
        <v>44831</v>
      </c>
      <c r="P438" s="44">
        <f t="shared" si="33"/>
        <v>43084</v>
      </c>
    </row>
    <row r="439" spans="1:16" ht="15.5" x14ac:dyDescent="0.35">
      <c r="A439" s="37">
        <v>55</v>
      </c>
      <c r="B439" s="45" t="s">
        <v>229</v>
      </c>
      <c r="C439" s="39" t="s">
        <v>230</v>
      </c>
      <c r="D439" s="40" t="s">
        <v>1343</v>
      </c>
      <c r="E439" s="40" t="e">
        <f>INDEX([1]REFERENCED!$E:$E, MATCH(B439,[1]REFERENCED!$B:$B,0))</f>
        <v>#N/A</v>
      </c>
      <c r="F439" s="40" t="s">
        <v>231</v>
      </c>
      <c r="G439" s="39" t="s">
        <v>232</v>
      </c>
      <c r="H439" s="40">
        <v>1</v>
      </c>
      <c r="I439" s="40" t="s">
        <v>22</v>
      </c>
      <c r="J439" s="26">
        <v>42733</v>
      </c>
      <c r="K439" s="26">
        <v>43098</v>
      </c>
      <c r="L439" s="41" t="s">
        <v>1753</v>
      </c>
      <c r="M439" s="42"/>
      <c r="N439" s="43"/>
      <c r="O439" s="44">
        <f t="shared" ca="1" si="34"/>
        <v>44831</v>
      </c>
      <c r="P439" s="44">
        <f t="shared" si="33"/>
        <v>43084</v>
      </c>
    </row>
    <row r="440" spans="1:16" ht="31" x14ac:dyDescent="0.35">
      <c r="A440" s="37">
        <v>34</v>
      </c>
      <c r="B440" s="45" t="s">
        <v>151</v>
      </c>
      <c r="C440" s="39" t="s">
        <v>152</v>
      </c>
      <c r="D440" s="40" t="s">
        <v>1343</v>
      </c>
      <c r="E440" s="40" t="e">
        <f>INDEX([1]REFERENCED!$E:$E, MATCH(B440,[1]REFERENCED!$B:$B,0))</f>
        <v>#N/A</v>
      </c>
      <c r="F440" s="40" t="s">
        <v>153</v>
      </c>
      <c r="G440" s="39" t="s">
        <v>154</v>
      </c>
      <c r="H440" s="40">
        <v>1</v>
      </c>
      <c r="I440" s="40" t="s">
        <v>22</v>
      </c>
      <c r="J440" s="26">
        <v>42258</v>
      </c>
      <c r="K440" s="26">
        <v>42622</v>
      </c>
      <c r="L440" s="41" t="s">
        <v>1753</v>
      </c>
      <c r="M440" s="42"/>
      <c r="N440" s="43"/>
      <c r="O440" s="44">
        <f t="shared" ca="1" si="34"/>
        <v>44831</v>
      </c>
      <c r="P440" s="44">
        <f t="shared" si="33"/>
        <v>42608</v>
      </c>
    </row>
    <row r="441" spans="1:16" ht="15.5" x14ac:dyDescent="0.35">
      <c r="A441" s="37">
        <v>4</v>
      </c>
      <c r="B441" s="38" t="s">
        <v>38</v>
      </c>
      <c r="C441" s="39" t="s">
        <v>39</v>
      </c>
      <c r="D441" s="40" t="s">
        <v>705</v>
      </c>
      <c r="E441" s="46" t="s">
        <v>40</v>
      </c>
      <c r="F441" s="40" t="s">
        <v>41</v>
      </c>
      <c r="G441" s="39" t="s">
        <v>42</v>
      </c>
      <c r="H441" s="40">
        <v>1</v>
      </c>
      <c r="I441" s="40" t="s">
        <v>22</v>
      </c>
      <c r="J441" s="26">
        <v>44564</v>
      </c>
      <c r="K441" s="26">
        <v>44929</v>
      </c>
      <c r="L441" s="41" t="b">
        <f ca="1">(P441&lt;=O441)=FALSE()</f>
        <v>1</v>
      </c>
      <c r="M441" s="42"/>
      <c r="N441" s="43"/>
      <c r="O441" s="44">
        <f t="shared" ca="1" si="34"/>
        <v>44831</v>
      </c>
      <c r="P441" s="44">
        <f t="shared" si="33"/>
        <v>44915</v>
      </c>
    </row>
    <row r="442" spans="1:16" ht="15.5" x14ac:dyDescent="0.35">
      <c r="A442" s="37">
        <v>5</v>
      </c>
      <c r="B442" s="38" t="s">
        <v>43</v>
      </c>
      <c r="C442" s="39" t="s">
        <v>39</v>
      </c>
      <c r="D442" s="40" t="s">
        <v>705</v>
      </c>
      <c r="E442" s="46" t="s">
        <v>40</v>
      </c>
      <c r="F442" s="40" t="s">
        <v>44</v>
      </c>
      <c r="G442" s="39" t="s">
        <v>42</v>
      </c>
      <c r="H442" s="40">
        <v>1</v>
      </c>
      <c r="I442" s="40" t="s">
        <v>22</v>
      </c>
      <c r="J442" s="26">
        <v>44468</v>
      </c>
      <c r="K442" s="26">
        <v>44833</v>
      </c>
      <c r="L442" s="41" t="b">
        <f ca="1">(P442&lt;=O442)=FALSE()</f>
        <v>0</v>
      </c>
      <c r="M442" s="42"/>
      <c r="N442" s="43"/>
      <c r="O442" s="44">
        <f t="shared" ca="1" si="34"/>
        <v>44831</v>
      </c>
      <c r="P442" s="44">
        <f t="shared" si="33"/>
        <v>44819</v>
      </c>
    </row>
    <row r="443" spans="1:16" ht="15.5" x14ac:dyDescent="0.35">
      <c r="A443" s="37">
        <v>32</v>
      </c>
      <c r="B443" s="38" t="s">
        <v>147</v>
      </c>
      <c r="C443" s="39" t="s">
        <v>39</v>
      </c>
      <c r="D443" s="40" t="s">
        <v>705</v>
      </c>
      <c r="E443" s="46" t="s">
        <v>40</v>
      </c>
      <c r="F443" s="40" t="s">
        <v>148</v>
      </c>
      <c r="G443" s="39" t="s">
        <v>42</v>
      </c>
      <c r="H443" s="40">
        <v>1</v>
      </c>
      <c r="I443" s="40" t="s">
        <v>22</v>
      </c>
      <c r="J443" s="26">
        <v>44564</v>
      </c>
      <c r="K443" s="26">
        <v>44929</v>
      </c>
      <c r="L443" s="41" t="b">
        <f ca="1">(P443&lt;=O443)=FALSE()</f>
        <v>1</v>
      </c>
      <c r="M443" s="42"/>
      <c r="N443" s="43"/>
      <c r="O443" s="44">
        <f t="shared" ca="1" si="34"/>
        <v>44831</v>
      </c>
      <c r="P443" s="44">
        <f t="shared" si="33"/>
        <v>44915</v>
      </c>
    </row>
    <row r="444" spans="1:16" ht="15.5" x14ac:dyDescent="0.35">
      <c r="A444" s="37">
        <v>33</v>
      </c>
      <c r="B444" s="45" t="s">
        <v>149</v>
      </c>
      <c r="C444" s="39" t="s">
        <v>39</v>
      </c>
      <c r="D444" s="40" t="s">
        <v>1343</v>
      </c>
      <c r="E444" s="40" t="e">
        <f>INDEX([1]REFERENCED!$E:$E, MATCH(B444,[1]REFERENCED!$B:$B,0))</f>
        <v>#N/A</v>
      </c>
      <c r="F444" s="40" t="s">
        <v>150</v>
      </c>
      <c r="G444" s="39" t="s">
        <v>34</v>
      </c>
      <c r="H444" s="40">
        <v>1</v>
      </c>
      <c r="I444" s="40" t="s">
        <v>22</v>
      </c>
      <c r="J444" s="26">
        <v>42258</v>
      </c>
      <c r="K444" s="26">
        <v>42622</v>
      </c>
      <c r="L444" s="41" t="s">
        <v>1753</v>
      </c>
      <c r="M444" s="42"/>
      <c r="N444" s="43"/>
      <c r="O444" s="44">
        <f t="shared" ca="1" si="34"/>
        <v>44831</v>
      </c>
      <c r="P444" s="44">
        <f t="shared" si="33"/>
        <v>42608</v>
      </c>
    </row>
    <row r="445" spans="1:16" ht="15.5" x14ac:dyDescent="0.35">
      <c r="A445" s="37">
        <v>35</v>
      </c>
      <c r="B445" s="45" t="s">
        <v>155</v>
      </c>
      <c r="C445" s="39" t="s">
        <v>39</v>
      </c>
      <c r="D445" s="40" t="s">
        <v>1343</v>
      </c>
      <c r="E445" s="40" t="e">
        <f>INDEX([1]REFERENCED!$E:$E, MATCH(B445,[1]REFERENCED!$B:$B,0))</f>
        <v>#N/A</v>
      </c>
      <c r="F445" s="40" t="s">
        <v>156</v>
      </c>
      <c r="G445" s="39" t="s">
        <v>154</v>
      </c>
      <c r="H445" s="40">
        <v>1</v>
      </c>
      <c r="I445" s="40" t="s">
        <v>22</v>
      </c>
      <c r="J445" s="26">
        <v>42252</v>
      </c>
      <c r="K445" s="26">
        <v>42618</v>
      </c>
      <c r="L445" s="41" t="s">
        <v>1753</v>
      </c>
      <c r="M445" s="42"/>
      <c r="N445" s="43"/>
      <c r="O445" s="44">
        <f t="shared" ca="1" si="34"/>
        <v>44831</v>
      </c>
      <c r="P445" s="44">
        <f t="shared" si="33"/>
        <v>42604</v>
      </c>
    </row>
    <row r="446" spans="1:16" ht="15.5" x14ac:dyDescent="0.35">
      <c r="A446" s="37">
        <v>36</v>
      </c>
      <c r="B446" s="38" t="s">
        <v>157</v>
      </c>
      <c r="C446" s="39" t="s">
        <v>39</v>
      </c>
      <c r="D446" s="40" t="s">
        <v>705</v>
      </c>
      <c r="E446" s="46" t="s">
        <v>40</v>
      </c>
      <c r="F446" s="40" t="s">
        <v>158</v>
      </c>
      <c r="G446" s="39" t="s">
        <v>42</v>
      </c>
      <c r="H446" s="40">
        <v>1</v>
      </c>
      <c r="I446" s="40" t="s">
        <v>22</v>
      </c>
      <c r="J446" s="26">
        <v>44466</v>
      </c>
      <c r="K446" s="26">
        <v>44831</v>
      </c>
      <c r="L446" s="41" t="b">
        <f ca="1">(P446&lt;=O446)=FALSE()</f>
        <v>0</v>
      </c>
      <c r="M446" s="42"/>
      <c r="N446" s="43"/>
      <c r="O446" s="44">
        <f t="shared" ca="1" si="34"/>
        <v>44831</v>
      </c>
      <c r="P446" s="44">
        <f t="shared" si="33"/>
        <v>44817</v>
      </c>
    </row>
    <row r="447" spans="1:16" ht="15.5" x14ac:dyDescent="0.35">
      <c r="A447" s="37">
        <v>37</v>
      </c>
      <c r="B447" s="38" t="s">
        <v>159</v>
      </c>
      <c r="C447" s="39" t="s">
        <v>39</v>
      </c>
      <c r="D447" s="40" t="s">
        <v>705</v>
      </c>
      <c r="E447" s="46" t="s">
        <v>40</v>
      </c>
      <c r="F447" s="40" t="s">
        <v>160</v>
      </c>
      <c r="G447" s="39" t="s">
        <v>42</v>
      </c>
      <c r="H447" s="40">
        <v>1</v>
      </c>
      <c r="I447" s="40" t="s">
        <v>22</v>
      </c>
      <c r="J447" s="26">
        <v>44468</v>
      </c>
      <c r="K447" s="26">
        <v>44833</v>
      </c>
      <c r="L447" s="41" t="b">
        <f ca="1">(P447&lt;=O447)=FALSE()</f>
        <v>0</v>
      </c>
      <c r="M447" s="42"/>
      <c r="N447" s="43"/>
      <c r="O447" s="44">
        <f t="shared" ca="1" si="34"/>
        <v>44831</v>
      </c>
      <c r="P447" s="44">
        <f t="shared" si="33"/>
        <v>44819</v>
      </c>
    </row>
    <row r="448" spans="1:16" ht="15.5" x14ac:dyDescent="0.35">
      <c r="A448" s="37">
        <v>38</v>
      </c>
      <c r="B448" s="45" t="s">
        <v>161</v>
      </c>
      <c r="C448" s="39" t="s">
        <v>39</v>
      </c>
      <c r="D448" s="40" t="s">
        <v>1343</v>
      </c>
      <c r="E448" s="40" t="e">
        <f>INDEX([1]REFERENCED!$E:$E, MATCH(B448,[1]REFERENCED!$B:$B,0))</f>
        <v>#N/A</v>
      </c>
      <c r="F448" s="40" t="s">
        <v>162</v>
      </c>
      <c r="G448" s="39" t="s">
        <v>154</v>
      </c>
      <c r="H448" s="40">
        <v>1</v>
      </c>
      <c r="I448" s="40" t="s">
        <v>22</v>
      </c>
      <c r="J448" s="26">
        <v>42253</v>
      </c>
      <c r="K448" s="26">
        <v>42619</v>
      </c>
      <c r="L448" s="41" t="s">
        <v>1753</v>
      </c>
      <c r="M448" s="42"/>
      <c r="N448" s="43"/>
      <c r="O448" s="44">
        <f t="shared" ca="1" si="34"/>
        <v>44831</v>
      </c>
      <c r="P448" s="44">
        <f t="shared" si="33"/>
        <v>42605</v>
      </c>
    </row>
    <row r="449" spans="1:16" ht="15.5" x14ac:dyDescent="0.35">
      <c r="A449" s="37">
        <v>39</v>
      </c>
      <c r="B449" s="45" t="s">
        <v>163</v>
      </c>
      <c r="C449" s="39" t="s">
        <v>39</v>
      </c>
      <c r="D449" s="40" t="s">
        <v>1343</v>
      </c>
      <c r="E449" s="40" t="e">
        <f>INDEX([1]REFERENCED!$E:$E, MATCH(B449,[1]REFERENCED!$B:$B,0))</f>
        <v>#N/A</v>
      </c>
      <c r="F449" s="40" t="s">
        <v>164</v>
      </c>
      <c r="G449" s="39" t="s">
        <v>154</v>
      </c>
      <c r="H449" s="40">
        <v>1</v>
      </c>
      <c r="I449" s="40" t="s">
        <v>22</v>
      </c>
      <c r="J449" s="26">
        <v>43444</v>
      </c>
      <c r="K449" s="26">
        <v>43809</v>
      </c>
      <c r="L449" s="41" t="s">
        <v>1753</v>
      </c>
      <c r="M449" s="42"/>
      <c r="N449" s="43"/>
      <c r="O449" s="44">
        <f t="shared" ca="1" si="34"/>
        <v>44831</v>
      </c>
      <c r="P449" s="44">
        <f t="shared" si="33"/>
        <v>43795</v>
      </c>
    </row>
    <row r="450" spans="1:16" ht="15.5" x14ac:dyDescent="0.35">
      <c r="A450" s="37">
        <v>53</v>
      </c>
      <c r="B450" s="38" t="s">
        <v>224</v>
      </c>
      <c r="C450" s="39" t="s">
        <v>39</v>
      </c>
      <c r="D450" s="40" t="s">
        <v>705</v>
      </c>
      <c r="E450" s="46" t="s">
        <v>40</v>
      </c>
      <c r="F450" s="40" t="s">
        <v>226</v>
      </c>
      <c r="G450" s="39" t="s">
        <v>42</v>
      </c>
      <c r="H450" s="40">
        <v>1</v>
      </c>
      <c r="I450" s="40" t="s">
        <v>22</v>
      </c>
      <c r="J450" s="26">
        <v>44468</v>
      </c>
      <c r="K450" s="26">
        <v>44833</v>
      </c>
      <c r="L450" s="41" t="b">
        <f ca="1">(P450&lt;=O450)=FALSE()</f>
        <v>0</v>
      </c>
      <c r="M450" s="42"/>
      <c r="N450" s="43"/>
      <c r="O450" s="44">
        <f t="shared" ca="1" si="34"/>
        <v>44831</v>
      </c>
      <c r="P450" s="44">
        <f t="shared" ref="P450:P491" si="36">(K450-14)</f>
        <v>44819</v>
      </c>
    </row>
    <row r="451" spans="1:16" ht="15.5" x14ac:dyDescent="0.35">
      <c r="A451" s="37">
        <v>54</v>
      </c>
      <c r="B451" s="38" t="s">
        <v>227</v>
      </c>
      <c r="C451" s="39" t="s">
        <v>39</v>
      </c>
      <c r="D451" s="40" t="s">
        <v>705</v>
      </c>
      <c r="E451" s="46" t="s">
        <v>40</v>
      </c>
      <c r="F451" s="40" t="s">
        <v>228</v>
      </c>
      <c r="G451" s="39" t="s">
        <v>42</v>
      </c>
      <c r="H451" s="40">
        <v>1</v>
      </c>
      <c r="I451" s="40" t="s">
        <v>22</v>
      </c>
      <c r="J451" s="26">
        <v>44468</v>
      </c>
      <c r="K451" s="26">
        <v>44833</v>
      </c>
      <c r="L451" s="41" t="b">
        <f ca="1">(P451&lt;=O451)=FALSE()</f>
        <v>0</v>
      </c>
      <c r="M451" s="42"/>
      <c r="N451" s="43"/>
      <c r="O451" s="44">
        <f t="shared" ca="1" si="34"/>
        <v>44831</v>
      </c>
      <c r="P451" s="44">
        <f t="shared" si="36"/>
        <v>44819</v>
      </c>
    </row>
    <row r="452" spans="1:16" ht="15.5" x14ac:dyDescent="0.35">
      <c r="A452" s="37">
        <v>75</v>
      </c>
      <c r="B452" s="38" t="s">
        <v>296</v>
      </c>
      <c r="C452" s="39" t="s">
        <v>297</v>
      </c>
      <c r="D452" s="40" t="s">
        <v>705</v>
      </c>
      <c r="E452" s="46" t="s">
        <v>40</v>
      </c>
      <c r="F452" s="40" t="s">
        <v>298</v>
      </c>
      <c r="G452" s="39" t="s">
        <v>34</v>
      </c>
      <c r="H452" s="40">
        <v>1</v>
      </c>
      <c r="I452" s="40" t="s">
        <v>22</v>
      </c>
      <c r="J452" s="26">
        <v>44525</v>
      </c>
      <c r="K452" s="26">
        <v>44890</v>
      </c>
      <c r="L452" s="41" t="b">
        <f ca="1">(P452&lt;=O452)=FALSE()</f>
        <v>1</v>
      </c>
      <c r="M452" s="42"/>
      <c r="N452" s="43"/>
      <c r="O452" s="44">
        <f t="shared" ca="1" si="34"/>
        <v>44831</v>
      </c>
      <c r="P452" s="44">
        <f t="shared" si="36"/>
        <v>44876</v>
      </c>
    </row>
    <row r="453" spans="1:16" ht="15.5" x14ac:dyDescent="0.35">
      <c r="A453" s="37">
        <v>393</v>
      </c>
      <c r="B453" s="47" t="s">
        <v>1446</v>
      </c>
      <c r="C453" s="39" t="s">
        <v>1834</v>
      </c>
      <c r="D453" s="40">
        <v>2</v>
      </c>
      <c r="E453" s="40" t="str">
        <f>INDEX([1]REFERENCED!$E:$E, MATCH(B453,[1]REFERENCED!$B:$B,0))</f>
        <v>-</v>
      </c>
      <c r="F453" s="40" t="s">
        <v>1448</v>
      </c>
      <c r="G453" s="39" t="s">
        <v>1007</v>
      </c>
      <c r="H453" s="40">
        <v>6</v>
      </c>
      <c r="I453" s="40" t="s">
        <v>119</v>
      </c>
      <c r="J453" s="26">
        <v>44427</v>
      </c>
      <c r="K453" s="26">
        <v>44611</v>
      </c>
      <c r="L453" s="41" t="s">
        <v>1753</v>
      </c>
      <c r="M453" s="42"/>
      <c r="N453" s="43"/>
      <c r="O453" s="44">
        <f t="shared" ca="1" si="34"/>
        <v>44831</v>
      </c>
      <c r="P453" s="44">
        <f t="shared" si="36"/>
        <v>44597</v>
      </c>
    </row>
    <row r="454" spans="1:16" ht="46.5" x14ac:dyDescent="0.35">
      <c r="A454" s="37">
        <v>359</v>
      </c>
      <c r="B454" s="38" t="s">
        <v>1336</v>
      </c>
      <c r="C454" s="39" t="s">
        <v>1337</v>
      </c>
      <c r="D454" s="40" t="s">
        <v>705</v>
      </c>
      <c r="E454" s="40" t="str">
        <f>INDEX([1]REFERENCED!$E:$E, MATCH(B454,[1]REFERENCED!$B:$B,0))</f>
        <v>-</v>
      </c>
      <c r="F454" s="40" t="s">
        <v>1338</v>
      </c>
      <c r="G454" s="39" t="s">
        <v>1339</v>
      </c>
      <c r="H454" s="40">
        <v>999</v>
      </c>
      <c r="I454" s="40" t="s">
        <v>22</v>
      </c>
      <c r="J454" s="26">
        <v>41891</v>
      </c>
      <c r="K454" s="26">
        <v>406768</v>
      </c>
      <c r="L454" s="41" t="b">
        <f ca="1">(P454&lt;=O454)=FALSE()</f>
        <v>1</v>
      </c>
      <c r="M454" s="42"/>
      <c r="N454" s="43"/>
      <c r="O454" s="44">
        <f t="shared" ca="1" si="34"/>
        <v>44831</v>
      </c>
      <c r="P454" s="44">
        <f t="shared" si="36"/>
        <v>406754</v>
      </c>
    </row>
    <row r="455" spans="1:16" ht="46.5" x14ac:dyDescent="0.35">
      <c r="A455" s="37">
        <v>360</v>
      </c>
      <c r="B455" s="38" t="s">
        <v>1340</v>
      </c>
      <c r="C455" s="39" t="s">
        <v>1337</v>
      </c>
      <c r="D455" s="40" t="s">
        <v>705</v>
      </c>
      <c r="E455" s="40" t="str">
        <f>INDEX([1]REFERENCED!$E:$E, MATCH(B455,[1]REFERENCED!$B:$B,0))</f>
        <v>-</v>
      </c>
      <c r="F455" s="40" t="s">
        <v>1341</v>
      </c>
      <c r="G455" s="39" t="s">
        <v>984</v>
      </c>
      <c r="H455" s="40">
        <v>999</v>
      </c>
      <c r="I455" s="40" t="s">
        <v>22</v>
      </c>
      <c r="J455" s="26">
        <v>41946</v>
      </c>
      <c r="K455" s="26">
        <v>406823</v>
      </c>
      <c r="L455" s="41" t="b">
        <f ca="1">(P455&lt;=O455)=FALSE()</f>
        <v>1</v>
      </c>
      <c r="M455" s="42"/>
      <c r="N455" s="43"/>
      <c r="O455" s="44">
        <f t="shared" ca="1" si="34"/>
        <v>44831</v>
      </c>
      <c r="P455" s="44">
        <f t="shared" si="36"/>
        <v>406809</v>
      </c>
    </row>
    <row r="456" spans="1:16" ht="31" x14ac:dyDescent="0.35">
      <c r="A456" s="37">
        <v>364</v>
      </c>
      <c r="B456" s="48" t="s">
        <v>1351</v>
      </c>
      <c r="C456" s="39" t="s">
        <v>1352</v>
      </c>
      <c r="D456" s="40" t="s">
        <v>705</v>
      </c>
      <c r="E456" s="40" t="str">
        <f>INDEX([1]REFERENCED!$E:$E, MATCH(B456,[1]REFERENCED!$B:$B,0))</f>
        <v>-</v>
      </c>
      <c r="F456" s="40" t="s">
        <v>1353</v>
      </c>
      <c r="G456" s="39" t="s">
        <v>1350</v>
      </c>
      <c r="H456" s="40">
        <v>0</v>
      </c>
      <c r="I456" s="40" t="s">
        <v>1326</v>
      </c>
      <c r="J456" s="49" t="s">
        <v>40</v>
      </c>
      <c r="K456" s="49" t="s">
        <v>40</v>
      </c>
      <c r="L456" s="41" t="s">
        <v>1327</v>
      </c>
      <c r="M456" s="42" t="s">
        <v>1328</v>
      </c>
      <c r="N456" s="43"/>
      <c r="O456" s="44">
        <f t="shared" ref="O456:O491" ca="1" si="37">TODAY()</f>
        <v>44831</v>
      </c>
      <c r="P456" s="44" t="e">
        <f t="shared" si="36"/>
        <v>#VALUE!</v>
      </c>
    </row>
    <row r="457" spans="1:16" ht="31" x14ac:dyDescent="0.35">
      <c r="A457" s="37">
        <v>363</v>
      </c>
      <c r="B457" s="48" t="s">
        <v>1347</v>
      </c>
      <c r="C457" s="39" t="s">
        <v>1348</v>
      </c>
      <c r="D457" s="40" t="s">
        <v>705</v>
      </c>
      <c r="E457" s="40" t="str">
        <f>INDEX([1]REFERENCED!$E:$E, MATCH(B457,[1]REFERENCED!$B:$B,0))</f>
        <v>-</v>
      </c>
      <c r="F457" s="40" t="s">
        <v>1349</v>
      </c>
      <c r="G457" s="39" t="s">
        <v>1350</v>
      </c>
      <c r="H457" s="40">
        <v>0</v>
      </c>
      <c r="I457" s="40" t="s">
        <v>1326</v>
      </c>
      <c r="J457" s="49" t="s">
        <v>40</v>
      </c>
      <c r="K457" s="49" t="s">
        <v>40</v>
      </c>
      <c r="L457" s="41" t="s">
        <v>1327</v>
      </c>
      <c r="M457" s="42" t="s">
        <v>1328</v>
      </c>
      <c r="N457" s="43"/>
      <c r="O457" s="44">
        <f t="shared" ca="1" si="37"/>
        <v>44831</v>
      </c>
      <c r="P457" s="44" t="e">
        <f t="shared" si="36"/>
        <v>#VALUE!</v>
      </c>
    </row>
    <row r="458" spans="1:16" ht="15.5" x14ac:dyDescent="0.35">
      <c r="A458" s="37">
        <v>252</v>
      </c>
      <c r="B458" s="38" t="s">
        <v>981</v>
      </c>
      <c r="C458" s="39" t="s">
        <v>982</v>
      </c>
      <c r="D458" s="40" t="s">
        <v>705</v>
      </c>
      <c r="E458" s="40" t="str">
        <f>INDEX([1]REFERENCED!$E:$E, MATCH(B458,[1]REFERENCED!$B:$B,0))</f>
        <v>0" - 40"</v>
      </c>
      <c r="F458" s="40" t="s">
        <v>983</v>
      </c>
      <c r="G458" s="39" t="s">
        <v>984</v>
      </c>
      <c r="H458" s="40">
        <v>1</v>
      </c>
      <c r="I458" s="40" t="s">
        <v>22</v>
      </c>
      <c r="J458" s="26">
        <v>44483</v>
      </c>
      <c r="K458" s="26">
        <v>44848</v>
      </c>
      <c r="L458" s="41" t="b">
        <f ca="1">(P458&lt;=O458)=FALSE()</f>
        <v>1</v>
      </c>
      <c r="M458" s="42"/>
      <c r="N458" s="43"/>
      <c r="O458" s="44">
        <f t="shared" ca="1" si="37"/>
        <v>44831</v>
      </c>
      <c r="P458" s="44">
        <f t="shared" si="36"/>
        <v>44834</v>
      </c>
    </row>
    <row r="459" spans="1:16" ht="31" x14ac:dyDescent="0.35">
      <c r="A459" s="37">
        <v>428</v>
      </c>
      <c r="B459" s="45" t="s">
        <v>1575</v>
      </c>
      <c r="C459" s="39" t="s">
        <v>1576</v>
      </c>
      <c r="D459" s="40" t="s">
        <v>1343</v>
      </c>
      <c r="E459" s="40" t="e">
        <f>INDEX([1]REFERENCED!$E:$E, MATCH(B459,[1]REFERENCED!$B:$B,0))</f>
        <v>#N/A</v>
      </c>
      <c r="F459" s="40" t="s">
        <v>1577</v>
      </c>
      <c r="G459" s="39" t="s">
        <v>1578</v>
      </c>
      <c r="H459" s="40">
        <v>6</v>
      </c>
      <c r="I459" s="40" t="s">
        <v>119</v>
      </c>
      <c r="J459" s="26">
        <v>41682</v>
      </c>
      <c r="K459" s="26">
        <v>41863</v>
      </c>
      <c r="L459" s="41" t="s">
        <v>1753</v>
      </c>
      <c r="M459" s="42"/>
      <c r="N459" s="43"/>
      <c r="O459" s="44">
        <f t="shared" ca="1" si="37"/>
        <v>44831</v>
      </c>
      <c r="P459" s="44">
        <f t="shared" si="36"/>
        <v>41849</v>
      </c>
    </row>
    <row r="460" spans="1:16" ht="15.5" x14ac:dyDescent="0.35">
      <c r="A460" s="37">
        <v>430</v>
      </c>
      <c r="B460" s="45" t="s">
        <v>1582</v>
      </c>
      <c r="C460" s="39" t="s">
        <v>1576</v>
      </c>
      <c r="D460" s="40" t="s">
        <v>1343</v>
      </c>
      <c r="E460" s="40" t="e">
        <f>INDEX([1]REFERENCED!$E:$E, MATCH(B460,[1]REFERENCED!$B:$B,0))</f>
        <v>#N/A</v>
      </c>
      <c r="F460" s="40" t="s">
        <v>1583</v>
      </c>
      <c r="G460" s="39" t="s">
        <v>1568</v>
      </c>
      <c r="H460" s="40">
        <v>6</v>
      </c>
      <c r="I460" s="40" t="s">
        <v>119</v>
      </c>
      <c r="J460" s="26">
        <v>43756</v>
      </c>
      <c r="K460" s="26">
        <v>43938</v>
      </c>
      <c r="L460" s="41" t="s">
        <v>1753</v>
      </c>
      <c r="M460" s="42"/>
      <c r="N460" s="43"/>
      <c r="O460" s="44">
        <f t="shared" ca="1" si="37"/>
        <v>44831</v>
      </c>
      <c r="P460" s="44">
        <f t="shared" si="36"/>
        <v>43924</v>
      </c>
    </row>
    <row r="461" spans="1:16" ht="15.5" x14ac:dyDescent="0.35">
      <c r="A461" s="37">
        <v>435</v>
      </c>
      <c r="B461" s="45" t="s">
        <v>1593</v>
      </c>
      <c r="C461" s="39" t="s">
        <v>1576</v>
      </c>
      <c r="D461" s="40" t="s">
        <v>1343</v>
      </c>
      <c r="E461" s="40" t="e">
        <f>INDEX([1]REFERENCED!$E:$E, MATCH(B461,[1]REFERENCED!$B:$B,0))</f>
        <v>#N/A</v>
      </c>
      <c r="F461" s="40" t="s">
        <v>1594</v>
      </c>
      <c r="G461" s="39" t="s">
        <v>1568</v>
      </c>
      <c r="H461" s="40">
        <v>6</v>
      </c>
      <c r="I461" s="40" t="s">
        <v>119</v>
      </c>
      <c r="J461" s="26">
        <v>44008</v>
      </c>
      <c r="K461" s="26">
        <v>44191</v>
      </c>
      <c r="L461" s="41" t="s">
        <v>1753</v>
      </c>
      <c r="M461" s="42"/>
      <c r="N461" s="43"/>
      <c r="O461" s="44">
        <f t="shared" ca="1" si="37"/>
        <v>44831</v>
      </c>
      <c r="P461" s="44">
        <f t="shared" si="36"/>
        <v>44177</v>
      </c>
    </row>
    <row r="462" spans="1:16" ht="15.5" x14ac:dyDescent="0.35">
      <c r="A462" s="37">
        <v>429</v>
      </c>
      <c r="B462" s="45" t="s">
        <v>1579</v>
      </c>
      <c r="C462" s="39" t="s">
        <v>1580</v>
      </c>
      <c r="D462" s="40" t="s">
        <v>1343</v>
      </c>
      <c r="E462" s="40" t="e">
        <f>INDEX([1]REFERENCED!$E:$E, MATCH(B462,[1]REFERENCED!$B:$B,0))</f>
        <v>#N/A</v>
      </c>
      <c r="F462" s="40" t="s">
        <v>1581</v>
      </c>
      <c r="G462" s="39" t="s">
        <v>1568</v>
      </c>
      <c r="H462" s="40">
        <v>1</v>
      </c>
      <c r="I462" s="40" t="s">
        <v>22</v>
      </c>
      <c r="J462" s="26">
        <v>42039</v>
      </c>
      <c r="K462" s="26">
        <v>42404</v>
      </c>
      <c r="L462" s="41" t="s">
        <v>1753</v>
      </c>
      <c r="M462" s="42"/>
      <c r="N462" s="43"/>
      <c r="O462" s="44">
        <f t="shared" ca="1" si="37"/>
        <v>44831</v>
      </c>
      <c r="P462" s="44">
        <f t="shared" si="36"/>
        <v>42390</v>
      </c>
    </row>
    <row r="463" spans="1:16" ht="15.5" x14ac:dyDescent="0.35">
      <c r="A463" s="37">
        <v>431</v>
      </c>
      <c r="B463" s="45" t="s">
        <v>1584</v>
      </c>
      <c r="C463" s="39" t="s">
        <v>1580</v>
      </c>
      <c r="D463" s="40" t="s">
        <v>1343</v>
      </c>
      <c r="E463" s="40" t="e">
        <f>INDEX([1]REFERENCED!$E:$E, MATCH(B463,[1]REFERENCED!$B:$B,0))</f>
        <v>#N/A</v>
      </c>
      <c r="F463" s="40" t="s">
        <v>1585</v>
      </c>
      <c r="G463" s="39" t="s">
        <v>1568</v>
      </c>
      <c r="H463" s="40">
        <v>1</v>
      </c>
      <c r="I463" s="40" t="s">
        <v>22</v>
      </c>
      <c r="J463" s="26">
        <v>43822</v>
      </c>
      <c r="K463" s="26">
        <v>44188</v>
      </c>
      <c r="L463" s="41" t="s">
        <v>1753</v>
      </c>
      <c r="M463" s="42"/>
      <c r="N463" s="43"/>
      <c r="O463" s="44">
        <f t="shared" ca="1" si="37"/>
        <v>44831</v>
      </c>
      <c r="P463" s="44">
        <f t="shared" si="36"/>
        <v>44174</v>
      </c>
    </row>
    <row r="464" spans="1:16" ht="15.5" x14ac:dyDescent="0.35">
      <c r="A464" s="37">
        <v>436</v>
      </c>
      <c r="B464" s="45" t="s">
        <v>1595</v>
      </c>
      <c r="C464" s="39" t="s">
        <v>1580</v>
      </c>
      <c r="D464" s="40" t="s">
        <v>1343</v>
      </c>
      <c r="E464" s="40" t="e">
        <f>INDEX([1]REFERENCED!$E:$E, MATCH(B464,[1]REFERENCED!$B:$B,0))</f>
        <v>#N/A</v>
      </c>
      <c r="F464" s="40" t="s">
        <v>1596</v>
      </c>
      <c r="G464" s="39" t="s">
        <v>1568</v>
      </c>
      <c r="H464" s="40">
        <v>1</v>
      </c>
      <c r="I464" s="40" t="s">
        <v>22</v>
      </c>
      <c r="J464" s="26">
        <v>43503</v>
      </c>
      <c r="K464" s="26">
        <v>43868</v>
      </c>
      <c r="L464" s="41" t="s">
        <v>1753</v>
      </c>
      <c r="M464" s="42"/>
      <c r="N464" s="43"/>
      <c r="O464" s="44">
        <f t="shared" ca="1" si="37"/>
        <v>44831</v>
      </c>
      <c r="P464" s="44">
        <f t="shared" si="36"/>
        <v>43854</v>
      </c>
    </row>
    <row r="465" spans="1:16" ht="46.5" x14ac:dyDescent="0.35">
      <c r="A465" s="37">
        <v>447</v>
      </c>
      <c r="B465" s="45" t="s">
        <v>1618</v>
      </c>
      <c r="C465" s="39" t="s">
        <v>1619</v>
      </c>
      <c r="D465" s="40" t="s">
        <v>1343</v>
      </c>
      <c r="E465" s="40" t="e">
        <f>INDEX([1]REFERENCED!$E:$E, MATCH(B465,[1]REFERENCED!$B:$B,0))</f>
        <v>#N/A</v>
      </c>
      <c r="F465" s="40" t="s">
        <v>1620</v>
      </c>
      <c r="G465" s="39" t="s">
        <v>1568</v>
      </c>
      <c r="H465" s="40">
        <v>6</v>
      </c>
      <c r="I465" s="40" t="s">
        <v>119</v>
      </c>
      <c r="J465" s="26">
        <v>42583</v>
      </c>
      <c r="K465" s="26">
        <v>42767</v>
      </c>
      <c r="L465" s="41" t="s">
        <v>1753</v>
      </c>
      <c r="M465" s="42"/>
      <c r="N465" s="43"/>
      <c r="O465" s="44">
        <f t="shared" ca="1" si="37"/>
        <v>44831</v>
      </c>
      <c r="P465" s="44">
        <f t="shared" si="36"/>
        <v>42753</v>
      </c>
    </row>
    <row r="466" spans="1:16" ht="15.5" x14ac:dyDescent="0.35">
      <c r="A466" s="37">
        <v>483</v>
      </c>
      <c r="B466" s="51" t="s">
        <v>1697</v>
      </c>
      <c r="C466" s="39" t="s">
        <v>1598</v>
      </c>
      <c r="D466" s="40" t="s">
        <v>705</v>
      </c>
      <c r="E466" s="40" t="str">
        <f>INDEX([1]REFERENCED!$E:$E, MATCH(B466,[1]REFERENCED!$B:$B,0))</f>
        <v>-</v>
      </c>
      <c r="F466" s="40" t="s">
        <v>1698</v>
      </c>
      <c r="G466" s="39" t="s">
        <v>980</v>
      </c>
      <c r="H466" s="50">
        <v>6</v>
      </c>
      <c r="I466" s="40" t="s">
        <v>119</v>
      </c>
      <c r="J466" s="26">
        <v>44475</v>
      </c>
      <c r="K466" s="26">
        <v>44657</v>
      </c>
      <c r="L466" s="41" t="b">
        <f ca="1">(P466&lt;=O466)=FALSE()</f>
        <v>0</v>
      </c>
      <c r="M466" s="42"/>
      <c r="N466" s="43"/>
      <c r="O466" s="44">
        <f t="shared" ca="1" si="37"/>
        <v>44831</v>
      </c>
      <c r="P466" s="44">
        <f t="shared" si="36"/>
        <v>44643</v>
      </c>
    </row>
    <row r="467" spans="1:16" ht="15.5" x14ac:dyDescent="0.35">
      <c r="A467" s="37">
        <v>484</v>
      </c>
      <c r="B467" s="51" t="s">
        <v>1699</v>
      </c>
      <c r="C467" s="39" t="s">
        <v>1598</v>
      </c>
      <c r="D467" s="40" t="s">
        <v>705</v>
      </c>
      <c r="E467" s="40" t="str">
        <f>INDEX([1]REFERENCED!$E:$E, MATCH(B467,[1]REFERENCED!$B:$B,0))</f>
        <v>-</v>
      </c>
      <c r="F467" s="40" t="s">
        <v>1700</v>
      </c>
      <c r="G467" s="39" t="s">
        <v>980</v>
      </c>
      <c r="H467" s="50">
        <v>6</v>
      </c>
      <c r="I467" s="40" t="s">
        <v>119</v>
      </c>
      <c r="J467" s="26">
        <v>44475</v>
      </c>
      <c r="K467" s="26">
        <v>44657</v>
      </c>
      <c r="L467" s="41" t="b">
        <f ca="1">(P467&lt;=O467)=FALSE()</f>
        <v>0</v>
      </c>
      <c r="M467" s="42"/>
      <c r="N467" s="43"/>
      <c r="O467" s="44">
        <f t="shared" ca="1" si="37"/>
        <v>44831</v>
      </c>
      <c r="P467" s="44">
        <f t="shared" si="36"/>
        <v>44643</v>
      </c>
    </row>
    <row r="468" spans="1:16" ht="15.5" x14ac:dyDescent="0.35">
      <c r="A468" s="37">
        <v>437</v>
      </c>
      <c r="B468" s="38" t="s">
        <v>1597</v>
      </c>
      <c r="C468" s="39" t="s">
        <v>1598</v>
      </c>
      <c r="D468" s="40" t="s">
        <v>705</v>
      </c>
      <c r="E468" s="46" t="s">
        <v>40</v>
      </c>
      <c r="F468" s="40" t="s">
        <v>1599</v>
      </c>
      <c r="G468" s="39" t="s">
        <v>980</v>
      </c>
      <c r="H468" s="40">
        <v>6</v>
      </c>
      <c r="I468" s="40" t="s">
        <v>119</v>
      </c>
      <c r="J468" s="26">
        <v>44566</v>
      </c>
      <c r="K468" s="26">
        <v>44747</v>
      </c>
      <c r="L468" s="41" t="b">
        <f ca="1">(P468&lt;=O468)=FALSE()</f>
        <v>0</v>
      </c>
      <c r="M468" s="42"/>
      <c r="N468" s="43"/>
      <c r="O468" s="44">
        <f t="shared" ca="1" si="37"/>
        <v>44831</v>
      </c>
      <c r="P468" s="44">
        <f t="shared" si="36"/>
        <v>44733</v>
      </c>
    </row>
    <row r="469" spans="1:16" ht="15.5" x14ac:dyDescent="0.35">
      <c r="A469" s="37">
        <v>438</v>
      </c>
      <c r="B469" s="38" t="s">
        <v>1600</v>
      </c>
      <c r="C469" s="39" t="s">
        <v>1598</v>
      </c>
      <c r="D469" s="40" t="s">
        <v>705</v>
      </c>
      <c r="E469" s="46" t="s">
        <v>40</v>
      </c>
      <c r="F469" s="40" t="s">
        <v>1601</v>
      </c>
      <c r="G469" s="39" t="s">
        <v>980</v>
      </c>
      <c r="H469" s="40">
        <v>6</v>
      </c>
      <c r="I469" s="40" t="s">
        <v>119</v>
      </c>
      <c r="J469" s="26">
        <v>44566</v>
      </c>
      <c r="K469" s="26">
        <v>44747</v>
      </c>
      <c r="L469" s="41" t="b">
        <f ca="1">(P469&lt;=O469)=FALSE()</f>
        <v>0</v>
      </c>
      <c r="M469" s="42"/>
      <c r="N469" s="43"/>
      <c r="O469" s="44">
        <f t="shared" ca="1" si="37"/>
        <v>44831</v>
      </c>
      <c r="P469" s="44">
        <f t="shared" si="36"/>
        <v>44733</v>
      </c>
    </row>
    <row r="470" spans="1:16" ht="15.5" x14ac:dyDescent="0.35">
      <c r="A470" s="37">
        <v>439</v>
      </c>
      <c r="B470" s="45" t="s">
        <v>1602</v>
      </c>
      <c r="C470" s="39" t="s">
        <v>1598</v>
      </c>
      <c r="D470" s="40" t="s">
        <v>1343</v>
      </c>
      <c r="E470" s="40" t="e">
        <f>INDEX([1]REFERENCED!$E:$E, MATCH(B470,[1]REFERENCED!$B:$B,0))</f>
        <v>#N/A</v>
      </c>
      <c r="F470" s="40" t="s">
        <v>1603</v>
      </c>
      <c r="G470" s="39" t="s">
        <v>1568</v>
      </c>
      <c r="H470" s="40">
        <v>6</v>
      </c>
      <c r="I470" s="40" t="s">
        <v>119</v>
      </c>
      <c r="J470" s="26">
        <v>42220</v>
      </c>
      <c r="K470" s="26">
        <v>42404</v>
      </c>
      <c r="L470" s="41" t="s">
        <v>1753</v>
      </c>
      <c r="M470" s="42"/>
      <c r="N470" s="43"/>
      <c r="O470" s="44">
        <f t="shared" ca="1" si="37"/>
        <v>44831</v>
      </c>
      <c r="P470" s="44">
        <f t="shared" si="36"/>
        <v>42390</v>
      </c>
    </row>
    <row r="471" spans="1:16" ht="15.5" x14ac:dyDescent="0.35">
      <c r="A471" s="37">
        <v>440</v>
      </c>
      <c r="B471" s="45" t="s">
        <v>1604</v>
      </c>
      <c r="C471" s="39" t="s">
        <v>1598</v>
      </c>
      <c r="D471" s="40" t="s">
        <v>1343</v>
      </c>
      <c r="E471" s="40" t="e">
        <f>INDEX([1]REFERENCED!$E:$E, MATCH(B471,[1]REFERENCED!$B:$B,0))</f>
        <v>#N/A</v>
      </c>
      <c r="F471" s="40" t="s">
        <v>1605</v>
      </c>
      <c r="G471" s="39" t="s">
        <v>1568</v>
      </c>
      <c r="H471" s="40">
        <v>6</v>
      </c>
      <c r="I471" s="40" t="s">
        <v>119</v>
      </c>
      <c r="J471" s="26">
        <v>42583</v>
      </c>
      <c r="K471" s="26">
        <v>42767</v>
      </c>
      <c r="L471" s="41" t="s">
        <v>1753</v>
      </c>
      <c r="M471" s="42"/>
      <c r="N471" s="43"/>
      <c r="O471" s="44">
        <f t="shared" ca="1" si="37"/>
        <v>44831</v>
      </c>
      <c r="P471" s="44">
        <f t="shared" si="36"/>
        <v>42753</v>
      </c>
    </row>
    <row r="472" spans="1:16" ht="15.5" x14ac:dyDescent="0.35">
      <c r="A472" s="37">
        <v>441</v>
      </c>
      <c r="B472" s="45" t="s">
        <v>1606</v>
      </c>
      <c r="C472" s="39" t="s">
        <v>1598</v>
      </c>
      <c r="D472" s="40" t="s">
        <v>1343</v>
      </c>
      <c r="E472" s="40" t="e">
        <f>INDEX([1]REFERENCED!$E:$E, MATCH(B472,[1]REFERENCED!$B:$B,0))</f>
        <v>#N/A</v>
      </c>
      <c r="F472" s="40" t="s">
        <v>1607</v>
      </c>
      <c r="G472" s="39" t="s">
        <v>1564</v>
      </c>
      <c r="H472" s="40">
        <v>6</v>
      </c>
      <c r="I472" s="40" t="s">
        <v>119</v>
      </c>
      <c r="J472" s="26">
        <v>44019</v>
      </c>
      <c r="K472" s="26">
        <v>44203</v>
      </c>
      <c r="L472" s="41" t="s">
        <v>1753</v>
      </c>
      <c r="M472" s="42"/>
      <c r="N472" s="43"/>
      <c r="O472" s="44">
        <f t="shared" ca="1" si="37"/>
        <v>44831</v>
      </c>
      <c r="P472" s="44">
        <f t="shared" si="36"/>
        <v>44189</v>
      </c>
    </row>
    <row r="473" spans="1:16" ht="15.5" x14ac:dyDescent="0.35">
      <c r="A473" s="37">
        <v>442</v>
      </c>
      <c r="B473" s="45" t="s">
        <v>1608</v>
      </c>
      <c r="C473" s="39" t="s">
        <v>1598</v>
      </c>
      <c r="D473" s="40" t="s">
        <v>1343</v>
      </c>
      <c r="E473" s="40" t="e">
        <f>INDEX([1]REFERENCED!$E:$E, MATCH(B473,[1]REFERENCED!$B:$B,0))</f>
        <v>#N/A</v>
      </c>
      <c r="F473" s="40" t="s">
        <v>1609</v>
      </c>
      <c r="G473" s="39" t="s">
        <v>1564</v>
      </c>
      <c r="H473" s="40">
        <v>6</v>
      </c>
      <c r="I473" s="40" t="s">
        <v>119</v>
      </c>
      <c r="J473" s="26">
        <v>44019</v>
      </c>
      <c r="K473" s="26">
        <v>44203</v>
      </c>
      <c r="L473" s="41" t="s">
        <v>1753</v>
      </c>
      <c r="M473" s="42"/>
      <c r="N473" s="43"/>
      <c r="O473" s="44">
        <f t="shared" ca="1" si="37"/>
        <v>44831</v>
      </c>
      <c r="P473" s="44">
        <f t="shared" si="36"/>
        <v>44189</v>
      </c>
    </row>
    <row r="474" spans="1:16" ht="15.5" x14ac:dyDescent="0.35">
      <c r="A474" s="37">
        <v>443</v>
      </c>
      <c r="B474" s="45" t="s">
        <v>1610</v>
      </c>
      <c r="C474" s="39" t="s">
        <v>1598</v>
      </c>
      <c r="D474" s="40" t="s">
        <v>1343</v>
      </c>
      <c r="E474" s="40" t="e">
        <f>INDEX([1]REFERENCED!$E:$E, MATCH(B474,[1]REFERENCED!$B:$B,0))</f>
        <v>#N/A</v>
      </c>
      <c r="F474" s="40" t="s">
        <v>1611</v>
      </c>
      <c r="G474" s="39" t="s">
        <v>1564</v>
      </c>
      <c r="H474" s="40">
        <v>6</v>
      </c>
      <c r="I474" s="40" t="s">
        <v>119</v>
      </c>
      <c r="J474" s="26">
        <v>42579</v>
      </c>
      <c r="K474" s="26">
        <v>42762</v>
      </c>
      <c r="L474" s="41" t="s">
        <v>1753</v>
      </c>
      <c r="M474" s="42"/>
      <c r="N474" s="43"/>
      <c r="O474" s="44">
        <f t="shared" ca="1" si="37"/>
        <v>44831</v>
      </c>
      <c r="P474" s="44">
        <f t="shared" si="36"/>
        <v>42748</v>
      </c>
    </row>
    <row r="475" spans="1:16" ht="15.5" x14ac:dyDescent="0.35">
      <c r="A475" s="37">
        <v>444</v>
      </c>
      <c r="B475" s="45" t="s">
        <v>1612</v>
      </c>
      <c r="C475" s="39" t="s">
        <v>1598</v>
      </c>
      <c r="D475" s="40" t="s">
        <v>1343</v>
      </c>
      <c r="E475" s="40" t="e">
        <f>INDEX([1]REFERENCED!$E:$E, MATCH(B475,[1]REFERENCED!$B:$B,0))</f>
        <v>#N/A</v>
      </c>
      <c r="F475" s="46" t="s">
        <v>40</v>
      </c>
      <c r="G475" s="39" t="s">
        <v>980</v>
      </c>
      <c r="H475" s="40">
        <v>6</v>
      </c>
      <c r="I475" s="40" t="s">
        <v>119</v>
      </c>
      <c r="J475" s="26">
        <v>43756</v>
      </c>
      <c r="K475" s="26">
        <v>43938</v>
      </c>
      <c r="L475" s="41" t="s">
        <v>1753</v>
      </c>
      <c r="M475" s="42"/>
      <c r="N475" s="43"/>
      <c r="O475" s="44">
        <f t="shared" ca="1" si="37"/>
        <v>44831</v>
      </c>
      <c r="P475" s="44">
        <f t="shared" si="36"/>
        <v>43924</v>
      </c>
    </row>
    <row r="476" spans="1:16" ht="15.5" x14ac:dyDescent="0.35">
      <c r="A476" s="37">
        <v>488</v>
      </c>
      <c r="B476" s="38" t="s">
        <v>1709</v>
      </c>
      <c r="C476" s="39" t="s">
        <v>1598</v>
      </c>
      <c r="D476" s="40" t="s">
        <v>705</v>
      </c>
      <c r="E476" s="40" t="str">
        <f>INDEX([1]REFERENCED!$E:$E, MATCH(B476,[1]REFERENCED!$B:$B,0))</f>
        <v>-</v>
      </c>
      <c r="F476" s="40" t="s">
        <v>1712</v>
      </c>
      <c r="G476" s="39" t="s">
        <v>980</v>
      </c>
      <c r="H476" s="40">
        <v>6</v>
      </c>
      <c r="I476" s="40" t="s">
        <v>119</v>
      </c>
      <c r="J476" s="26">
        <v>44484</v>
      </c>
      <c r="K476" s="26">
        <v>44666</v>
      </c>
      <c r="L476" s="41" t="b">
        <f ca="1">(P476&lt;=O476)=FALSE()</f>
        <v>0</v>
      </c>
      <c r="M476" s="42"/>
      <c r="N476" s="43"/>
      <c r="O476" s="44">
        <f t="shared" ca="1" si="37"/>
        <v>44831</v>
      </c>
      <c r="P476" s="44">
        <f t="shared" si="36"/>
        <v>44652</v>
      </c>
    </row>
    <row r="477" spans="1:16" ht="46.5" x14ac:dyDescent="0.35">
      <c r="A477" s="37">
        <v>432</v>
      </c>
      <c r="B477" s="45" t="s">
        <v>1586</v>
      </c>
      <c r="C477" s="39" t="s">
        <v>1587</v>
      </c>
      <c r="D477" s="40" t="s">
        <v>1343</v>
      </c>
      <c r="E477" s="40" t="e">
        <f>INDEX([1]REFERENCED!$E:$E, MATCH(B477,[1]REFERENCED!$B:$B,0))</f>
        <v>#N/A</v>
      </c>
      <c r="F477" s="40" t="s">
        <v>1588</v>
      </c>
      <c r="G477" s="39" t="s">
        <v>980</v>
      </c>
      <c r="H477" s="40">
        <v>6</v>
      </c>
      <c r="I477" s="40" t="s">
        <v>119</v>
      </c>
      <c r="J477" s="26">
        <v>42219</v>
      </c>
      <c r="K477" s="26">
        <v>42403</v>
      </c>
      <c r="L477" s="41" t="s">
        <v>1753</v>
      </c>
      <c r="M477" s="42"/>
      <c r="N477" s="43"/>
      <c r="O477" s="44">
        <f t="shared" ca="1" si="37"/>
        <v>44831</v>
      </c>
      <c r="P477" s="44">
        <f t="shared" si="36"/>
        <v>42389</v>
      </c>
    </row>
    <row r="478" spans="1:16" ht="46.5" x14ac:dyDescent="0.35">
      <c r="A478" s="37">
        <v>433</v>
      </c>
      <c r="B478" s="45" t="s">
        <v>1589</v>
      </c>
      <c r="C478" s="39" t="s">
        <v>1587</v>
      </c>
      <c r="D478" s="40" t="s">
        <v>1343</v>
      </c>
      <c r="E478" s="40" t="e">
        <f>INDEX([1]REFERENCED!$E:$E, MATCH(B478,[1]REFERENCED!$B:$B,0))</f>
        <v>#N/A</v>
      </c>
      <c r="F478" s="40" t="s">
        <v>1590</v>
      </c>
      <c r="G478" s="39" t="s">
        <v>980</v>
      </c>
      <c r="H478" s="40">
        <v>6</v>
      </c>
      <c r="I478" s="40" t="s">
        <v>119</v>
      </c>
      <c r="J478" s="26">
        <v>44095</v>
      </c>
      <c r="K478" s="26">
        <v>44276</v>
      </c>
      <c r="L478" s="41" t="s">
        <v>1753</v>
      </c>
      <c r="M478" s="42"/>
      <c r="N478" s="43"/>
      <c r="O478" s="44">
        <f t="shared" ca="1" si="37"/>
        <v>44831</v>
      </c>
      <c r="P478" s="44">
        <f t="shared" si="36"/>
        <v>44262</v>
      </c>
    </row>
    <row r="479" spans="1:16" ht="15.5" x14ac:dyDescent="0.35">
      <c r="A479" s="37">
        <v>445</v>
      </c>
      <c r="B479" s="45" t="s">
        <v>1613</v>
      </c>
      <c r="C479" s="39" t="s">
        <v>1614</v>
      </c>
      <c r="D479" s="40" t="s">
        <v>1343</v>
      </c>
      <c r="E479" s="40" t="e">
        <f>INDEX([1]REFERENCED!$E:$E, MATCH(B479,[1]REFERENCED!$B:$B,0))</f>
        <v>#N/A</v>
      </c>
      <c r="F479" s="40" t="s">
        <v>1615</v>
      </c>
      <c r="G479" s="39" t="s">
        <v>980</v>
      </c>
      <c r="H479" s="40">
        <v>6</v>
      </c>
      <c r="I479" s="40" t="s">
        <v>119</v>
      </c>
      <c r="J479" s="26">
        <v>43768</v>
      </c>
      <c r="K479" s="26">
        <v>43951</v>
      </c>
      <c r="L479" s="41" t="s">
        <v>1753</v>
      </c>
      <c r="M479" s="42"/>
      <c r="N479" s="43"/>
      <c r="O479" s="44">
        <f t="shared" ca="1" si="37"/>
        <v>44831</v>
      </c>
      <c r="P479" s="44">
        <f t="shared" si="36"/>
        <v>43937</v>
      </c>
    </row>
    <row r="480" spans="1:16" ht="15.5" x14ac:dyDescent="0.35">
      <c r="A480" s="37">
        <v>446</v>
      </c>
      <c r="B480" s="38" t="s">
        <v>1616</v>
      </c>
      <c r="C480" s="39" t="s">
        <v>1614</v>
      </c>
      <c r="D480" s="40" t="s">
        <v>705</v>
      </c>
      <c r="E480" s="46" t="s">
        <v>40</v>
      </c>
      <c r="F480" s="40" t="s">
        <v>1617</v>
      </c>
      <c r="G480" s="39" t="s">
        <v>980</v>
      </c>
      <c r="H480" s="40">
        <v>6</v>
      </c>
      <c r="I480" s="40" t="s">
        <v>119</v>
      </c>
      <c r="J480" s="26">
        <v>44589</v>
      </c>
      <c r="K480" s="26">
        <v>44770</v>
      </c>
      <c r="L480" s="41" t="b">
        <f ca="1">(P480&lt;=O480)=FALSE()</f>
        <v>0</v>
      </c>
      <c r="M480" s="42"/>
      <c r="N480" s="43"/>
      <c r="O480" s="44">
        <f t="shared" ca="1" si="37"/>
        <v>44831</v>
      </c>
      <c r="P480" s="44">
        <f t="shared" si="36"/>
        <v>44756</v>
      </c>
    </row>
    <row r="481" spans="1:16" ht="15.5" x14ac:dyDescent="0.35">
      <c r="A481" s="37">
        <v>257</v>
      </c>
      <c r="B481" s="47" t="s">
        <v>1000</v>
      </c>
      <c r="C481" s="39" t="s">
        <v>1835</v>
      </c>
      <c r="D481" s="40" t="s">
        <v>1343</v>
      </c>
      <c r="E481" s="40" t="str">
        <f>INDEX([1]REFERENCED!$E:$E, MATCH(B481,[1]REFERENCED!$B:$B,0))</f>
        <v>-</v>
      </c>
      <c r="F481" s="40" t="s">
        <v>1003</v>
      </c>
      <c r="G481" s="39" t="s">
        <v>1007</v>
      </c>
      <c r="H481" s="40">
        <v>6</v>
      </c>
      <c r="I481" s="40" t="s">
        <v>119</v>
      </c>
      <c r="J481" s="26">
        <v>44427</v>
      </c>
      <c r="K481" s="26">
        <v>44611</v>
      </c>
      <c r="L481" s="41" t="s">
        <v>1753</v>
      </c>
      <c r="M481" s="42"/>
      <c r="N481" s="43"/>
      <c r="O481" s="44">
        <f t="shared" ca="1" si="37"/>
        <v>44831</v>
      </c>
      <c r="P481" s="44">
        <f t="shared" si="36"/>
        <v>44597</v>
      </c>
    </row>
    <row r="482" spans="1:16" ht="15.5" x14ac:dyDescent="0.35">
      <c r="A482" s="37">
        <v>448</v>
      </c>
      <c r="B482" s="45" t="s">
        <v>1621</v>
      </c>
      <c r="C482" s="39" t="s">
        <v>1622</v>
      </c>
      <c r="D482" s="40" t="s">
        <v>1343</v>
      </c>
      <c r="E482" s="40" t="e">
        <f>INDEX([1]REFERENCED!$E:$E, MATCH(B482,[1]REFERENCED!$B:$B,0))</f>
        <v>#N/A</v>
      </c>
      <c r="F482" s="40" t="s">
        <v>1623</v>
      </c>
      <c r="G482" s="39" t="s">
        <v>1568</v>
      </c>
      <c r="H482" s="40">
        <v>6</v>
      </c>
      <c r="I482" s="40" t="s">
        <v>119</v>
      </c>
      <c r="J482" s="26">
        <v>42583</v>
      </c>
      <c r="K482" s="26">
        <v>42767</v>
      </c>
      <c r="L482" s="41" t="s">
        <v>1753</v>
      </c>
      <c r="M482" s="42"/>
      <c r="N482" s="43"/>
      <c r="O482" s="44">
        <f t="shared" ca="1" si="37"/>
        <v>44831</v>
      </c>
      <c r="P482" s="44">
        <f t="shared" si="36"/>
        <v>42753</v>
      </c>
    </row>
    <row r="483" spans="1:16" ht="15.5" x14ac:dyDescent="0.35">
      <c r="A483" s="37">
        <v>79</v>
      </c>
      <c r="B483" s="38" t="s">
        <v>307</v>
      </c>
      <c r="C483" s="39" t="s">
        <v>308</v>
      </c>
      <c r="D483" s="40" t="s">
        <v>705</v>
      </c>
      <c r="E483" s="46" t="s">
        <v>40</v>
      </c>
      <c r="F483" s="40" t="s">
        <v>309</v>
      </c>
      <c r="G483" s="39" t="s">
        <v>34</v>
      </c>
      <c r="H483" s="40">
        <v>1</v>
      </c>
      <c r="I483" s="40" t="s">
        <v>22</v>
      </c>
      <c r="J483" s="26">
        <v>44524</v>
      </c>
      <c r="K483" s="26">
        <v>44889</v>
      </c>
      <c r="L483" s="41" t="b">
        <f t="shared" ref="L483:L491" ca="1" si="38">(P483&lt;=O483)=FALSE()</f>
        <v>1</v>
      </c>
      <c r="M483" s="42"/>
      <c r="N483" s="43"/>
      <c r="O483" s="44">
        <f t="shared" ca="1" si="37"/>
        <v>44831</v>
      </c>
      <c r="P483" s="44">
        <f t="shared" si="36"/>
        <v>44875</v>
      </c>
    </row>
    <row r="484" spans="1:16" ht="31" x14ac:dyDescent="0.35">
      <c r="A484" s="37">
        <v>80</v>
      </c>
      <c r="B484" s="38" t="s">
        <v>310</v>
      </c>
      <c r="C484" s="39" t="s">
        <v>308</v>
      </c>
      <c r="D484" s="40" t="s">
        <v>705</v>
      </c>
      <c r="E484" s="46" t="s">
        <v>40</v>
      </c>
      <c r="F484" s="40" t="s">
        <v>311</v>
      </c>
      <c r="G484" s="39" t="s">
        <v>34</v>
      </c>
      <c r="H484" s="40">
        <v>1</v>
      </c>
      <c r="I484" s="40" t="s">
        <v>22</v>
      </c>
      <c r="J484" s="26">
        <v>44524</v>
      </c>
      <c r="K484" s="26">
        <v>44889</v>
      </c>
      <c r="L484" s="41" t="b">
        <f t="shared" ca="1" si="38"/>
        <v>1</v>
      </c>
      <c r="M484" s="42"/>
      <c r="N484" s="43"/>
      <c r="O484" s="44">
        <f t="shared" ca="1" si="37"/>
        <v>44831</v>
      </c>
      <c r="P484" s="44">
        <f t="shared" si="36"/>
        <v>44875</v>
      </c>
    </row>
    <row r="485" spans="1:16" ht="15.5" x14ac:dyDescent="0.35">
      <c r="A485" s="37">
        <v>81</v>
      </c>
      <c r="B485" s="38" t="s">
        <v>312</v>
      </c>
      <c r="C485" s="39" t="s">
        <v>313</v>
      </c>
      <c r="D485" s="40" t="s">
        <v>705</v>
      </c>
      <c r="E485" s="46" t="s">
        <v>40</v>
      </c>
      <c r="F485" s="40" t="s">
        <v>314</v>
      </c>
      <c r="G485" s="39" t="s">
        <v>34</v>
      </c>
      <c r="H485" s="40">
        <v>1</v>
      </c>
      <c r="I485" s="40" t="s">
        <v>22</v>
      </c>
      <c r="J485" s="26">
        <v>44524</v>
      </c>
      <c r="K485" s="26">
        <v>44889</v>
      </c>
      <c r="L485" s="41" t="b">
        <f t="shared" ca="1" si="38"/>
        <v>1</v>
      </c>
      <c r="M485" s="42"/>
      <c r="N485" s="43"/>
      <c r="O485" s="44">
        <f t="shared" ca="1" si="37"/>
        <v>44831</v>
      </c>
      <c r="P485" s="44">
        <f t="shared" si="36"/>
        <v>44875</v>
      </c>
    </row>
    <row r="486" spans="1:16" ht="15.5" x14ac:dyDescent="0.35">
      <c r="A486" s="37">
        <v>82</v>
      </c>
      <c r="B486" s="38" t="s">
        <v>315</v>
      </c>
      <c r="C486" s="39" t="s">
        <v>313</v>
      </c>
      <c r="D486" s="40" t="s">
        <v>705</v>
      </c>
      <c r="E486" s="46" t="s">
        <v>40</v>
      </c>
      <c r="F486" s="40" t="s">
        <v>316</v>
      </c>
      <c r="G486" s="39" t="s">
        <v>34</v>
      </c>
      <c r="H486" s="40">
        <v>1</v>
      </c>
      <c r="I486" s="40" t="s">
        <v>22</v>
      </c>
      <c r="J486" s="26">
        <v>44524</v>
      </c>
      <c r="K486" s="26">
        <v>44889</v>
      </c>
      <c r="L486" s="41" t="b">
        <f t="shared" ca="1" si="38"/>
        <v>1</v>
      </c>
      <c r="M486" s="42"/>
      <c r="N486" s="43"/>
      <c r="O486" s="44">
        <f t="shared" ca="1" si="37"/>
        <v>44831</v>
      </c>
      <c r="P486" s="44">
        <f t="shared" si="36"/>
        <v>44875</v>
      </c>
    </row>
    <row r="487" spans="1:16" ht="15.5" x14ac:dyDescent="0.35">
      <c r="A487" s="37">
        <v>74</v>
      </c>
      <c r="B487" s="38" t="s">
        <v>293</v>
      </c>
      <c r="C487" s="39" t="s">
        <v>294</v>
      </c>
      <c r="D487" s="40" t="s">
        <v>705</v>
      </c>
      <c r="E487" s="46" t="s">
        <v>40</v>
      </c>
      <c r="F487" s="40" t="s">
        <v>295</v>
      </c>
      <c r="G487" s="39" t="s">
        <v>34</v>
      </c>
      <c r="H487" s="40">
        <v>1</v>
      </c>
      <c r="I487" s="40" t="s">
        <v>22</v>
      </c>
      <c r="J487" s="26">
        <v>44525</v>
      </c>
      <c r="K487" s="26">
        <v>44890</v>
      </c>
      <c r="L487" s="41" t="b">
        <f t="shared" ca="1" si="38"/>
        <v>1</v>
      </c>
      <c r="M487" s="42"/>
      <c r="N487" s="43"/>
      <c r="O487" s="44">
        <f t="shared" ca="1" si="37"/>
        <v>44831</v>
      </c>
      <c r="P487" s="44">
        <f t="shared" si="36"/>
        <v>44876</v>
      </c>
    </row>
    <row r="488" spans="1:16" ht="15.5" x14ac:dyDescent="0.35">
      <c r="A488" s="69">
        <v>76</v>
      </c>
      <c r="B488" s="70" t="s">
        <v>299</v>
      </c>
      <c r="C488" s="71" t="s">
        <v>300</v>
      </c>
      <c r="D488" s="72" t="s">
        <v>705</v>
      </c>
      <c r="E488" s="73" t="s">
        <v>40</v>
      </c>
      <c r="F488" s="72" t="s">
        <v>301</v>
      </c>
      <c r="G488" s="71" t="s">
        <v>34</v>
      </c>
      <c r="H488" s="72">
        <v>1</v>
      </c>
      <c r="I488" s="72" t="s">
        <v>22</v>
      </c>
      <c r="J488" s="53">
        <v>44525</v>
      </c>
      <c r="K488" s="53">
        <v>44890</v>
      </c>
      <c r="L488" s="74" t="b">
        <f t="shared" ca="1" si="38"/>
        <v>1</v>
      </c>
      <c r="M488" s="42"/>
      <c r="N488" s="43"/>
      <c r="O488" s="44">
        <f t="shared" ca="1" si="37"/>
        <v>44831</v>
      </c>
      <c r="P488" s="44">
        <f t="shared" si="36"/>
        <v>44876</v>
      </c>
    </row>
    <row r="489" spans="1:16" ht="15.5" x14ac:dyDescent="0.35">
      <c r="A489" s="75">
        <v>88</v>
      </c>
      <c r="B489" s="76" t="s">
        <v>331</v>
      </c>
      <c r="C489" s="77" t="s">
        <v>300</v>
      </c>
      <c r="D489" s="78" t="s">
        <v>705</v>
      </c>
      <c r="E489" s="46" t="s">
        <v>40</v>
      </c>
      <c r="F489" s="6" t="s">
        <v>332</v>
      </c>
      <c r="G489" s="13" t="s">
        <v>34</v>
      </c>
      <c r="H489" s="6">
        <v>1</v>
      </c>
      <c r="I489" s="6" t="s">
        <v>22</v>
      </c>
      <c r="J489" s="9">
        <v>44525</v>
      </c>
      <c r="K489" s="9">
        <v>44890</v>
      </c>
      <c r="L489" s="79" t="b">
        <f t="shared" ca="1" si="38"/>
        <v>1</v>
      </c>
      <c r="M489" s="9"/>
      <c r="N489" s="43"/>
      <c r="O489" s="44">
        <f t="shared" ca="1" si="37"/>
        <v>44831</v>
      </c>
      <c r="P489" s="44">
        <f t="shared" si="36"/>
        <v>44876</v>
      </c>
    </row>
    <row r="490" spans="1:16" ht="31" x14ac:dyDescent="0.35">
      <c r="A490" s="80">
        <v>77</v>
      </c>
      <c r="B490" s="12" t="s">
        <v>302</v>
      </c>
      <c r="C490" s="13" t="s">
        <v>303</v>
      </c>
      <c r="D490" s="6" t="s">
        <v>705</v>
      </c>
      <c r="E490" s="46" t="s">
        <v>40</v>
      </c>
      <c r="F490" s="6" t="s">
        <v>304</v>
      </c>
      <c r="G490" s="13" t="s">
        <v>34</v>
      </c>
      <c r="H490" s="6">
        <v>1</v>
      </c>
      <c r="I490" s="6" t="s">
        <v>22</v>
      </c>
      <c r="J490" s="9">
        <v>44525</v>
      </c>
      <c r="K490" s="9">
        <v>44890</v>
      </c>
      <c r="L490" s="79" t="b">
        <f t="shared" ca="1" si="38"/>
        <v>1</v>
      </c>
      <c r="M490" s="9"/>
      <c r="N490" s="43"/>
      <c r="O490" s="44">
        <f t="shared" ca="1" si="37"/>
        <v>44831</v>
      </c>
      <c r="P490" s="44">
        <f t="shared" si="36"/>
        <v>44876</v>
      </c>
    </row>
    <row r="491" spans="1:16" ht="15.5" x14ac:dyDescent="0.35">
      <c r="A491" s="80">
        <v>78</v>
      </c>
      <c r="B491" s="12" t="s">
        <v>305</v>
      </c>
      <c r="C491" s="13" t="s">
        <v>303</v>
      </c>
      <c r="D491" s="6" t="s">
        <v>705</v>
      </c>
      <c r="E491" s="46" t="s">
        <v>40</v>
      </c>
      <c r="F491" s="6" t="s">
        <v>306</v>
      </c>
      <c r="G491" s="13" t="s">
        <v>34</v>
      </c>
      <c r="H491" s="6">
        <v>1</v>
      </c>
      <c r="I491" s="6" t="s">
        <v>22</v>
      </c>
      <c r="J491" s="9">
        <v>44525</v>
      </c>
      <c r="K491" s="9">
        <v>44890</v>
      </c>
      <c r="L491" s="79" t="b">
        <f t="shared" ca="1" si="38"/>
        <v>1</v>
      </c>
      <c r="M491" s="9"/>
      <c r="N491" s="43"/>
      <c r="O491" s="44">
        <f t="shared" ca="1" si="37"/>
        <v>44831</v>
      </c>
      <c r="P491" s="44">
        <f t="shared" si="36"/>
        <v>44876</v>
      </c>
    </row>
  </sheetData>
  <autoFilter ref="A1:M491"/>
  <pageMargins left="0.7" right="0.7" top="0.75" bottom="0.75" header="0.3" footer="0.3"/>
  <pageSetup paperSize="9" scale="36" orientation="portrait" r:id="rId1"/>
  <colBreaks count="1" manualBreakCount="1">
    <brk id="1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3:D6"/>
  <sheetViews>
    <sheetView zoomScaleNormal="100" workbookViewId="0">
      <selection activeCell="H29" sqref="H29"/>
    </sheetView>
  </sheetViews>
  <sheetFormatPr defaultRowHeight="12.5" x14ac:dyDescent="0.25"/>
  <cols>
    <col min="1" max="16384" width="8.7265625" style="82"/>
  </cols>
  <sheetData>
    <row r="3" spans="2:4" x14ac:dyDescent="0.25">
      <c r="B3" s="81"/>
      <c r="D3" s="82" t="s">
        <v>1838</v>
      </c>
    </row>
    <row r="4" spans="2:4" x14ac:dyDescent="0.25">
      <c r="B4" s="83"/>
      <c r="D4" s="82" t="s">
        <v>1839</v>
      </c>
    </row>
    <row r="5" spans="2:4" x14ac:dyDescent="0.25">
      <c r="B5" s="84"/>
      <c r="D5" s="82" t="s">
        <v>1840</v>
      </c>
    </row>
    <row r="6" spans="2:4" x14ac:dyDescent="0.25">
      <c r="B6" s="85"/>
      <c r="D6" s="82" t="s">
        <v>1841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filterMode="1">
    <tabColor rgb="FFFFC000"/>
    <pageSetUpPr fitToPage="1"/>
  </sheetPr>
  <dimension ref="A1:P559"/>
  <sheetViews>
    <sheetView zoomScale="70" zoomScaleNormal="70" zoomScaleSheetLayoutView="55" workbookViewId="0">
      <selection activeCell="E565" sqref="E565"/>
    </sheetView>
  </sheetViews>
  <sheetFormatPr defaultRowHeight="15.5" x14ac:dyDescent="0.35"/>
  <cols>
    <col min="1" max="1" width="6.90625" style="91" customWidth="1"/>
    <col min="2" max="2" width="18.90625" style="91" customWidth="1"/>
    <col min="3" max="3" width="52.90625" style="91" customWidth="1"/>
    <col min="4" max="4" width="9.26953125" style="91" customWidth="1"/>
    <col min="5" max="5" width="19.90625" style="91" customWidth="1"/>
    <col min="6" max="6" width="25.90625" style="91" customWidth="1"/>
    <col min="7" max="7" width="36.6328125" style="97" customWidth="1"/>
    <col min="8" max="8" width="14.1796875" style="91" customWidth="1"/>
    <col min="9" max="9" width="16.7265625" style="91" customWidth="1"/>
    <col min="10" max="11" width="11.7265625" style="91" bestFit="1" customWidth="1"/>
    <col min="12" max="12" width="20.54296875" style="91" customWidth="1"/>
    <col min="13" max="13" width="20.81640625" style="91" customWidth="1"/>
    <col min="14" max="14" width="8.7265625" style="91"/>
    <col min="15" max="15" width="10.54296875" style="91" bestFit="1" customWidth="1"/>
    <col min="16" max="16" width="11.7265625" style="91" bestFit="1" customWidth="1"/>
    <col min="17" max="16384" width="8.7265625" style="91"/>
  </cols>
  <sheetData>
    <row r="1" spans="1:16" s="90" customFormat="1" ht="31" x14ac:dyDescent="0.35">
      <c r="A1" s="33" t="s">
        <v>1738</v>
      </c>
      <c r="B1" s="87" t="s">
        <v>1739</v>
      </c>
      <c r="C1" s="33" t="s">
        <v>1740</v>
      </c>
      <c r="D1" s="33" t="s">
        <v>1741</v>
      </c>
      <c r="E1" s="33" t="s">
        <v>4</v>
      </c>
      <c r="F1" s="33" t="s">
        <v>1742</v>
      </c>
      <c r="G1" s="96" t="s">
        <v>1743</v>
      </c>
      <c r="H1" s="33" t="s">
        <v>1744</v>
      </c>
      <c r="I1" s="33" t="s">
        <v>1745</v>
      </c>
      <c r="J1" s="33" t="s">
        <v>1746</v>
      </c>
      <c r="K1" s="33" t="s">
        <v>1747</v>
      </c>
      <c r="L1" s="88" t="s">
        <v>1748</v>
      </c>
      <c r="M1" s="35" t="s">
        <v>9</v>
      </c>
      <c r="N1" s="89"/>
      <c r="O1" s="89"/>
      <c r="P1" s="89"/>
    </row>
    <row r="2" spans="1:16" hidden="1" x14ac:dyDescent="0.35">
      <c r="A2" s="40">
        <v>10</v>
      </c>
      <c r="B2" s="38" t="s">
        <v>322</v>
      </c>
      <c r="C2" s="39" t="s">
        <v>323</v>
      </c>
      <c r="D2" s="40" t="s">
        <v>705</v>
      </c>
      <c r="E2" s="40" t="s">
        <v>324</v>
      </c>
      <c r="F2" s="40" t="s">
        <v>325</v>
      </c>
      <c r="G2" s="39" t="s">
        <v>1751</v>
      </c>
      <c r="H2" s="40">
        <v>6</v>
      </c>
      <c r="I2" s="40" t="s">
        <v>119</v>
      </c>
      <c r="J2" s="26">
        <f>INDEX('Masterlist - Updating'!$I:$I,MATCH('Masterlist Original- References'!B11,'Masterlist - Updating'!$B:$B,0))</f>
        <v>44783</v>
      </c>
      <c r="K2" s="26">
        <f>INDEX('Masterlist - Updating'!$L:$L,MATCH('Masterlist Original- References'!B11,'Masterlist - Updating'!$B:$B,0))</f>
        <v>44875</v>
      </c>
      <c r="L2" s="41" t="b">
        <f t="shared" ref="L2:L65" ca="1" si="0">(P2&lt;=O2)=FALSE()</f>
        <v>1</v>
      </c>
      <c r="M2" s="42"/>
      <c r="N2" s="36"/>
      <c r="O2" s="92">
        <f ca="1">TODAY()</f>
        <v>44831</v>
      </c>
      <c r="P2" s="92">
        <f t="shared" ref="P2:P65" si="1">(K2-14)</f>
        <v>44861</v>
      </c>
    </row>
    <row r="3" spans="1:16" ht="31" hidden="1" x14ac:dyDescent="0.35">
      <c r="A3" s="40">
        <v>14</v>
      </c>
      <c r="B3" s="51" t="s">
        <v>174</v>
      </c>
      <c r="C3" s="39" t="s">
        <v>139</v>
      </c>
      <c r="D3" s="40">
        <v>1</v>
      </c>
      <c r="E3" s="40" t="s">
        <v>175</v>
      </c>
      <c r="F3" s="40" t="s">
        <v>176</v>
      </c>
      <c r="G3" s="39" t="s">
        <v>141</v>
      </c>
      <c r="H3" s="40">
        <v>3</v>
      </c>
      <c r="I3" s="40" t="s">
        <v>119</v>
      </c>
      <c r="J3" s="26">
        <f>INDEX('Masterlist - Updating'!$I:$I,MATCH('Masterlist Original- References'!B15,'Masterlist - Updating'!$B:$B,0))</f>
        <v>44736</v>
      </c>
      <c r="K3" s="26">
        <f>INDEX('Masterlist - Updating'!$L:$L,MATCH('Masterlist Original- References'!B15,'Masterlist - Updating'!$B:$B,0))</f>
        <v>44828</v>
      </c>
      <c r="L3" s="41" t="b">
        <f t="shared" ca="1" si="0"/>
        <v>0</v>
      </c>
      <c r="M3" s="42"/>
      <c r="N3" s="36"/>
      <c r="O3" s="92">
        <f t="shared" ref="O3:O71" ca="1" si="2">TODAY()</f>
        <v>44831</v>
      </c>
      <c r="P3" s="92">
        <f t="shared" si="1"/>
        <v>44814</v>
      </c>
    </row>
    <row r="4" spans="1:16" hidden="1" x14ac:dyDescent="0.35">
      <c r="A4" s="40">
        <v>112</v>
      </c>
      <c r="B4" s="38" t="s">
        <v>977</v>
      </c>
      <c r="C4" s="39" t="s">
        <v>744</v>
      </c>
      <c r="D4" s="40" t="s">
        <v>705</v>
      </c>
      <c r="E4" s="40" t="s">
        <v>978</v>
      </c>
      <c r="F4" s="40" t="s">
        <v>979</v>
      </c>
      <c r="G4" s="39" t="s">
        <v>980</v>
      </c>
      <c r="H4" s="50">
        <v>1</v>
      </c>
      <c r="I4" s="40" t="s">
        <v>22</v>
      </c>
      <c r="J4" s="26">
        <f>INDEX('Masterlist - Updating'!$I:$I,MATCH('Masterlist Original- References'!B113,'Masterlist - Updating'!$B:$B,0))</f>
        <v>44686</v>
      </c>
      <c r="K4" s="26">
        <f>INDEX('Masterlist - Updating'!$L:$L,MATCH('Masterlist Original- References'!B113,'Masterlist - Updating'!$B:$B,0))</f>
        <v>45051</v>
      </c>
      <c r="L4" s="41" t="b">
        <f t="shared" ca="1" si="0"/>
        <v>1</v>
      </c>
      <c r="M4" s="42"/>
      <c r="N4" s="36"/>
      <c r="O4" s="92">
        <f t="shared" ca="1" si="2"/>
        <v>44831</v>
      </c>
      <c r="P4" s="92">
        <f t="shared" si="1"/>
        <v>45037</v>
      </c>
    </row>
    <row r="5" spans="1:16" hidden="1" x14ac:dyDescent="0.35">
      <c r="A5" s="40">
        <v>126</v>
      </c>
      <c r="B5" s="38" t="s">
        <v>1489</v>
      </c>
      <c r="C5" s="39" t="s">
        <v>1490</v>
      </c>
      <c r="D5" s="40" t="s">
        <v>705</v>
      </c>
      <c r="E5" s="40" t="str">
        <f>INDEX([1]REFERENCED!$E:$E, MATCH(B5,[1]REFERENCED!$B:$B,0))</f>
        <v>0" - 12"</v>
      </c>
      <c r="F5" s="40" t="s">
        <v>1491</v>
      </c>
      <c r="G5" s="39" t="s">
        <v>1492</v>
      </c>
      <c r="H5" s="40">
        <v>1</v>
      </c>
      <c r="I5" s="40" t="s">
        <v>22</v>
      </c>
      <c r="J5" s="26">
        <f>INDEX('Masterlist - Updating'!$I:$I,MATCH('Masterlist Original- References'!B127,'Masterlist - Updating'!$B:$B,0))</f>
        <v>44566</v>
      </c>
      <c r="K5" s="26">
        <f>INDEX('Masterlist - Updating'!$L:$L,MATCH('Masterlist Original- References'!B127,'Masterlist - Updating'!$B:$B,0))</f>
        <v>44931</v>
      </c>
      <c r="L5" s="41" t="b">
        <f t="shared" ca="1" si="0"/>
        <v>1</v>
      </c>
      <c r="M5" s="42"/>
      <c r="N5" s="36"/>
      <c r="O5" s="92">
        <f t="shared" ca="1" si="2"/>
        <v>44831</v>
      </c>
      <c r="P5" s="92">
        <f t="shared" si="1"/>
        <v>44917</v>
      </c>
    </row>
    <row r="6" spans="1:16" ht="38.5" customHeight="1" x14ac:dyDescent="0.35">
      <c r="A6" s="40">
        <v>146</v>
      </c>
      <c r="B6" s="38" t="s">
        <v>326</v>
      </c>
      <c r="C6" s="39" t="s">
        <v>327</v>
      </c>
      <c r="D6" s="40" t="s">
        <v>705</v>
      </c>
      <c r="E6" s="40" t="str">
        <f>INDEX([1]REFERENCED!$E:$E, MATCH(B6,[1]REFERENCED!$B:$B,0))</f>
        <v>20.720"</v>
      </c>
      <c r="F6" s="46" t="s">
        <v>40</v>
      </c>
      <c r="G6" s="39" t="s">
        <v>94</v>
      </c>
      <c r="H6" s="40">
        <v>1</v>
      </c>
      <c r="I6" s="40" t="s">
        <v>22</v>
      </c>
      <c r="J6" s="26">
        <f>INDEX('Masterlist - Updating'!$I:$I,MATCH('Masterlist Original- References'!B147,'Masterlist - Updating'!$B:$B,0))</f>
        <v>44560</v>
      </c>
      <c r="K6" s="26">
        <f>INDEX('Masterlist - Updating'!$L:$L,MATCH('Masterlist Original- References'!B147,'Masterlist - Updating'!$B:$B,0))</f>
        <v>44925</v>
      </c>
      <c r="L6" s="41" t="b">
        <f t="shared" ca="1" si="0"/>
        <v>1</v>
      </c>
      <c r="M6" s="42" t="s">
        <v>251</v>
      </c>
      <c r="N6" s="36"/>
      <c r="O6" s="92">
        <f t="shared" ca="1" si="2"/>
        <v>44831</v>
      </c>
      <c r="P6" s="92">
        <f t="shared" si="1"/>
        <v>44911</v>
      </c>
    </row>
    <row r="7" spans="1:16" ht="38.5" customHeight="1" x14ac:dyDescent="0.35">
      <c r="A7" s="40">
        <v>149</v>
      </c>
      <c r="B7" s="38" t="s">
        <v>247</v>
      </c>
      <c r="C7" s="39" t="s">
        <v>248</v>
      </c>
      <c r="D7" s="40" t="s">
        <v>705</v>
      </c>
      <c r="E7" s="40" t="s">
        <v>249</v>
      </c>
      <c r="F7" s="46" t="s">
        <v>40</v>
      </c>
      <c r="G7" s="39" t="s">
        <v>250</v>
      </c>
      <c r="H7" s="40">
        <v>1</v>
      </c>
      <c r="I7" s="40" t="s">
        <v>22</v>
      </c>
      <c r="J7" s="26">
        <f>INDEX('Masterlist - Updating'!$I:$I,MATCH('Masterlist Original- References'!B150,'Masterlist - Updating'!$B:$B,0))</f>
        <v>44560</v>
      </c>
      <c r="K7" s="26">
        <f>INDEX('Masterlist - Updating'!$L:$L,MATCH('Masterlist Original- References'!B150,'Masterlist - Updating'!$B:$B,0))</f>
        <v>44925</v>
      </c>
      <c r="L7" s="41" t="b">
        <f t="shared" ca="1" si="0"/>
        <v>1</v>
      </c>
      <c r="M7" s="42" t="s">
        <v>251</v>
      </c>
      <c r="N7" s="36"/>
      <c r="O7" s="92">
        <f t="shared" ca="1" si="2"/>
        <v>44831</v>
      </c>
      <c r="P7" s="92">
        <f t="shared" si="1"/>
        <v>44911</v>
      </c>
    </row>
    <row r="8" spans="1:16" hidden="1" x14ac:dyDescent="0.35">
      <c r="A8" s="40">
        <v>175</v>
      </c>
      <c r="B8" s="38" t="s">
        <v>488</v>
      </c>
      <c r="C8" s="39" t="s">
        <v>489</v>
      </c>
      <c r="D8" s="40" t="s">
        <v>705</v>
      </c>
      <c r="E8" s="40" t="str">
        <f>INDEX([1]REFERENCED!$E:$E, MATCH(B8,[1]REFERENCED!$B:$B,0))</f>
        <v>18" - 24"</v>
      </c>
      <c r="F8" s="40" t="s">
        <v>490</v>
      </c>
      <c r="G8" s="39" t="s">
        <v>491</v>
      </c>
      <c r="H8" s="40">
        <v>1</v>
      </c>
      <c r="I8" s="40" t="s">
        <v>22</v>
      </c>
      <c r="J8" s="26">
        <f>INDEX('Masterlist - Updating'!$I:$I,MATCH('Masterlist Original- References'!B176,'Masterlist - Updating'!$B:$B,0))</f>
        <v>44557</v>
      </c>
      <c r="K8" s="26">
        <f>INDEX('Masterlist - Updating'!$L:$L,MATCH('Masterlist Original- References'!B176,'Masterlist - Updating'!$B:$B,0))</f>
        <v>44922</v>
      </c>
      <c r="L8" s="41" t="b">
        <f t="shared" ca="1" si="0"/>
        <v>1</v>
      </c>
      <c r="M8" s="42"/>
      <c r="N8" s="36"/>
      <c r="O8" s="92">
        <f t="shared" ca="1" si="2"/>
        <v>44831</v>
      </c>
      <c r="P8" s="92">
        <f t="shared" si="1"/>
        <v>44908</v>
      </c>
    </row>
    <row r="9" spans="1:16" hidden="1" x14ac:dyDescent="0.35">
      <c r="A9" s="40">
        <v>1</v>
      </c>
      <c r="B9" s="38" t="s">
        <v>113</v>
      </c>
      <c r="C9" s="39" t="s">
        <v>114</v>
      </c>
      <c r="D9" s="40" t="s">
        <v>705</v>
      </c>
      <c r="E9" s="40" t="str">
        <f>INDEX([1]REFERENCED!$E:$E, MATCH(B9,[1]REFERENCED!$B:$B,0))</f>
        <v>0 - 1,000 PSI</v>
      </c>
      <c r="F9" s="40" t="s">
        <v>116</v>
      </c>
      <c r="G9" s="39" t="s">
        <v>120</v>
      </c>
      <c r="H9" s="40">
        <v>3</v>
      </c>
      <c r="I9" s="40" t="s">
        <v>119</v>
      </c>
      <c r="J9" s="26">
        <f>INDEX('Masterlist - Updating'!$I:$I,MATCH('Masterlist Original- References'!B2,'Masterlist - Updating'!$B:$B,0))</f>
        <v>44739</v>
      </c>
      <c r="K9" s="26">
        <f>INDEX('Masterlist - Updating'!$L:$L,MATCH('Masterlist Original- References'!B2,'Masterlist - Updating'!$B:$B,0))</f>
        <v>44922</v>
      </c>
      <c r="L9" s="41" t="b">
        <f t="shared" ca="1" si="0"/>
        <v>1</v>
      </c>
      <c r="M9" s="42"/>
      <c r="N9" s="36"/>
      <c r="O9" s="92">
        <f t="shared" ca="1" si="2"/>
        <v>44831</v>
      </c>
      <c r="P9" s="92">
        <f t="shared" si="1"/>
        <v>44908</v>
      </c>
    </row>
    <row r="10" spans="1:16" ht="31" hidden="1" x14ac:dyDescent="0.35">
      <c r="A10" s="40">
        <v>2</v>
      </c>
      <c r="B10" s="38" t="s">
        <v>213</v>
      </c>
      <c r="C10" s="39" t="s">
        <v>1749</v>
      </c>
      <c r="D10" s="40" t="s">
        <v>705</v>
      </c>
      <c r="E10" s="40" t="str">
        <f>INDEX([1]REFERENCED!$E:$E, MATCH(B10,[1]REFERENCED!$B:$B,0))</f>
        <v>0 - 1,015 PSI</v>
      </c>
      <c r="F10" s="40" t="s">
        <v>215</v>
      </c>
      <c r="G10" s="39" t="s">
        <v>141</v>
      </c>
      <c r="H10" s="40">
        <v>3</v>
      </c>
      <c r="I10" s="40" t="s">
        <v>119</v>
      </c>
      <c r="J10" s="26">
        <f>INDEX('Masterlist - Updating'!$I:$I,MATCH('Masterlist Original- References'!B3,'Masterlist - Updating'!$B:$B,0))</f>
        <v>44739</v>
      </c>
      <c r="K10" s="26">
        <f>INDEX('Masterlist - Updating'!$L:$L,MATCH('Masterlist Original- References'!B3,'Masterlist - Updating'!$B:$B,0))</f>
        <v>44831</v>
      </c>
      <c r="L10" s="41" t="b">
        <f t="shared" ca="1" si="0"/>
        <v>0</v>
      </c>
      <c r="M10" s="42"/>
      <c r="N10" s="36"/>
      <c r="O10" s="92">
        <f t="shared" ca="1" si="2"/>
        <v>44831</v>
      </c>
      <c r="P10" s="92">
        <f t="shared" si="1"/>
        <v>44817</v>
      </c>
    </row>
    <row r="11" spans="1:16" ht="31" hidden="1" x14ac:dyDescent="0.35">
      <c r="A11" s="40">
        <v>3</v>
      </c>
      <c r="B11" s="38" t="s">
        <v>165</v>
      </c>
      <c r="C11" s="39" t="s">
        <v>343</v>
      </c>
      <c r="D11" s="40" t="s">
        <v>705</v>
      </c>
      <c r="E11" s="40" t="s">
        <v>167</v>
      </c>
      <c r="F11" s="40" t="s">
        <v>168</v>
      </c>
      <c r="G11" s="39" t="s">
        <v>141</v>
      </c>
      <c r="H11" s="40">
        <v>3</v>
      </c>
      <c r="I11" s="40" t="s">
        <v>119</v>
      </c>
      <c r="J11" s="26">
        <f>INDEX('Masterlist - Updating'!$I:$I,MATCH('Masterlist Original- References'!B4,'Masterlist - Updating'!$B:$B,0))</f>
        <v>44707</v>
      </c>
      <c r="K11" s="26">
        <f>INDEX('Masterlist - Updating'!$L:$L,MATCH('Masterlist Original- References'!B4,'Masterlist - Updating'!$B:$B,0))</f>
        <v>45072</v>
      </c>
      <c r="L11" s="41" t="b">
        <f t="shared" ca="1" si="0"/>
        <v>1</v>
      </c>
      <c r="M11" s="42"/>
      <c r="N11" s="36"/>
      <c r="O11" s="92">
        <f t="shared" ca="1" si="2"/>
        <v>44831</v>
      </c>
      <c r="P11" s="92">
        <f t="shared" si="1"/>
        <v>45058</v>
      </c>
    </row>
    <row r="12" spans="1:16" ht="31" hidden="1" x14ac:dyDescent="0.35">
      <c r="A12" s="40">
        <v>4</v>
      </c>
      <c r="B12" s="38" t="s">
        <v>172</v>
      </c>
      <c r="C12" s="39" t="s">
        <v>343</v>
      </c>
      <c r="D12" s="40" t="s">
        <v>705</v>
      </c>
      <c r="E12" s="40" t="str">
        <f>INDEX([1]REFERENCED!$E:$E, MATCH(B12,[1]REFERENCED!$B:$B,0))</f>
        <v>0 - 10,000 PSI</v>
      </c>
      <c r="F12" s="40" t="s">
        <v>173</v>
      </c>
      <c r="G12" s="39" t="s">
        <v>141</v>
      </c>
      <c r="H12" s="40">
        <v>3</v>
      </c>
      <c r="I12" s="40" t="s">
        <v>119</v>
      </c>
      <c r="J12" s="26">
        <f>INDEX('Masterlist - Updating'!$I:$I,MATCH('Masterlist Original- References'!B5,'Masterlist - Updating'!$B:$B,0))</f>
        <v>44707</v>
      </c>
      <c r="K12" s="26">
        <f>INDEX('Masterlist - Updating'!$L:$L,MATCH('Masterlist Original- References'!B5,'Masterlist - Updating'!$B:$B,0))</f>
        <v>45072</v>
      </c>
      <c r="L12" s="41" t="b">
        <f t="shared" ca="1" si="0"/>
        <v>1</v>
      </c>
      <c r="M12" s="42"/>
      <c r="N12" s="36"/>
      <c r="O12" s="92">
        <f t="shared" ca="1" si="2"/>
        <v>44831</v>
      </c>
      <c r="P12" s="92">
        <f t="shared" si="1"/>
        <v>45058</v>
      </c>
    </row>
    <row r="13" spans="1:16" hidden="1" x14ac:dyDescent="0.35">
      <c r="A13" s="40">
        <v>5</v>
      </c>
      <c r="B13" s="38" t="s">
        <v>342</v>
      </c>
      <c r="C13" s="39" t="s">
        <v>343</v>
      </c>
      <c r="D13" s="40" t="s">
        <v>1343</v>
      </c>
      <c r="E13" s="40" t="s">
        <v>1836</v>
      </c>
      <c r="F13" s="46" t="s">
        <v>40</v>
      </c>
      <c r="G13" s="39" t="s">
        <v>120</v>
      </c>
      <c r="H13" s="40">
        <v>3</v>
      </c>
      <c r="I13" s="40" t="s">
        <v>119</v>
      </c>
      <c r="J13" s="26">
        <f>INDEX('Masterlist - Updating'!$I:$I,MATCH('Masterlist Original- References'!B6,'Masterlist - Updating'!$B:$B,0))</f>
        <v>44258</v>
      </c>
      <c r="K13" s="26">
        <f>INDEX('Masterlist - Updating'!$L:$L,MATCH('Masterlist Original- References'!B6,'Masterlist - Updating'!$B:$B,0))</f>
        <v>44623</v>
      </c>
      <c r="L13" s="41" t="b">
        <f t="shared" ca="1" si="0"/>
        <v>0</v>
      </c>
      <c r="M13" s="42"/>
      <c r="N13" s="36"/>
      <c r="O13" s="92">
        <f t="shared" ca="1" si="2"/>
        <v>44831</v>
      </c>
      <c r="P13" s="92">
        <f t="shared" si="1"/>
        <v>44609</v>
      </c>
    </row>
    <row r="14" spans="1:16" hidden="1" x14ac:dyDescent="0.35">
      <c r="A14" s="40">
        <v>6</v>
      </c>
      <c r="B14" s="38" t="s">
        <v>348</v>
      </c>
      <c r="C14" s="39" t="s">
        <v>343</v>
      </c>
      <c r="D14" s="40" t="s">
        <v>1343</v>
      </c>
      <c r="E14" s="40" t="s">
        <v>1836</v>
      </c>
      <c r="F14" s="46" t="s">
        <v>40</v>
      </c>
      <c r="G14" s="39" t="s">
        <v>349</v>
      </c>
      <c r="H14" s="40">
        <v>3</v>
      </c>
      <c r="I14" s="40" t="s">
        <v>119</v>
      </c>
      <c r="J14" s="26">
        <f>INDEX('Masterlist - Updating'!$I:$I,MATCH('Masterlist Original- References'!B7,'Masterlist - Updating'!$B:$B,0))</f>
        <v>44165</v>
      </c>
      <c r="K14" s="26">
        <f>INDEX('Masterlist - Updating'!$L:$L,MATCH('Masterlist Original- References'!B7,'Masterlist - Updating'!$B:$B,0))</f>
        <v>44530</v>
      </c>
      <c r="L14" s="41" t="b">
        <f t="shared" ca="1" si="0"/>
        <v>0</v>
      </c>
      <c r="M14" s="42"/>
      <c r="N14" s="36"/>
      <c r="O14" s="92">
        <f t="shared" ca="1" si="2"/>
        <v>44831</v>
      </c>
      <c r="P14" s="92">
        <f t="shared" si="1"/>
        <v>44516</v>
      </c>
    </row>
    <row r="15" spans="1:16" hidden="1" x14ac:dyDescent="0.35">
      <c r="A15" s="40">
        <v>7</v>
      </c>
      <c r="B15" s="38" t="s">
        <v>290</v>
      </c>
      <c r="C15" s="39" t="s">
        <v>291</v>
      </c>
      <c r="D15" s="40" t="s">
        <v>705</v>
      </c>
      <c r="E15" s="40" t="str">
        <f>INDEX([1]REFERENCED!$E:$E, MATCH(B15,[1]REFERENCED!$B:$B,0))</f>
        <v>0 - 10,000 PSI</v>
      </c>
      <c r="F15" s="40" t="s">
        <v>292</v>
      </c>
      <c r="G15" s="39" t="s">
        <v>68</v>
      </c>
      <c r="H15" s="40">
        <v>3</v>
      </c>
      <c r="I15" s="40" t="s">
        <v>119</v>
      </c>
      <c r="J15" s="26">
        <f>INDEX('Masterlist - Updating'!$I:$I,MATCH('Masterlist Original- References'!B8,'Masterlist - Updating'!$B:$B,0))</f>
        <v>44710</v>
      </c>
      <c r="K15" s="26">
        <f>INDEX('Masterlist - Updating'!$L:$L,MATCH('Masterlist Original- References'!B8,'Masterlist - Updating'!$B:$B,0))</f>
        <v>45075</v>
      </c>
      <c r="L15" s="41" t="b">
        <f t="shared" ca="1" si="0"/>
        <v>1</v>
      </c>
      <c r="M15" s="42"/>
      <c r="N15" s="36"/>
      <c r="O15" s="92">
        <f t="shared" ca="1" si="2"/>
        <v>44831</v>
      </c>
      <c r="P15" s="92">
        <f t="shared" si="1"/>
        <v>45061</v>
      </c>
    </row>
    <row r="16" spans="1:16" hidden="1" x14ac:dyDescent="0.35">
      <c r="A16" s="40">
        <v>8</v>
      </c>
      <c r="B16" s="38" t="s">
        <v>320</v>
      </c>
      <c r="C16" s="39" t="s">
        <v>291</v>
      </c>
      <c r="D16" s="40" t="s">
        <v>705</v>
      </c>
      <c r="E16" s="40" t="str">
        <f>INDEX([1]REFERENCED!$E:$E, MATCH(B16,[1]REFERENCED!$B:$B,0))</f>
        <v>0 - 10,000 PSI</v>
      </c>
      <c r="F16" s="40" t="s">
        <v>321</v>
      </c>
      <c r="G16" s="39" t="s">
        <v>68</v>
      </c>
      <c r="H16" s="40">
        <v>3</v>
      </c>
      <c r="I16" s="40" t="s">
        <v>119</v>
      </c>
      <c r="J16" s="26">
        <f>INDEX('Masterlist - Updating'!$I:$I,MATCH('Masterlist Original- References'!B9,'Masterlist - Updating'!$B:$B,0))</f>
        <v>44735</v>
      </c>
      <c r="K16" s="26">
        <f>INDEX('Masterlist - Updating'!$L:$L,MATCH('Masterlist Original- References'!B9,'Masterlist - Updating'!$B:$B,0))</f>
        <v>44827</v>
      </c>
      <c r="L16" s="41" t="b">
        <f t="shared" ca="1" si="0"/>
        <v>0</v>
      </c>
      <c r="M16" s="42"/>
      <c r="N16" s="36"/>
      <c r="O16" s="92">
        <f t="shared" ca="1" si="2"/>
        <v>44831</v>
      </c>
      <c r="P16" s="92">
        <f t="shared" si="1"/>
        <v>44813</v>
      </c>
    </row>
    <row r="17" spans="1:16" hidden="1" x14ac:dyDescent="0.35">
      <c r="A17" s="40">
        <v>9</v>
      </c>
      <c r="B17" s="38" t="s">
        <v>216</v>
      </c>
      <c r="C17" s="39" t="s">
        <v>1750</v>
      </c>
      <c r="D17" s="40" t="s">
        <v>705</v>
      </c>
      <c r="E17" s="40" t="str">
        <f>INDEX([1]REFERENCED!$E:$E, MATCH(B17,[1]REFERENCED!$B:$B,0))</f>
        <v>0 - 11,500 PSI</v>
      </c>
      <c r="F17" s="40" t="s">
        <v>220</v>
      </c>
      <c r="G17" s="39" t="s">
        <v>1751</v>
      </c>
      <c r="H17" s="40">
        <v>6</v>
      </c>
      <c r="I17" s="40" t="s">
        <v>119</v>
      </c>
      <c r="J17" s="26">
        <f>INDEX('Masterlist - Updating'!$I:$I,MATCH('Masterlist Original- References'!B10,'Masterlist - Updating'!$B:$B,0))</f>
        <v>44736</v>
      </c>
      <c r="K17" s="26">
        <f>INDEX('Masterlist - Updating'!$L:$L,MATCH('Masterlist Original- References'!B10,'Masterlist - Updating'!$B:$B,0))</f>
        <v>44828</v>
      </c>
      <c r="L17" s="41" t="b">
        <f t="shared" ca="1" si="0"/>
        <v>0</v>
      </c>
      <c r="M17" s="42"/>
      <c r="N17" s="36"/>
      <c r="O17" s="92">
        <f t="shared" ca="1" si="2"/>
        <v>44831</v>
      </c>
      <c r="P17" s="92">
        <f t="shared" si="1"/>
        <v>44814</v>
      </c>
    </row>
    <row r="18" spans="1:16" ht="31" hidden="1" x14ac:dyDescent="0.35">
      <c r="A18" s="40">
        <v>11</v>
      </c>
      <c r="B18" s="38" t="s">
        <v>196</v>
      </c>
      <c r="C18" s="39" t="s">
        <v>1752</v>
      </c>
      <c r="D18" s="40" t="s">
        <v>705</v>
      </c>
      <c r="E18" s="40" t="str">
        <f>INDEX([1]REFERENCED!$E:$E, MATCH(B18,[1]REFERENCED!$B:$B,0))</f>
        <v>0 - 30,000 PSI</v>
      </c>
      <c r="F18" s="40" t="s">
        <v>199</v>
      </c>
      <c r="G18" s="39" t="s">
        <v>141</v>
      </c>
      <c r="H18" s="40">
        <v>3</v>
      </c>
      <c r="I18" s="40" t="s">
        <v>119</v>
      </c>
      <c r="J18" s="26">
        <f>INDEX('Masterlist - Updating'!$I:$I,MATCH('Masterlist Original- References'!B12,'Masterlist - Updating'!$B:$B,0))</f>
        <v>44735</v>
      </c>
      <c r="K18" s="26">
        <f>INDEX('Masterlist - Updating'!$L:$L,MATCH('Masterlist Original- References'!B12,'Masterlist - Updating'!$B:$B,0))</f>
        <v>44827</v>
      </c>
      <c r="L18" s="41" t="b">
        <f t="shared" ca="1" si="0"/>
        <v>0</v>
      </c>
      <c r="M18" s="42"/>
      <c r="N18" s="36"/>
      <c r="O18" s="92">
        <f t="shared" ca="1" si="2"/>
        <v>44831</v>
      </c>
      <c r="P18" s="92">
        <f t="shared" si="1"/>
        <v>44813</v>
      </c>
    </row>
    <row r="19" spans="1:16" ht="31" hidden="1" x14ac:dyDescent="0.35">
      <c r="A19" s="40">
        <v>12</v>
      </c>
      <c r="B19" s="38" t="s">
        <v>204</v>
      </c>
      <c r="C19" s="39" t="s">
        <v>1752</v>
      </c>
      <c r="D19" s="40" t="s">
        <v>705</v>
      </c>
      <c r="E19" s="40" t="str">
        <f>INDEX([1]REFERENCED!$E:$E, MATCH(B19,[1]REFERENCED!$B:$B,0))</f>
        <v>0 - 30,000 PSI</v>
      </c>
      <c r="F19" s="40" t="s">
        <v>205</v>
      </c>
      <c r="G19" s="39" t="s">
        <v>141</v>
      </c>
      <c r="H19" s="40">
        <v>3</v>
      </c>
      <c r="I19" s="40" t="s">
        <v>119</v>
      </c>
      <c r="J19" s="26">
        <f>INDEX('Masterlist - Updating'!$I:$I,MATCH('Masterlist Original- References'!B13,'Masterlist - Updating'!$B:$B,0))</f>
        <v>44781</v>
      </c>
      <c r="K19" s="26">
        <f>INDEX('Masterlist - Updating'!$L:$L,MATCH('Masterlist Original- References'!B13,'Masterlist - Updating'!$B:$B,0))</f>
        <v>44873</v>
      </c>
      <c r="L19" s="41" t="b">
        <f t="shared" ca="1" si="0"/>
        <v>1</v>
      </c>
      <c r="M19" s="42"/>
      <c r="N19" s="36"/>
      <c r="O19" s="92">
        <f t="shared" ca="1" si="2"/>
        <v>44831</v>
      </c>
      <c r="P19" s="92">
        <f t="shared" si="1"/>
        <v>44859</v>
      </c>
    </row>
    <row r="20" spans="1:16" hidden="1" x14ac:dyDescent="0.35">
      <c r="A20" s="40">
        <v>111</v>
      </c>
      <c r="B20" s="38" t="s">
        <v>831</v>
      </c>
      <c r="C20" s="39" t="s">
        <v>744</v>
      </c>
      <c r="D20" s="40" t="s">
        <v>705</v>
      </c>
      <c r="E20" s="40" t="s">
        <v>354</v>
      </c>
      <c r="F20" s="40" t="s">
        <v>832</v>
      </c>
      <c r="G20" s="39" t="s">
        <v>356</v>
      </c>
      <c r="H20" s="40">
        <v>1</v>
      </c>
      <c r="I20" s="40" t="s">
        <v>22</v>
      </c>
      <c r="J20" s="26">
        <f>INDEX('Masterlist - Updating'!$I:$I,MATCH('Masterlist Original- References'!B112,'Masterlist - Updating'!$B:$B,0))</f>
        <v>44686</v>
      </c>
      <c r="K20" s="26">
        <f>INDEX('Masterlist - Updating'!$L:$L,MATCH('Masterlist Original- References'!B112,'Masterlist - Updating'!$B:$B,0))</f>
        <v>45051</v>
      </c>
      <c r="L20" s="41" t="b">
        <f t="shared" ca="1" si="0"/>
        <v>1</v>
      </c>
      <c r="M20" s="42"/>
      <c r="N20" s="36"/>
      <c r="O20" s="92">
        <f t="shared" ca="1" si="2"/>
        <v>44831</v>
      </c>
      <c r="P20" s="92">
        <f t="shared" si="1"/>
        <v>45037</v>
      </c>
    </row>
    <row r="21" spans="1:16" hidden="1" x14ac:dyDescent="0.35">
      <c r="A21" s="40">
        <v>113</v>
      </c>
      <c r="B21" s="38" t="s">
        <v>1303</v>
      </c>
      <c r="C21" s="39" t="s">
        <v>744</v>
      </c>
      <c r="D21" s="40" t="s">
        <v>705</v>
      </c>
      <c r="E21" s="40" t="str">
        <f>INDEX([1]REFERENCED!$E:$E, MATCH(B21,[1]REFERENCED!$B:$B,0))</f>
        <v>0" - 12"</v>
      </c>
      <c r="F21" s="40" t="s">
        <v>1304</v>
      </c>
      <c r="G21" s="39" t="s">
        <v>365</v>
      </c>
      <c r="H21" s="40">
        <v>1</v>
      </c>
      <c r="I21" s="40" t="s">
        <v>22</v>
      </c>
      <c r="J21" s="26">
        <f>INDEX('Masterlist - Updating'!$I:$I,MATCH('Masterlist Original- References'!B114,'Masterlist - Updating'!$B:$B,0))</f>
        <v>44820</v>
      </c>
      <c r="K21" s="26">
        <f>INDEX('Masterlist - Updating'!$L:$L,MATCH('Masterlist Original- References'!B114,'Masterlist - Updating'!$B:$B,0))</f>
        <v>45185</v>
      </c>
      <c r="L21" s="41" t="b">
        <f t="shared" ca="1" si="0"/>
        <v>1</v>
      </c>
      <c r="M21" s="42"/>
      <c r="N21" s="36"/>
      <c r="O21" s="92">
        <f t="shared" ca="1" si="2"/>
        <v>44831</v>
      </c>
      <c r="P21" s="92">
        <f t="shared" si="1"/>
        <v>45171</v>
      </c>
    </row>
    <row r="22" spans="1:16" hidden="1" x14ac:dyDescent="0.35">
      <c r="A22" s="40">
        <v>114</v>
      </c>
      <c r="B22" s="38" t="s">
        <v>1510</v>
      </c>
      <c r="C22" s="39" t="s">
        <v>1773</v>
      </c>
      <c r="D22" s="40">
        <v>1</v>
      </c>
      <c r="E22" s="40" t="s">
        <v>1846</v>
      </c>
      <c r="F22" s="40" t="s">
        <v>1774</v>
      </c>
      <c r="G22" s="39" t="s">
        <v>1220</v>
      </c>
      <c r="H22" s="40">
        <v>1</v>
      </c>
      <c r="I22" s="40" t="s">
        <v>22</v>
      </c>
      <c r="J22" s="26">
        <f>INDEX('Masterlist - Updating'!$I:$I,MATCH('Masterlist Original- References'!B115,'Masterlist - Updating'!$B:$B,0))</f>
        <v>44484</v>
      </c>
      <c r="K22" s="26">
        <f>INDEX('Masterlist - Updating'!$L:$L,MATCH('Masterlist Original- References'!B115,'Masterlist - Updating'!$B:$B,0))</f>
        <v>44849</v>
      </c>
      <c r="L22" s="41" t="b">
        <f t="shared" ca="1" si="0"/>
        <v>1</v>
      </c>
      <c r="M22" s="42"/>
      <c r="N22" s="36"/>
      <c r="O22" s="92">
        <f t="shared" ca="1" si="2"/>
        <v>44831</v>
      </c>
      <c r="P22" s="92">
        <f t="shared" si="1"/>
        <v>44835</v>
      </c>
    </row>
    <row r="23" spans="1:16" hidden="1" x14ac:dyDescent="0.35">
      <c r="A23" s="40">
        <v>115</v>
      </c>
      <c r="B23" s="38" t="s">
        <v>379</v>
      </c>
      <c r="C23" s="39" t="s">
        <v>380</v>
      </c>
      <c r="D23" s="40" t="s">
        <v>705</v>
      </c>
      <c r="E23" s="40" t="str">
        <f>INDEX([1]REFERENCED!$E:$E, MATCH(B23,[1]REFERENCED!$B:$B,0))</f>
        <v xml:space="preserve"> 0“ - 1"</v>
      </c>
      <c r="F23" s="40" t="s">
        <v>381</v>
      </c>
      <c r="G23" s="39" t="s">
        <v>382</v>
      </c>
      <c r="H23" s="40">
        <v>1</v>
      </c>
      <c r="I23" s="40" t="s">
        <v>22</v>
      </c>
      <c r="J23" s="26">
        <f>INDEX('Masterlist - Updating'!$I:$I,MATCH('Masterlist Original- References'!B116,'Masterlist - Updating'!$B:$B,0))</f>
        <v>44685</v>
      </c>
      <c r="K23" s="26">
        <f>INDEX('Masterlist - Updating'!$L:$L,MATCH('Masterlist Original- References'!B116,'Masterlist - Updating'!$B:$B,0))</f>
        <v>45050</v>
      </c>
      <c r="L23" s="41" t="b">
        <f t="shared" ca="1" si="0"/>
        <v>1</v>
      </c>
      <c r="M23" s="42"/>
      <c r="N23" s="36"/>
      <c r="O23" s="92">
        <f t="shared" ca="1" si="2"/>
        <v>44831</v>
      </c>
      <c r="P23" s="92">
        <f t="shared" si="1"/>
        <v>45036</v>
      </c>
    </row>
    <row r="24" spans="1:16" hidden="1" x14ac:dyDescent="0.35">
      <c r="A24" s="40">
        <v>116</v>
      </c>
      <c r="B24" s="38" t="s">
        <v>383</v>
      </c>
      <c r="C24" s="39" t="s">
        <v>384</v>
      </c>
      <c r="D24" s="40" t="s">
        <v>705</v>
      </c>
      <c r="E24" s="40" t="str">
        <f>INDEX([1]REFERENCED!$E:$E, MATCH(B24,[1]REFERENCED!$B:$B,0))</f>
        <v>0" - 8"</v>
      </c>
      <c r="F24" s="40" t="s">
        <v>385</v>
      </c>
      <c r="G24" s="39" t="s">
        <v>386</v>
      </c>
      <c r="H24" s="40">
        <v>1</v>
      </c>
      <c r="I24" s="40" t="s">
        <v>22</v>
      </c>
      <c r="J24" s="26">
        <f>INDEX('Masterlist - Updating'!$I:$I,MATCH('Masterlist Original- References'!B117,'Masterlist - Updating'!$B:$B,0))</f>
        <v>44566</v>
      </c>
      <c r="K24" s="26">
        <f>INDEX('Masterlist - Updating'!$L:$L,MATCH('Masterlist Original- References'!B117,'Masterlist - Updating'!$B:$B,0))</f>
        <v>44931</v>
      </c>
      <c r="L24" s="41" t="b">
        <f t="shared" ca="1" si="0"/>
        <v>1</v>
      </c>
      <c r="M24" s="42"/>
      <c r="N24" s="36"/>
      <c r="O24" s="92">
        <f t="shared" ca="1" si="2"/>
        <v>44831</v>
      </c>
      <c r="P24" s="92">
        <f t="shared" si="1"/>
        <v>44917</v>
      </c>
    </row>
    <row r="25" spans="1:16" hidden="1" x14ac:dyDescent="0.35">
      <c r="A25" s="40">
        <v>117</v>
      </c>
      <c r="B25" s="38" t="s">
        <v>733</v>
      </c>
      <c r="C25" s="39" t="s">
        <v>734</v>
      </c>
      <c r="D25" s="40" t="s">
        <v>705</v>
      </c>
      <c r="E25" s="40" t="str">
        <f>INDEX([1]REFERENCED!$E:$E, MATCH(B25,[1]REFERENCED!$B:$B,0))</f>
        <v>0' - 0.5"</v>
      </c>
      <c r="F25" s="40" t="s">
        <v>736</v>
      </c>
      <c r="G25" s="39" t="s">
        <v>502</v>
      </c>
      <c r="H25" s="40">
        <v>1</v>
      </c>
      <c r="I25" s="40" t="s">
        <v>22</v>
      </c>
      <c r="J25" s="26">
        <f>INDEX('Masterlist - Updating'!$I:$I,MATCH('Masterlist Original- References'!B118,'Masterlist - Updating'!$B:$B,0))</f>
        <v>44686</v>
      </c>
      <c r="K25" s="26">
        <f>INDEX('Masterlist - Updating'!$L:$L,MATCH('Masterlist Original- References'!B118,'Masterlist - Updating'!$B:$B,0))</f>
        <v>45051</v>
      </c>
      <c r="L25" s="41" t="b">
        <f t="shared" ca="1" si="0"/>
        <v>1</v>
      </c>
      <c r="M25" s="42"/>
      <c r="N25" s="36"/>
      <c r="O25" s="92">
        <f t="shared" ca="1" si="2"/>
        <v>44831</v>
      </c>
      <c r="P25" s="92">
        <f t="shared" si="1"/>
        <v>45037</v>
      </c>
    </row>
    <row r="26" spans="1:16" hidden="1" x14ac:dyDescent="0.35">
      <c r="A26" s="40">
        <v>118</v>
      </c>
      <c r="B26" s="38" t="s">
        <v>758</v>
      </c>
      <c r="C26" s="39" t="s">
        <v>1775</v>
      </c>
      <c r="D26" s="40" t="s">
        <v>1343</v>
      </c>
      <c r="E26" s="40" t="s">
        <v>1845</v>
      </c>
      <c r="F26" s="40" t="s">
        <v>761</v>
      </c>
      <c r="G26" s="39" t="s">
        <v>412</v>
      </c>
      <c r="H26" s="40">
        <v>1</v>
      </c>
      <c r="I26" s="40" t="s">
        <v>22</v>
      </c>
      <c r="J26" s="26">
        <f>INDEX('Masterlist - Updating'!$I:$I,MATCH('Masterlist Original- References'!B119,'Masterlist - Updating'!$B:$B,0))</f>
        <v>44686</v>
      </c>
      <c r="K26" s="26">
        <f>INDEX('Masterlist - Updating'!$L:$L,MATCH('Masterlist Original- References'!B119,'Masterlist - Updating'!$B:$B,0))</f>
        <v>45051</v>
      </c>
      <c r="L26" s="41" t="b">
        <f t="shared" ca="1" si="0"/>
        <v>1</v>
      </c>
      <c r="M26" s="42"/>
      <c r="N26" s="36"/>
      <c r="O26" s="92">
        <f t="shared" ca="1" si="2"/>
        <v>44831</v>
      </c>
      <c r="P26" s="92">
        <f t="shared" si="1"/>
        <v>45037</v>
      </c>
    </row>
    <row r="27" spans="1:16" hidden="1" x14ac:dyDescent="0.35">
      <c r="A27" s="40">
        <v>119</v>
      </c>
      <c r="B27" s="38" t="s">
        <v>763</v>
      </c>
      <c r="C27" s="39" t="s">
        <v>1775</v>
      </c>
      <c r="D27" s="40" t="s">
        <v>1343</v>
      </c>
      <c r="E27" s="40" t="s">
        <v>1845</v>
      </c>
      <c r="F27" s="40" t="s">
        <v>764</v>
      </c>
      <c r="G27" s="39" t="s">
        <v>412</v>
      </c>
      <c r="H27" s="40">
        <v>1</v>
      </c>
      <c r="I27" s="40" t="s">
        <v>22</v>
      </c>
      <c r="J27" s="26">
        <f>INDEX('Masterlist - Updating'!$I:$I,MATCH('Masterlist Original- References'!B120,'Masterlist - Updating'!$B:$B,0))</f>
        <v>44566</v>
      </c>
      <c r="K27" s="26">
        <f>INDEX('Masterlist - Updating'!$L:$L,MATCH('Masterlist Original- References'!B120,'Masterlist - Updating'!$B:$B,0))</f>
        <v>44931</v>
      </c>
      <c r="L27" s="41" t="b">
        <f t="shared" ca="1" si="0"/>
        <v>1</v>
      </c>
      <c r="M27" s="42"/>
      <c r="N27" s="36"/>
      <c r="O27" s="92">
        <f t="shared" ca="1" si="2"/>
        <v>44831</v>
      </c>
      <c r="P27" s="92">
        <f t="shared" si="1"/>
        <v>44917</v>
      </c>
    </row>
    <row r="28" spans="1:16" hidden="1" x14ac:dyDescent="0.35">
      <c r="A28" s="40">
        <v>120</v>
      </c>
      <c r="B28" s="38" t="s">
        <v>765</v>
      </c>
      <c r="C28" s="39" t="s">
        <v>1775</v>
      </c>
      <c r="D28" s="40" t="s">
        <v>1343</v>
      </c>
      <c r="E28" s="40" t="s">
        <v>1845</v>
      </c>
      <c r="F28" s="40" t="s">
        <v>766</v>
      </c>
      <c r="G28" s="39" t="s">
        <v>349</v>
      </c>
      <c r="H28" s="40">
        <v>1</v>
      </c>
      <c r="I28" s="40" t="s">
        <v>22</v>
      </c>
      <c r="J28" s="26">
        <f>INDEX('Masterlist - Updating'!$I:$I,MATCH('Masterlist Original- References'!B121,'Masterlist - Updating'!$B:$B,0))</f>
        <v>44566</v>
      </c>
      <c r="K28" s="26">
        <f>INDEX('Masterlist - Updating'!$L:$L,MATCH('Masterlist Original- References'!B121,'Masterlist - Updating'!$B:$B,0))</f>
        <v>44931</v>
      </c>
      <c r="L28" s="41" t="b">
        <f t="shared" ca="1" si="0"/>
        <v>1</v>
      </c>
      <c r="M28" s="42"/>
      <c r="N28" s="36"/>
      <c r="O28" s="92">
        <f t="shared" ca="1" si="2"/>
        <v>44831</v>
      </c>
      <c r="P28" s="92">
        <f t="shared" si="1"/>
        <v>44917</v>
      </c>
    </row>
    <row r="29" spans="1:16" hidden="1" x14ac:dyDescent="0.35">
      <c r="A29" s="40">
        <v>121</v>
      </c>
      <c r="B29" s="38" t="s">
        <v>768</v>
      </c>
      <c r="C29" s="39" t="s">
        <v>1775</v>
      </c>
      <c r="D29" s="40" t="s">
        <v>1343</v>
      </c>
      <c r="E29" s="40" t="s">
        <v>1845</v>
      </c>
      <c r="F29" s="40" t="s">
        <v>769</v>
      </c>
      <c r="G29" s="39" t="s">
        <v>412</v>
      </c>
      <c r="H29" s="40">
        <v>1</v>
      </c>
      <c r="I29" s="40" t="s">
        <v>22</v>
      </c>
      <c r="J29" s="26">
        <f>INDEX('Masterlist - Updating'!$I:$I,MATCH('Masterlist Original- References'!B122,'Masterlist - Updating'!$B:$B,0))</f>
        <v>44685</v>
      </c>
      <c r="K29" s="26">
        <f>INDEX('Masterlist - Updating'!$L:$L,MATCH('Masterlist Original- References'!B122,'Masterlist - Updating'!$B:$B,0))</f>
        <v>45050</v>
      </c>
      <c r="L29" s="41" t="b">
        <f t="shared" ca="1" si="0"/>
        <v>1</v>
      </c>
      <c r="M29" s="42"/>
      <c r="N29" s="36"/>
      <c r="O29" s="92">
        <f t="shared" ca="1" si="2"/>
        <v>44831</v>
      </c>
      <c r="P29" s="92">
        <f t="shared" si="1"/>
        <v>45036</v>
      </c>
    </row>
    <row r="30" spans="1:16" hidden="1" x14ac:dyDescent="0.35">
      <c r="A30" s="40">
        <v>122</v>
      </c>
      <c r="B30" s="38" t="s">
        <v>474</v>
      </c>
      <c r="C30" s="39" t="s">
        <v>475</v>
      </c>
      <c r="D30" s="40" t="s">
        <v>705</v>
      </c>
      <c r="E30" s="40" t="str">
        <f>INDEX([1]REFERENCED!$E:$E, MATCH(B30,[1]REFERENCED!$B:$B,0))</f>
        <v>0" - 0.03"</v>
      </c>
      <c r="F30" s="40" t="s">
        <v>476</v>
      </c>
      <c r="G30" s="39" t="s">
        <v>477</v>
      </c>
      <c r="H30" s="40">
        <v>1</v>
      </c>
      <c r="I30" s="40" t="s">
        <v>22</v>
      </c>
      <c r="J30" s="26">
        <f>INDEX('Masterlist - Updating'!$I:$I,MATCH('Masterlist Original- References'!B123,'Masterlist - Updating'!$B:$B,0))</f>
        <v>44566</v>
      </c>
      <c r="K30" s="26">
        <f>INDEX('Masterlist - Updating'!$L:$L,MATCH('Masterlist Original- References'!B123,'Masterlist - Updating'!$B:$B,0))</f>
        <v>44931</v>
      </c>
      <c r="L30" s="41" t="b">
        <f t="shared" ca="1" si="0"/>
        <v>1</v>
      </c>
      <c r="M30" s="42"/>
      <c r="N30" s="36"/>
      <c r="O30" s="92">
        <f t="shared" ca="1" si="2"/>
        <v>44831</v>
      </c>
      <c r="P30" s="92">
        <f t="shared" si="1"/>
        <v>44917</v>
      </c>
    </row>
    <row r="31" spans="1:16" hidden="1" x14ac:dyDescent="0.35">
      <c r="A31" s="40">
        <v>123</v>
      </c>
      <c r="B31" s="38" t="s">
        <v>747</v>
      </c>
      <c r="C31" s="39" t="s">
        <v>1776</v>
      </c>
      <c r="D31" s="40" t="s">
        <v>705</v>
      </c>
      <c r="E31" s="40" t="str">
        <f>INDEX([1]REFERENCED!$E:$E, MATCH(B31,[1]REFERENCED!$B:$B,0))</f>
        <v xml:space="preserve"> 0 - 12.7MM</v>
      </c>
      <c r="F31" s="40" t="s">
        <v>749</v>
      </c>
      <c r="G31" s="39" t="s">
        <v>753</v>
      </c>
      <c r="H31" s="40">
        <v>1</v>
      </c>
      <c r="I31" s="40" t="s">
        <v>22</v>
      </c>
      <c r="J31" s="26">
        <f>INDEX('Masterlist - Updating'!$I:$I,MATCH('Masterlist Original- References'!B124,'Masterlist - Updating'!$B:$B,0))</f>
        <v>44566</v>
      </c>
      <c r="K31" s="26">
        <f>INDEX('Masterlist - Updating'!$L:$L,MATCH('Masterlist Original- References'!B124,'Masterlist - Updating'!$B:$B,0))</f>
        <v>44931</v>
      </c>
      <c r="L31" s="41" t="b">
        <f t="shared" ca="1" si="0"/>
        <v>1</v>
      </c>
      <c r="M31" s="42"/>
      <c r="N31" s="36"/>
      <c r="O31" s="92">
        <f t="shared" ca="1" si="2"/>
        <v>44831</v>
      </c>
      <c r="P31" s="92">
        <f t="shared" si="1"/>
        <v>44917</v>
      </c>
    </row>
    <row r="32" spans="1:16" hidden="1" x14ac:dyDescent="0.35">
      <c r="A32" s="40">
        <v>124</v>
      </c>
      <c r="B32" s="38" t="s">
        <v>362</v>
      </c>
      <c r="C32" s="39" t="s">
        <v>363</v>
      </c>
      <c r="D32" s="40" t="s">
        <v>705</v>
      </c>
      <c r="E32" s="40" t="str">
        <f>INDEX([1]REFERENCED!$E:$E, MATCH(B32,[1]REFERENCED!$B:$B,0))</f>
        <v>0" - 12"</v>
      </c>
      <c r="F32" s="40" t="s">
        <v>364</v>
      </c>
      <c r="G32" s="39" t="s">
        <v>365</v>
      </c>
      <c r="H32" s="40">
        <v>1</v>
      </c>
      <c r="I32" s="40" t="s">
        <v>22</v>
      </c>
      <c r="J32" s="26">
        <f>INDEX('Masterlist - Updating'!$I:$I,MATCH('Masterlist Original- References'!B125,'Masterlist - Updating'!$B:$B,0))</f>
        <v>44566</v>
      </c>
      <c r="K32" s="26">
        <f>INDEX('Masterlist - Updating'!$L:$L,MATCH('Masterlist Original- References'!B125,'Masterlist - Updating'!$B:$B,0))</f>
        <v>44931</v>
      </c>
      <c r="L32" s="41" t="b">
        <f t="shared" ca="1" si="0"/>
        <v>1</v>
      </c>
      <c r="M32" s="42"/>
      <c r="N32" s="36"/>
      <c r="O32" s="92">
        <f t="shared" ca="1" si="2"/>
        <v>44831</v>
      </c>
      <c r="P32" s="92">
        <f t="shared" si="1"/>
        <v>44917</v>
      </c>
    </row>
    <row r="33" spans="1:16" ht="31" hidden="1" x14ac:dyDescent="0.35">
      <c r="A33" s="40">
        <v>125</v>
      </c>
      <c r="B33" s="38" t="s">
        <v>1314</v>
      </c>
      <c r="C33" s="39" t="s">
        <v>1315</v>
      </c>
      <c r="D33" s="40" t="s">
        <v>705</v>
      </c>
      <c r="E33" s="40" t="str">
        <f>INDEX([1]REFERENCED!$E:$E, MATCH(B33,[1]REFERENCED!$B:$B,0))</f>
        <v>24" - 30"</v>
      </c>
      <c r="F33" s="40" t="s">
        <v>1316</v>
      </c>
      <c r="G33" s="39" t="s">
        <v>839</v>
      </c>
      <c r="H33" s="40">
        <v>1</v>
      </c>
      <c r="I33" s="40" t="s">
        <v>22</v>
      </c>
      <c r="J33" s="26">
        <f>INDEX('Masterlist - Updating'!$I:$I,MATCH('Masterlist Original- References'!B126,'Masterlist - Updating'!$B:$B,0))</f>
        <v>44685</v>
      </c>
      <c r="K33" s="26">
        <f>INDEX('Masterlist - Updating'!$L:$L,MATCH('Masterlist Original- References'!B126,'Masterlist - Updating'!$B:$B,0))</f>
        <v>45050</v>
      </c>
      <c r="L33" s="41" t="b">
        <f t="shared" ca="1" si="0"/>
        <v>1</v>
      </c>
      <c r="M33" s="42"/>
      <c r="N33" s="36"/>
      <c r="O33" s="92">
        <f t="shared" ca="1" si="2"/>
        <v>44831</v>
      </c>
      <c r="P33" s="92">
        <f t="shared" si="1"/>
        <v>45036</v>
      </c>
    </row>
    <row r="34" spans="1:16" hidden="1" x14ac:dyDescent="0.35">
      <c r="A34" s="40">
        <v>127</v>
      </c>
      <c r="B34" s="38" t="s">
        <v>1057</v>
      </c>
      <c r="C34" s="39" t="s">
        <v>1058</v>
      </c>
      <c r="D34" s="40" t="s">
        <v>705</v>
      </c>
      <c r="E34" s="40" t="str">
        <f>INDEX([1]REFERENCED!$E:$E, MATCH(B34,[1]REFERENCED!$B:$B,0))</f>
        <v>0" - 6“</v>
      </c>
      <c r="F34" s="40" t="s">
        <v>1059</v>
      </c>
      <c r="G34" s="39" t="s">
        <v>365</v>
      </c>
      <c r="H34" s="40">
        <v>1</v>
      </c>
      <c r="I34" s="40" t="s">
        <v>22</v>
      </c>
      <c r="J34" s="26">
        <f>INDEX('Masterlist - Updating'!$I:$I,MATCH('Masterlist Original- References'!B128,'Masterlist - Updating'!$B:$B,0))</f>
        <v>44686</v>
      </c>
      <c r="K34" s="26">
        <f>INDEX('Masterlist - Updating'!$L:$L,MATCH('Masterlist Original- References'!B128,'Masterlist - Updating'!$B:$B,0))</f>
        <v>45051</v>
      </c>
      <c r="L34" s="41" t="b">
        <f t="shared" ca="1" si="0"/>
        <v>1</v>
      </c>
      <c r="M34" s="42"/>
      <c r="N34" s="36"/>
      <c r="O34" s="92">
        <f t="shared" ca="1" si="2"/>
        <v>44831</v>
      </c>
      <c r="P34" s="92">
        <f t="shared" si="1"/>
        <v>45037</v>
      </c>
    </row>
    <row r="35" spans="1:16" hidden="1" x14ac:dyDescent="0.35">
      <c r="A35" s="40">
        <v>128</v>
      </c>
      <c r="B35" s="38" t="s">
        <v>754</v>
      </c>
      <c r="C35" s="39" t="s">
        <v>755</v>
      </c>
      <c r="D35" s="40" t="s">
        <v>705</v>
      </c>
      <c r="E35" s="40" t="str">
        <f>INDEX([1]REFERENCED!$E:$E, MATCH(B35,[1]REFERENCED!$B:$B,0))</f>
        <v>0“ - 18’</v>
      </c>
      <c r="F35" s="40" t="s">
        <v>756</v>
      </c>
      <c r="G35" s="39" t="s">
        <v>757</v>
      </c>
      <c r="H35" s="40">
        <v>1</v>
      </c>
      <c r="I35" s="40" t="s">
        <v>22</v>
      </c>
      <c r="J35" s="26">
        <f>INDEX('Masterlist - Updating'!$I:$I,MATCH('Masterlist Original- References'!B129,'Masterlist - Updating'!$B:$B,0))</f>
        <v>44681</v>
      </c>
      <c r="K35" s="26">
        <f>INDEX('Masterlist - Updating'!$L:$L,MATCH('Masterlist Original- References'!B129,'Masterlist - Updating'!$B:$B,0))</f>
        <v>45046</v>
      </c>
      <c r="L35" s="41" t="b">
        <f t="shared" ca="1" si="0"/>
        <v>1</v>
      </c>
      <c r="M35" s="42"/>
      <c r="N35" s="36"/>
      <c r="O35" s="92">
        <f t="shared" ca="1" si="2"/>
        <v>44831</v>
      </c>
      <c r="P35" s="92">
        <f t="shared" si="1"/>
        <v>45032</v>
      </c>
    </row>
    <row r="36" spans="1:16" hidden="1" x14ac:dyDescent="0.35">
      <c r="A36" s="40">
        <v>129</v>
      </c>
      <c r="B36" s="38" t="s">
        <v>450</v>
      </c>
      <c r="C36" s="39" t="s">
        <v>1777</v>
      </c>
      <c r="D36" s="40" t="s">
        <v>1343</v>
      </c>
      <c r="E36" s="40" t="s">
        <v>354</v>
      </c>
      <c r="F36" s="40" t="s">
        <v>452</v>
      </c>
      <c r="G36" s="39" t="s">
        <v>412</v>
      </c>
      <c r="H36" s="40">
        <v>1</v>
      </c>
      <c r="I36" s="40" t="s">
        <v>22</v>
      </c>
      <c r="J36" s="26">
        <f>INDEX('Masterlist - Updating'!$I:$I,MATCH('Masterlist Original- References'!B130,'Masterlist - Updating'!$B:$B,0))</f>
        <v>44711</v>
      </c>
      <c r="K36" s="26">
        <f>INDEX('Masterlist - Updating'!$L:$L,MATCH('Masterlist Original- References'!B130,'Masterlist - Updating'!$B:$B,0))</f>
        <v>45076</v>
      </c>
      <c r="L36" s="41" t="b">
        <f t="shared" ca="1" si="0"/>
        <v>1</v>
      </c>
      <c r="M36" s="42"/>
      <c r="N36" s="36"/>
      <c r="O36" s="92">
        <f t="shared" ca="1" si="2"/>
        <v>44831</v>
      </c>
      <c r="P36" s="92">
        <f t="shared" si="1"/>
        <v>45062</v>
      </c>
    </row>
    <row r="37" spans="1:16" hidden="1" x14ac:dyDescent="0.35">
      <c r="A37" s="40">
        <v>130</v>
      </c>
      <c r="B37" s="38" t="s">
        <v>1305</v>
      </c>
      <c r="C37" s="39" t="s">
        <v>1777</v>
      </c>
      <c r="D37" s="40" t="s">
        <v>1343</v>
      </c>
      <c r="E37" s="40" t="s">
        <v>354</v>
      </c>
      <c r="F37" s="40" t="s">
        <v>1306</v>
      </c>
      <c r="G37" s="39" t="s">
        <v>412</v>
      </c>
      <c r="H37" s="40">
        <v>1</v>
      </c>
      <c r="I37" s="40" t="s">
        <v>22</v>
      </c>
      <c r="J37" s="26">
        <f>INDEX('Masterlist - Updating'!$I:$I,MATCH('Masterlist Original- References'!B131,'Masterlist - Updating'!$B:$B,0))</f>
        <v>44690</v>
      </c>
      <c r="K37" s="26">
        <f>INDEX('Masterlist - Updating'!$L:$L,MATCH('Masterlist Original- References'!B131,'Masterlist - Updating'!$B:$B,0))</f>
        <v>45055</v>
      </c>
      <c r="L37" s="41" t="b">
        <f t="shared" ca="1" si="0"/>
        <v>1</v>
      </c>
      <c r="M37" s="42"/>
      <c r="N37" s="36"/>
      <c r="O37" s="92">
        <f t="shared" ca="1" si="2"/>
        <v>44831</v>
      </c>
      <c r="P37" s="92">
        <f t="shared" si="1"/>
        <v>45041</v>
      </c>
    </row>
    <row r="38" spans="1:16" hidden="1" x14ac:dyDescent="0.35">
      <c r="A38" s="40">
        <v>132</v>
      </c>
      <c r="B38" s="38" t="s">
        <v>458</v>
      </c>
      <c r="C38" s="39" t="s">
        <v>459</v>
      </c>
      <c r="D38" s="40" t="s">
        <v>705</v>
      </c>
      <c r="E38" s="40" t="str">
        <f>INDEX([1]REFERENCED!$E:$E, MATCH(B38,[1]REFERENCED!$B:$B,0))</f>
        <v>0” - 12“</v>
      </c>
      <c r="F38" s="40" t="s">
        <v>460</v>
      </c>
      <c r="G38" s="39" t="s">
        <v>401</v>
      </c>
      <c r="H38" s="40">
        <v>1</v>
      </c>
      <c r="I38" s="40" t="s">
        <v>22</v>
      </c>
      <c r="J38" s="26">
        <f>INDEX('Masterlist - Updating'!$I:$I,MATCH('Masterlist Original- References'!B133,'Masterlist - Updating'!$B:$B,0))</f>
        <v>44566</v>
      </c>
      <c r="K38" s="26">
        <f>INDEX('Masterlist - Updating'!$L:$L,MATCH('Masterlist Original- References'!B133,'Masterlist - Updating'!$B:$B,0))</f>
        <v>44931</v>
      </c>
      <c r="L38" s="41" t="b">
        <f t="shared" ca="1" si="0"/>
        <v>1</v>
      </c>
      <c r="M38" s="42"/>
      <c r="N38" s="36"/>
      <c r="O38" s="92">
        <f t="shared" ca="1" si="2"/>
        <v>44831</v>
      </c>
      <c r="P38" s="92">
        <f t="shared" si="1"/>
        <v>44917</v>
      </c>
    </row>
    <row r="39" spans="1:16" hidden="1" x14ac:dyDescent="0.35">
      <c r="A39" s="40">
        <v>133</v>
      </c>
      <c r="B39" s="38" t="s">
        <v>461</v>
      </c>
      <c r="C39" s="39" t="s">
        <v>459</v>
      </c>
      <c r="D39" s="40" t="s">
        <v>705</v>
      </c>
      <c r="E39" s="40" t="s">
        <v>354</v>
      </c>
      <c r="F39" s="40" t="s">
        <v>462</v>
      </c>
      <c r="G39" s="39" t="s">
        <v>361</v>
      </c>
      <c r="H39" s="40">
        <v>1</v>
      </c>
      <c r="I39" s="40" t="s">
        <v>22</v>
      </c>
      <c r="J39" s="26">
        <f>INDEX('Masterlist - Updating'!$I:$I,MATCH('Masterlist Original- References'!B134,'Masterlist - Updating'!$B:$B,0))</f>
        <v>44686</v>
      </c>
      <c r="K39" s="26">
        <f>INDEX('Masterlist - Updating'!$L:$L,MATCH('Masterlist Original- References'!B134,'Masterlist - Updating'!$B:$B,0))</f>
        <v>45051</v>
      </c>
      <c r="L39" s="41" t="b">
        <f t="shared" ca="1" si="0"/>
        <v>1</v>
      </c>
      <c r="M39" s="42"/>
      <c r="N39" s="36"/>
      <c r="O39" s="92">
        <f t="shared" ca="1" si="2"/>
        <v>44831</v>
      </c>
      <c r="P39" s="92">
        <f t="shared" si="1"/>
        <v>45037</v>
      </c>
    </row>
    <row r="40" spans="1:16" hidden="1" x14ac:dyDescent="0.35">
      <c r="A40" s="40">
        <v>134</v>
      </c>
      <c r="B40" s="38" t="s">
        <v>1308</v>
      </c>
      <c r="C40" s="39" t="s">
        <v>459</v>
      </c>
      <c r="D40" s="40" t="s">
        <v>705</v>
      </c>
      <c r="E40" s="40" t="str">
        <f>INDEX([1]REFERENCED!$E:$E, MATCH(B40,[1]REFERENCED!$B:$B,0))</f>
        <v>0” - 12“</v>
      </c>
      <c r="F40" s="40" t="s">
        <v>1309</v>
      </c>
      <c r="G40" s="39" t="s">
        <v>746</v>
      </c>
      <c r="H40" s="40">
        <v>1</v>
      </c>
      <c r="I40" s="40" t="s">
        <v>22</v>
      </c>
      <c r="J40" s="26">
        <f>INDEX('Masterlist - Updating'!$I:$I,MATCH('Masterlist Original- References'!B135,'Masterlist - Updating'!$B:$B,0))</f>
        <v>44688</v>
      </c>
      <c r="K40" s="26">
        <f>INDEX('Masterlist - Updating'!$L:$L,MATCH('Masterlist Original- References'!B135,'Masterlist - Updating'!$B:$B,0))</f>
        <v>45053</v>
      </c>
      <c r="L40" s="41" t="b">
        <f t="shared" ca="1" si="0"/>
        <v>1</v>
      </c>
      <c r="M40" s="42"/>
      <c r="N40" s="36"/>
      <c r="O40" s="92">
        <f t="shared" ca="1" si="2"/>
        <v>44831</v>
      </c>
      <c r="P40" s="92">
        <f t="shared" si="1"/>
        <v>45039</v>
      </c>
    </row>
    <row r="41" spans="1:16" hidden="1" x14ac:dyDescent="0.35">
      <c r="A41" s="40">
        <v>135</v>
      </c>
      <c r="B41" s="38" t="s">
        <v>1717</v>
      </c>
      <c r="C41" s="39" t="s">
        <v>1707</v>
      </c>
      <c r="D41" s="40" t="s">
        <v>705</v>
      </c>
      <c r="E41" s="40" t="str">
        <f>INDEX([1]REFERENCED!$E:$E, MATCH(B41,[1]REFERENCED!$B:$B,0))</f>
        <v>-</v>
      </c>
      <c r="F41" s="40" t="s">
        <v>1720</v>
      </c>
      <c r="G41" s="39" t="s">
        <v>980</v>
      </c>
      <c r="H41" s="50">
        <v>6</v>
      </c>
      <c r="I41" s="40" t="s">
        <v>119</v>
      </c>
      <c r="J41" s="26">
        <f>INDEX('Masterlist - Updating'!$I:$I,MATCH('Masterlist Original- References'!B136,'Masterlist - Updating'!$B:$B,0))</f>
        <v>44560</v>
      </c>
      <c r="K41" s="26">
        <f>INDEX('Masterlist - Updating'!$L:$L,MATCH('Masterlist Original- References'!B136,'Masterlist - Updating'!$B:$B,0))</f>
        <v>44925</v>
      </c>
      <c r="L41" s="41" t="b">
        <f t="shared" ca="1" si="0"/>
        <v>1</v>
      </c>
      <c r="M41" s="42"/>
      <c r="N41" s="36"/>
      <c r="O41" s="92">
        <f t="shared" ca="1" si="2"/>
        <v>44831</v>
      </c>
      <c r="P41" s="92">
        <f t="shared" si="1"/>
        <v>44911</v>
      </c>
    </row>
    <row r="42" spans="1:16" hidden="1" x14ac:dyDescent="0.35">
      <c r="A42" s="40">
        <v>137</v>
      </c>
      <c r="B42" s="38" t="s">
        <v>1728</v>
      </c>
      <c r="C42" s="39" t="s">
        <v>1707</v>
      </c>
      <c r="D42" s="40" t="s">
        <v>705</v>
      </c>
      <c r="E42" s="46" t="s">
        <v>40</v>
      </c>
      <c r="F42" s="40" t="s">
        <v>1729</v>
      </c>
      <c r="G42" s="39" t="s">
        <v>980</v>
      </c>
      <c r="H42" s="40">
        <v>6</v>
      </c>
      <c r="I42" s="40" t="s">
        <v>119</v>
      </c>
      <c r="J42" s="26">
        <f>INDEX('Masterlist - Updating'!$I:$I,MATCH('Masterlist Original- References'!B138,'Masterlist - Updating'!$B:$B,0))</f>
        <v>44681</v>
      </c>
      <c r="K42" s="26">
        <f>INDEX('Masterlist - Updating'!$L:$L,MATCH('Masterlist Original- References'!B138,'Masterlist - Updating'!$B:$B,0))</f>
        <v>45046</v>
      </c>
      <c r="L42" s="41" t="b">
        <f t="shared" ca="1" si="0"/>
        <v>1</v>
      </c>
      <c r="M42" s="42"/>
      <c r="N42" s="36"/>
      <c r="O42" s="92">
        <f t="shared" ca="1" si="2"/>
        <v>44831</v>
      </c>
      <c r="P42" s="92">
        <f t="shared" si="1"/>
        <v>45032</v>
      </c>
    </row>
    <row r="43" spans="1:16" hidden="1" x14ac:dyDescent="0.35">
      <c r="A43" s="40">
        <v>138</v>
      </c>
      <c r="B43" s="38" t="s">
        <v>463</v>
      </c>
      <c r="C43" s="39" t="s">
        <v>464</v>
      </c>
      <c r="D43" s="40" t="s">
        <v>705</v>
      </c>
      <c r="E43" s="40" t="str">
        <f>INDEX([1]REFERENCED!$E:$E, MATCH(B43,[1]REFERENCED!$B:$B,0))</f>
        <v>0“ - 24"</v>
      </c>
      <c r="F43" s="40" t="s">
        <v>465</v>
      </c>
      <c r="G43" s="39" t="s">
        <v>466</v>
      </c>
      <c r="H43" s="40">
        <v>1</v>
      </c>
      <c r="I43" s="40" t="s">
        <v>22</v>
      </c>
      <c r="J43" s="26">
        <f>INDEX('Masterlist - Updating'!$I:$I,MATCH('Masterlist Original- References'!B139,'Masterlist - Updating'!$B:$B,0))</f>
        <v>44686</v>
      </c>
      <c r="K43" s="26">
        <f>INDEX('Masterlist - Updating'!$L:$L,MATCH('Masterlist Original- References'!B139,'Masterlist - Updating'!$B:$B,0))</f>
        <v>45051</v>
      </c>
      <c r="L43" s="41" t="b">
        <f t="shared" ca="1" si="0"/>
        <v>1</v>
      </c>
      <c r="M43" s="42"/>
      <c r="N43" s="36"/>
      <c r="O43" s="92">
        <f t="shared" ca="1" si="2"/>
        <v>44831</v>
      </c>
      <c r="P43" s="92">
        <f t="shared" si="1"/>
        <v>45037</v>
      </c>
    </row>
    <row r="44" spans="1:16" hidden="1" x14ac:dyDescent="0.35">
      <c r="A44" s="40">
        <v>139</v>
      </c>
      <c r="B44" s="38" t="s">
        <v>989</v>
      </c>
      <c r="C44" s="39" t="s">
        <v>464</v>
      </c>
      <c r="D44" s="40" t="s">
        <v>705</v>
      </c>
      <c r="E44" s="40" t="str">
        <f>INDEX([1]REFERENCED!$E:$E, MATCH(B44,[1]REFERENCED!$B:$B,0))</f>
        <v xml:space="preserve"> 0'  -24"</v>
      </c>
      <c r="F44" s="40" t="s">
        <v>990</v>
      </c>
      <c r="G44" s="39" t="s">
        <v>991</v>
      </c>
      <c r="H44" s="40">
        <v>1</v>
      </c>
      <c r="I44" s="40" t="s">
        <v>22</v>
      </c>
      <c r="J44" s="26">
        <f>INDEX('Masterlist - Updating'!$I:$I,MATCH('Masterlist Original- References'!B140,'Masterlist - Updating'!$B:$B,0))</f>
        <v>44686</v>
      </c>
      <c r="K44" s="26">
        <f>INDEX('Masterlist - Updating'!$L:$L,MATCH('Masterlist Original- References'!B140,'Masterlist - Updating'!$B:$B,0))</f>
        <v>45051</v>
      </c>
      <c r="L44" s="41" t="b">
        <f t="shared" ca="1" si="0"/>
        <v>1</v>
      </c>
      <c r="M44" s="42"/>
      <c r="N44" s="36"/>
      <c r="O44" s="92">
        <f t="shared" ca="1" si="2"/>
        <v>44831</v>
      </c>
      <c r="P44" s="92">
        <f t="shared" si="1"/>
        <v>45037</v>
      </c>
    </row>
    <row r="45" spans="1:16" hidden="1" x14ac:dyDescent="0.35">
      <c r="A45" s="40">
        <v>140</v>
      </c>
      <c r="B45" s="38" t="s">
        <v>1500</v>
      </c>
      <c r="C45" s="39" t="s">
        <v>1501</v>
      </c>
      <c r="D45" s="40" t="s">
        <v>705</v>
      </c>
      <c r="E45" s="40" t="str">
        <f>INDEX([1]REFERENCED!$E:$E, MATCH(B45,[1]REFERENCED!$B:$B,0))</f>
        <v>0" - 6"</v>
      </c>
      <c r="F45" s="40" t="s">
        <v>1502</v>
      </c>
      <c r="G45" s="39" t="s">
        <v>1503</v>
      </c>
      <c r="H45" s="40">
        <v>1</v>
      </c>
      <c r="I45" s="40" t="s">
        <v>22</v>
      </c>
      <c r="J45" s="26">
        <f>INDEX('Masterlist - Updating'!$I:$I,MATCH('Masterlist Original- References'!B141,'Masterlist - Updating'!$B:$B,0))</f>
        <v>44559</v>
      </c>
      <c r="K45" s="26">
        <f>INDEX('Masterlist - Updating'!$L:$L,MATCH('Masterlist Original- References'!B141,'Masterlist - Updating'!$B:$B,0))</f>
        <v>44924</v>
      </c>
      <c r="L45" s="41" t="b">
        <f t="shared" ca="1" si="0"/>
        <v>1</v>
      </c>
      <c r="M45" s="42"/>
      <c r="N45" s="36"/>
      <c r="O45" s="92">
        <f t="shared" ca="1" si="2"/>
        <v>44831</v>
      </c>
      <c r="P45" s="92">
        <f t="shared" si="1"/>
        <v>44910</v>
      </c>
    </row>
    <row r="46" spans="1:16" ht="31" hidden="1" x14ac:dyDescent="0.35">
      <c r="A46" s="40">
        <v>141</v>
      </c>
      <c r="B46" s="38" t="s">
        <v>699</v>
      </c>
      <c r="C46" s="39" t="s">
        <v>700</v>
      </c>
      <c r="D46" s="40" t="s">
        <v>705</v>
      </c>
      <c r="E46" s="40" t="str">
        <f>INDEX([1]REFERENCED!$E:$E, MATCH(B46,[1]REFERENCED!$B:$B,0))</f>
        <v xml:space="preserve"> 0" - 60"</v>
      </c>
      <c r="F46" s="40" t="s">
        <v>701</v>
      </c>
      <c r="G46" s="39" t="s">
        <v>702</v>
      </c>
      <c r="H46" s="40">
        <v>1</v>
      </c>
      <c r="I46" s="40" t="s">
        <v>22</v>
      </c>
      <c r="J46" s="26">
        <f>INDEX('Masterlist - Updating'!$I:$I,MATCH('Masterlist Original- References'!B142,'Masterlist - Updating'!$B:$B,0))</f>
        <v>44559</v>
      </c>
      <c r="K46" s="26">
        <f>INDEX('Masterlist - Updating'!$L:$L,MATCH('Masterlist Original- References'!B142,'Masterlist - Updating'!$B:$B,0))</f>
        <v>44924</v>
      </c>
      <c r="L46" s="41" t="b">
        <f t="shared" ca="1" si="0"/>
        <v>1</v>
      </c>
      <c r="M46" s="42"/>
      <c r="N46" s="36"/>
      <c r="O46" s="92">
        <f t="shared" ca="1" si="2"/>
        <v>44831</v>
      </c>
      <c r="P46" s="92">
        <f t="shared" si="1"/>
        <v>44910</v>
      </c>
    </row>
    <row r="47" spans="1:16" x14ac:dyDescent="0.35">
      <c r="A47" s="40">
        <v>142</v>
      </c>
      <c r="B47" s="38" t="s">
        <v>87</v>
      </c>
      <c r="C47" s="39" t="s">
        <v>88</v>
      </c>
      <c r="D47" s="40" t="s">
        <v>705</v>
      </c>
      <c r="E47" s="40" t="s">
        <v>89</v>
      </c>
      <c r="F47" s="46" t="s">
        <v>40</v>
      </c>
      <c r="G47" s="39" t="s">
        <v>90</v>
      </c>
      <c r="H47" s="40">
        <v>1</v>
      </c>
      <c r="I47" s="40" t="s">
        <v>22</v>
      </c>
      <c r="J47" s="26">
        <f>INDEX('Masterlist - Updating'!$I:$I,MATCH('Masterlist Original- References'!B143,'Masterlist - Updating'!$B:$B,0))</f>
        <v>44685</v>
      </c>
      <c r="K47" s="26">
        <f>INDEX('Masterlist - Updating'!$L:$L,MATCH('Masterlist Original- References'!B143,'Masterlist - Updating'!$B:$B,0))</f>
        <v>45050</v>
      </c>
      <c r="L47" s="41" t="b">
        <f t="shared" ca="1" si="0"/>
        <v>1</v>
      </c>
      <c r="M47" s="42"/>
      <c r="N47" s="36"/>
      <c r="O47" s="92">
        <f t="shared" ca="1" si="2"/>
        <v>44831</v>
      </c>
      <c r="P47" s="92">
        <f t="shared" si="1"/>
        <v>45036</v>
      </c>
    </row>
    <row r="48" spans="1:16" x14ac:dyDescent="0.35">
      <c r="A48" s="40">
        <v>143</v>
      </c>
      <c r="B48" s="38" t="s">
        <v>91</v>
      </c>
      <c r="C48" s="39" t="s">
        <v>92</v>
      </c>
      <c r="D48" s="40" t="s">
        <v>705</v>
      </c>
      <c r="E48" s="40" t="s">
        <v>93</v>
      </c>
      <c r="F48" s="46" t="s">
        <v>40</v>
      </c>
      <c r="G48" s="39" t="s">
        <v>94</v>
      </c>
      <c r="H48" s="40">
        <v>1</v>
      </c>
      <c r="I48" s="40" t="s">
        <v>22</v>
      </c>
      <c r="J48" s="26">
        <f>INDEX('Masterlist - Updating'!$I:$I,MATCH('Masterlist Original- References'!B144,'Masterlist - Updating'!$B:$B,0))</f>
        <v>44686</v>
      </c>
      <c r="K48" s="26">
        <f>INDEX('Masterlist - Updating'!$L:$L,MATCH('Masterlist Original- References'!B144,'Masterlist - Updating'!$B:$B,0))</f>
        <v>45051</v>
      </c>
      <c r="L48" s="41" t="b">
        <f t="shared" ca="1" si="0"/>
        <v>1</v>
      </c>
      <c r="M48" s="42"/>
      <c r="N48" s="36"/>
      <c r="O48" s="92">
        <f t="shared" ca="1" si="2"/>
        <v>44831</v>
      </c>
      <c r="P48" s="92">
        <f t="shared" si="1"/>
        <v>45037</v>
      </c>
    </row>
    <row r="49" spans="1:16" x14ac:dyDescent="0.35">
      <c r="A49" s="40">
        <v>144</v>
      </c>
      <c r="B49" s="38" t="s">
        <v>1163</v>
      </c>
      <c r="C49" s="39" t="s">
        <v>1164</v>
      </c>
      <c r="D49" s="40" t="s">
        <v>705</v>
      </c>
      <c r="E49" s="40" t="s">
        <v>1165</v>
      </c>
      <c r="F49" s="46" t="s">
        <v>40</v>
      </c>
      <c r="G49" s="39" t="s">
        <v>34</v>
      </c>
      <c r="H49" s="40">
        <v>1</v>
      </c>
      <c r="I49" s="40" t="s">
        <v>22</v>
      </c>
      <c r="J49" s="26">
        <f>INDEX('Masterlist - Updating'!$I:$I,MATCH('Masterlist Original- References'!B145,'Masterlist - Updating'!$B:$B,0))</f>
        <v>44557</v>
      </c>
      <c r="K49" s="26">
        <f>INDEX('Masterlist - Updating'!$L:$L,MATCH('Masterlist Original- References'!B145,'Masterlist - Updating'!$B:$B,0))</f>
        <v>44922</v>
      </c>
      <c r="L49" s="41" t="b">
        <f t="shared" ca="1" si="0"/>
        <v>1</v>
      </c>
      <c r="M49" s="42"/>
      <c r="N49" s="36"/>
      <c r="O49" s="92">
        <f t="shared" ca="1" si="2"/>
        <v>44831</v>
      </c>
      <c r="P49" s="92">
        <f t="shared" si="1"/>
        <v>44908</v>
      </c>
    </row>
    <row r="50" spans="1:16" x14ac:dyDescent="0.35">
      <c r="A50" s="40">
        <v>145</v>
      </c>
      <c r="B50" s="38" t="s">
        <v>98</v>
      </c>
      <c r="C50" s="39" t="s">
        <v>99</v>
      </c>
      <c r="D50" s="40" t="s">
        <v>705</v>
      </c>
      <c r="E50" s="40" t="s">
        <v>100</v>
      </c>
      <c r="F50" s="46" t="s">
        <v>40</v>
      </c>
      <c r="G50" s="39" t="s">
        <v>94</v>
      </c>
      <c r="H50" s="40">
        <v>1</v>
      </c>
      <c r="I50" s="40" t="s">
        <v>22</v>
      </c>
      <c r="J50" s="26">
        <f>INDEX('Masterlist - Updating'!$I:$I,MATCH('Masterlist Original- References'!B146,'Masterlist - Updating'!$B:$B,0))</f>
        <v>44686</v>
      </c>
      <c r="K50" s="26">
        <f>INDEX('Masterlist - Updating'!$L:$L,MATCH('Masterlist Original- References'!B146,'Masterlist - Updating'!$B:$B,0))</f>
        <v>45051</v>
      </c>
      <c r="L50" s="41" t="b">
        <f t="shared" ca="1" si="0"/>
        <v>1</v>
      </c>
      <c r="M50" s="42"/>
      <c r="N50" s="36"/>
      <c r="O50" s="92">
        <f t="shared" ca="1" si="2"/>
        <v>44831</v>
      </c>
      <c r="P50" s="92">
        <f t="shared" si="1"/>
        <v>45037</v>
      </c>
    </row>
    <row r="51" spans="1:16" x14ac:dyDescent="0.35">
      <c r="A51" s="40">
        <v>147</v>
      </c>
      <c r="B51" s="38" t="s">
        <v>95</v>
      </c>
      <c r="C51" s="39" t="s">
        <v>96</v>
      </c>
      <c r="D51" s="40" t="s">
        <v>705</v>
      </c>
      <c r="E51" s="40" t="s">
        <v>97</v>
      </c>
      <c r="F51" s="46" t="s">
        <v>40</v>
      </c>
      <c r="G51" s="39" t="s">
        <v>94</v>
      </c>
      <c r="H51" s="40">
        <v>1</v>
      </c>
      <c r="I51" s="40" t="s">
        <v>22</v>
      </c>
      <c r="J51" s="26">
        <f>INDEX('Masterlist - Updating'!$I:$I,MATCH('Masterlist Original- References'!B148,'Masterlist - Updating'!$B:$B,0))</f>
        <v>44686</v>
      </c>
      <c r="K51" s="26">
        <f>INDEX('Masterlist - Updating'!$L:$L,MATCH('Masterlist Original- References'!B148,'Masterlist - Updating'!$B:$B,0))</f>
        <v>45051</v>
      </c>
      <c r="L51" s="41" t="b">
        <f t="shared" ca="1" si="0"/>
        <v>1</v>
      </c>
      <c r="M51" s="42"/>
      <c r="N51" s="36"/>
      <c r="O51" s="92">
        <f t="shared" ca="1" si="2"/>
        <v>44831</v>
      </c>
      <c r="P51" s="92">
        <f t="shared" si="1"/>
        <v>45037</v>
      </c>
    </row>
    <row r="52" spans="1:16" x14ac:dyDescent="0.35">
      <c r="A52" s="40">
        <v>148</v>
      </c>
      <c r="B52" s="38" t="s">
        <v>287</v>
      </c>
      <c r="C52" s="39" t="s">
        <v>288</v>
      </c>
      <c r="D52" s="40" t="s">
        <v>705</v>
      </c>
      <c r="E52" s="40" t="s">
        <v>289</v>
      </c>
      <c r="F52" s="46" t="s">
        <v>40</v>
      </c>
      <c r="G52" s="39" t="s">
        <v>250</v>
      </c>
      <c r="H52" s="40">
        <v>1</v>
      </c>
      <c r="I52" s="40" t="s">
        <v>22</v>
      </c>
      <c r="J52" s="26">
        <f>INDEX('Masterlist - Updating'!$I:$I,MATCH('Masterlist Original- References'!B149,'Masterlist - Updating'!$B:$B,0))</f>
        <v>44559</v>
      </c>
      <c r="K52" s="26">
        <f>INDEX('Masterlist - Updating'!$L:$L,MATCH('Masterlist Original- References'!B149,'Masterlist - Updating'!$B:$B,0))</f>
        <v>44924</v>
      </c>
      <c r="L52" s="41" t="b">
        <f t="shared" ca="1" si="0"/>
        <v>1</v>
      </c>
      <c r="M52" s="42"/>
      <c r="N52" s="36"/>
      <c r="O52" s="92">
        <f t="shared" ca="1" si="2"/>
        <v>44831</v>
      </c>
      <c r="P52" s="92">
        <f t="shared" si="1"/>
        <v>44910</v>
      </c>
    </row>
    <row r="53" spans="1:16" hidden="1" x14ac:dyDescent="0.35">
      <c r="A53" s="40">
        <v>150</v>
      </c>
      <c r="B53" s="38" t="s">
        <v>1354</v>
      </c>
      <c r="C53" s="39" t="s">
        <v>1355</v>
      </c>
      <c r="D53" s="40" t="s">
        <v>705</v>
      </c>
      <c r="E53" s="40" t="str">
        <f>INDEX([1]REFERENCED!$E:$E, MATCH(B53,[1]REFERENCED!$B:$B,0))</f>
        <v>-</v>
      </c>
      <c r="F53" s="40" t="s">
        <v>1356</v>
      </c>
      <c r="G53" s="39" t="s">
        <v>422</v>
      </c>
      <c r="H53" s="40">
        <v>1</v>
      </c>
      <c r="I53" s="40" t="s">
        <v>22</v>
      </c>
      <c r="J53" s="26">
        <f>INDEX('Masterlist - Updating'!$I:$I,MATCH('Masterlist Original- References'!B151,'Masterlist - Updating'!$B:$B,0))</f>
        <v>44559</v>
      </c>
      <c r="K53" s="26">
        <f>INDEX('Masterlist - Updating'!$L:$L,MATCH('Masterlist Original- References'!B151,'Masterlist - Updating'!$B:$B,0))</f>
        <v>44924</v>
      </c>
      <c r="L53" s="41" t="b">
        <f t="shared" ca="1" si="0"/>
        <v>1</v>
      </c>
      <c r="M53" s="42"/>
      <c r="N53" s="36"/>
      <c r="O53" s="92">
        <f t="shared" ca="1" si="2"/>
        <v>44831</v>
      </c>
      <c r="P53" s="92">
        <f t="shared" si="1"/>
        <v>44910</v>
      </c>
    </row>
    <row r="54" spans="1:16" ht="31" hidden="1" x14ac:dyDescent="0.35">
      <c r="A54" s="40">
        <v>151</v>
      </c>
      <c r="B54" s="38" t="s">
        <v>50</v>
      </c>
      <c r="C54" s="39" t="s">
        <v>51</v>
      </c>
      <c r="D54" s="40" t="s">
        <v>705</v>
      </c>
      <c r="E54" s="46" t="s">
        <v>40</v>
      </c>
      <c r="F54" s="40" t="s">
        <v>52</v>
      </c>
      <c r="G54" s="39" t="s">
        <v>53</v>
      </c>
      <c r="H54" s="40">
        <v>2</v>
      </c>
      <c r="I54" s="40" t="s">
        <v>22</v>
      </c>
      <c r="J54" s="26">
        <f>INDEX('Masterlist - Updating'!$I:$I,MATCH('Masterlist Original- References'!B152,'Masterlist - Updating'!$B:$B,0))</f>
        <v>44688</v>
      </c>
      <c r="K54" s="26">
        <f>INDEX('Masterlist - Updating'!$L:$L,MATCH('Masterlist Original- References'!B152,'Masterlist - Updating'!$B:$B,0))</f>
        <v>45053</v>
      </c>
      <c r="L54" s="41" t="b">
        <f t="shared" ca="1" si="0"/>
        <v>1</v>
      </c>
      <c r="M54" s="42"/>
      <c r="N54" s="36"/>
      <c r="O54" s="92">
        <f t="shared" ca="1" si="2"/>
        <v>44831</v>
      </c>
      <c r="P54" s="92">
        <f t="shared" si="1"/>
        <v>45039</v>
      </c>
    </row>
    <row r="55" spans="1:16" hidden="1" x14ac:dyDescent="0.35">
      <c r="A55" s="40">
        <v>169</v>
      </c>
      <c r="B55" s="38" t="s">
        <v>1656</v>
      </c>
      <c r="C55" s="39" t="s">
        <v>1657</v>
      </c>
      <c r="D55" s="40" t="s">
        <v>705</v>
      </c>
      <c r="E55" s="46" t="s">
        <v>40</v>
      </c>
      <c r="F55" s="40" t="s">
        <v>1658</v>
      </c>
      <c r="G55" s="39" t="s">
        <v>1564</v>
      </c>
      <c r="H55" s="40">
        <v>1</v>
      </c>
      <c r="I55" s="40" t="s">
        <v>22</v>
      </c>
      <c r="J55" s="26">
        <f>INDEX('Masterlist - Updating'!$I:$I,MATCH('Masterlist Original- References'!B170,'Masterlist - Updating'!$B:$B,0))</f>
        <v>44469</v>
      </c>
      <c r="K55" s="26">
        <f>INDEX('Masterlist - Updating'!$L:$L,MATCH('Masterlist Original- References'!B170,'Masterlist - Updating'!$B:$B,0))</f>
        <v>44834</v>
      </c>
      <c r="L55" s="41" t="b">
        <f t="shared" ca="1" si="0"/>
        <v>0</v>
      </c>
      <c r="M55" s="42"/>
      <c r="N55" s="36"/>
      <c r="O55" s="92">
        <f t="shared" ca="1" si="2"/>
        <v>44831</v>
      </c>
      <c r="P55" s="92">
        <f t="shared" si="1"/>
        <v>44820</v>
      </c>
    </row>
    <row r="56" spans="1:16" hidden="1" x14ac:dyDescent="0.35">
      <c r="A56" s="40">
        <v>171</v>
      </c>
      <c r="B56" s="38" t="s">
        <v>1432</v>
      </c>
      <c r="C56" s="39" t="s">
        <v>1433</v>
      </c>
      <c r="D56" s="40" t="s">
        <v>705</v>
      </c>
      <c r="E56" s="40" t="str">
        <f>INDEX([1]REFERENCED!$E:$E, MATCH(B56,[1]REFERENCED!$B:$B,0))</f>
        <v>-</v>
      </c>
      <c r="F56" s="40" t="s">
        <v>1434</v>
      </c>
      <c r="G56" s="39" t="s">
        <v>784</v>
      </c>
      <c r="H56" s="40">
        <v>1</v>
      </c>
      <c r="I56" s="40" t="s">
        <v>22</v>
      </c>
      <c r="J56" s="26">
        <f>INDEX('Masterlist - Updating'!$I:$I,MATCH('Masterlist Original- References'!B172,'Masterlist - Updating'!$B:$B,0))</f>
        <v>44688</v>
      </c>
      <c r="K56" s="26">
        <f>INDEX('Masterlist - Updating'!$L:$L,MATCH('Masterlist Original- References'!B172,'Masterlist - Updating'!$B:$B,0))</f>
        <v>45053</v>
      </c>
      <c r="L56" s="41" t="b">
        <f t="shared" ca="1" si="0"/>
        <v>1</v>
      </c>
      <c r="M56" s="42"/>
      <c r="N56" s="36"/>
      <c r="O56" s="92">
        <f t="shared" ca="1" si="2"/>
        <v>44831</v>
      </c>
      <c r="P56" s="92">
        <f t="shared" si="1"/>
        <v>45039</v>
      </c>
    </row>
    <row r="57" spans="1:16" hidden="1" x14ac:dyDescent="0.35">
      <c r="A57" s="40">
        <v>172</v>
      </c>
      <c r="B57" s="38" t="s">
        <v>836</v>
      </c>
      <c r="C57" s="39" t="s">
        <v>837</v>
      </c>
      <c r="D57" s="40" t="s">
        <v>705</v>
      </c>
      <c r="E57" s="40" t="str">
        <f>INDEX([1]REFERENCED!$E:$E, MATCH(B57,[1]REFERENCED!$B:$B,0))</f>
        <v xml:space="preserve"> 0" - 6”</v>
      </c>
      <c r="F57" s="40" t="s">
        <v>838</v>
      </c>
      <c r="G57" s="39" t="s">
        <v>839</v>
      </c>
      <c r="H57" s="40">
        <v>1</v>
      </c>
      <c r="I57" s="40" t="s">
        <v>22</v>
      </c>
      <c r="J57" s="26">
        <f>INDEX('Masterlist - Updating'!$I:$I,MATCH('Masterlist Original- References'!B173,'Masterlist - Updating'!$B:$B,0))</f>
        <v>44557</v>
      </c>
      <c r="K57" s="26">
        <f>INDEX('Masterlist - Updating'!$L:$L,MATCH('Masterlist Original- References'!B173,'Masterlist - Updating'!$B:$B,0))</f>
        <v>44922</v>
      </c>
      <c r="L57" s="41" t="b">
        <f t="shared" ca="1" si="0"/>
        <v>1</v>
      </c>
      <c r="M57" s="42"/>
      <c r="N57" s="36"/>
      <c r="O57" s="92">
        <f t="shared" ca="1" si="2"/>
        <v>44831</v>
      </c>
      <c r="P57" s="92">
        <f t="shared" si="1"/>
        <v>44908</v>
      </c>
    </row>
    <row r="58" spans="1:16" hidden="1" x14ac:dyDescent="0.35">
      <c r="A58" s="40">
        <v>173</v>
      </c>
      <c r="B58" s="38" t="s">
        <v>478</v>
      </c>
      <c r="C58" s="39" t="s">
        <v>1779</v>
      </c>
      <c r="D58" s="40" t="s">
        <v>705</v>
      </c>
      <c r="E58" s="40" t="str">
        <f>INDEX([1]REFERENCED!$E:$E, MATCH(B58,[1]REFERENCED!$B:$B,0))</f>
        <v>12" - 18"</v>
      </c>
      <c r="F58" s="40" t="s">
        <v>480</v>
      </c>
      <c r="G58" s="39" t="s">
        <v>484</v>
      </c>
      <c r="H58" s="40">
        <v>1</v>
      </c>
      <c r="I58" s="40" t="s">
        <v>22</v>
      </c>
      <c r="J58" s="26">
        <f>INDEX('Masterlist - Updating'!$I:$I,MATCH('Masterlist Original- References'!B174,'Masterlist - Updating'!$B:$B,0))</f>
        <v>44469</v>
      </c>
      <c r="K58" s="26">
        <f>INDEX('Masterlist - Updating'!$L:$L,MATCH('Masterlist Original- References'!B174,'Masterlist - Updating'!$B:$B,0))</f>
        <v>44834</v>
      </c>
      <c r="L58" s="41" t="b">
        <f t="shared" ca="1" si="0"/>
        <v>0</v>
      </c>
      <c r="M58" s="42"/>
      <c r="N58" s="36"/>
      <c r="O58" s="92">
        <f t="shared" ca="1" si="2"/>
        <v>44831</v>
      </c>
      <c r="P58" s="92">
        <f t="shared" si="1"/>
        <v>44820</v>
      </c>
    </row>
    <row r="59" spans="1:16" hidden="1" x14ac:dyDescent="0.35">
      <c r="A59" s="40">
        <v>174</v>
      </c>
      <c r="B59" s="38" t="s">
        <v>840</v>
      </c>
      <c r="C59" s="39" t="s">
        <v>841</v>
      </c>
      <c r="D59" s="40" t="s">
        <v>705</v>
      </c>
      <c r="E59" s="40" t="str">
        <f>INDEX([1]REFERENCED!$E:$E, MATCH(B59,[1]REFERENCED!$B:$B,0))</f>
        <v>18" - 24"</v>
      </c>
      <c r="F59" s="40" t="s">
        <v>843</v>
      </c>
      <c r="G59" s="39" t="s">
        <v>839</v>
      </c>
      <c r="H59" s="40">
        <v>1</v>
      </c>
      <c r="I59" s="40" t="s">
        <v>22</v>
      </c>
      <c r="J59" s="26">
        <f>INDEX('Masterlist - Updating'!$I:$I,MATCH('Masterlist Original- References'!B175,'Masterlist - Updating'!$B:$B,0))</f>
        <v>44506</v>
      </c>
      <c r="K59" s="26">
        <f>INDEX('Masterlist - Updating'!$L:$L,MATCH('Masterlist Original- References'!B175,'Masterlist - Updating'!$B:$B,0))</f>
        <v>44871</v>
      </c>
      <c r="L59" s="41" t="b">
        <f t="shared" ca="1" si="0"/>
        <v>1</v>
      </c>
      <c r="M59" s="42"/>
      <c r="N59" s="36"/>
      <c r="O59" s="92">
        <f t="shared" ca="1" si="2"/>
        <v>44831</v>
      </c>
      <c r="P59" s="92">
        <f t="shared" si="1"/>
        <v>44857</v>
      </c>
    </row>
    <row r="60" spans="1:16" hidden="1" x14ac:dyDescent="0.35">
      <c r="A60" s="40">
        <v>176</v>
      </c>
      <c r="B60" s="38" t="s">
        <v>846</v>
      </c>
      <c r="C60" s="39" t="s">
        <v>847</v>
      </c>
      <c r="D60" s="40" t="s">
        <v>705</v>
      </c>
      <c r="E60" s="40" t="str">
        <f>INDEX([1]REFERENCED!$E:$E, MATCH(B60,[1]REFERENCED!$B:$B,0))</f>
        <v>24” - 30"</v>
      </c>
      <c r="F60" s="40" t="s">
        <v>848</v>
      </c>
      <c r="G60" s="39" t="s">
        <v>849</v>
      </c>
      <c r="H60" s="40">
        <v>1</v>
      </c>
      <c r="I60" s="40" t="s">
        <v>22</v>
      </c>
      <c r="J60" s="26">
        <f>INDEX('Masterlist - Updating'!$I:$I,MATCH('Masterlist Original- References'!B177,'Masterlist - Updating'!$B:$B,0))</f>
        <v>44506</v>
      </c>
      <c r="K60" s="26">
        <f>INDEX('Masterlist - Updating'!$L:$L,MATCH('Masterlist Original- References'!B177,'Masterlist - Updating'!$B:$B,0))</f>
        <v>44871</v>
      </c>
      <c r="L60" s="41" t="b">
        <f t="shared" ca="1" si="0"/>
        <v>1</v>
      </c>
      <c r="M60" s="42"/>
      <c r="N60" s="36"/>
      <c r="O60" s="92">
        <f t="shared" ca="1" si="2"/>
        <v>44831</v>
      </c>
      <c r="P60" s="92">
        <f t="shared" si="1"/>
        <v>44857</v>
      </c>
    </row>
    <row r="61" spans="1:16" hidden="1" x14ac:dyDescent="0.35">
      <c r="A61" s="40">
        <v>177</v>
      </c>
      <c r="B61" s="38" t="s">
        <v>1029</v>
      </c>
      <c r="C61" s="39" t="s">
        <v>1030</v>
      </c>
      <c r="D61" s="40" t="s">
        <v>705</v>
      </c>
      <c r="E61" s="40" t="str">
        <f>INDEX([1]REFERENCED!$E:$E, MATCH(B61,[1]REFERENCED!$B:$B,0))</f>
        <v xml:space="preserve"> 30" - 36”</v>
      </c>
      <c r="F61" s="40" t="s">
        <v>1031</v>
      </c>
      <c r="G61" s="39" t="s">
        <v>1032</v>
      </c>
      <c r="H61" s="40">
        <v>1</v>
      </c>
      <c r="I61" s="40" t="s">
        <v>22</v>
      </c>
      <c r="J61" s="26">
        <f>INDEX('Masterlist - Updating'!$I:$I,MATCH('Masterlist Original- References'!B178,'Masterlist - Updating'!$B:$B,0))</f>
        <v>44506</v>
      </c>
      <c r="K61" s="26">
        <f>INDEX('Masterlist - Updating'!$L:$L,MATCH('Masterlist Original- References'!B178,'Masterlist - Updating'!$B:$B,0))</f>
        <v>44871</v>
      </c>
      <c r="L61" s="41" t="b">
        <f t="shared" ca="1" si="0"/>
        <v>1</v>
      </c>
      <c r="M61" s="42"/>
      <c r="N61" s="36"/>
      <c r="O61" s="92">
        <f t="shared" ca="1" si="2"/>
        <v>44831</v>
      </c>
      <c r="P61" s="92">
        <f t="shared" si="1"/>
        <v>44857</v>
      </c>
    </row>
    <row r="62" spans="1:16" hidden="1" x14ac:dyDescent="0.35">
      <c r="A62" s="40">
        <v>178</v>
      </c>
      <c r="B62" s="38" t="s">
        <v>637</v>
      </c>
      <c r="C62" s="39" t="s">
        <v>638</v>
      </c>
      <c r="D62" s="40" t="s">
        <v>705</v>
      </c>
      <c r="E62" s="40" t="s">
        <v>639</v>
      </c>
      <c r="F62" s="40" t="s">
        <v>640</v>
      </c>
      <c r="G62" s="39" t="s">
        <v>641</v>
      </c>
      <c r="H62" s="40">
        <v>1</v>
      </c>
      <c r="I62" s="40" t="s">
        <v>22</v>
      </c>
      <c r="J62" s="26">
        <f>INDEX('Masterlist - Updating'!$I:$I,MATCH('Masterlist Original- References'!B179,'Masterlist - Updating'!$B:$B,0))</f>
        <v>44688</v>
      </c>
      <c r="K62" s="26">
        <f>INDEX('Masterlist - Updating'!$L:$L,MATCH('Masterlist Original- References'!B179,'Masterlist - Updating'!$B:$B,0))</f>
        <v>45053</v>
      </c>
      <c r="L62" s="41" t="b">
        <f t="shared" ca="1" si="0"/>
        <v>1</v>
      </c>
      <c r="M62" s="42"/>
      <c r="N62" s="36"/>
      <c r="O62" s="92">
        <f t="shared" ca="1" si="2"/>
        <v>44831</v>
      </c>
      <c r="P62" s="92">
        <f t="shared" si="1"/>
        <v>45039</v>
      </c>
    </row>
    <row r="63" spans="1:16" hidden="1" x14ac:dyDescent="0.35">
      <c r="A63" s="40">
        <v>237</v>
      </c>
      <c r="B63" s="12" t="s">
        <v>1399</v>
      </c>
      <c r="C63" s="13" t="s">
        <v>1400</v>
      </c>
      <c r="D63" s="40" t="s">
        <v>705</v>
      </c>
      <c r="E63" s="6" t="str">
        <f>INDEX([1]REFERENCED!$E:$E, MATCH(B63,[1]REFERENCED!$B:$B,0))</f>
        <v>1/2" - 13 UNC - 2B</v>
      </c>
      <c r="F63" s="6" t="s">
        <v>1401</v>
      </c>
      <c r="G63" s="39" t="s">
        <v>1402</v>
      </c>
      <c r="H63" s="6">
        <v>1</v>
      </c>
      <c r="I63" s="6" t="s">
        <v>22</v>
      </c>
      <c r="J63" s="26">
        <f>INDEX('Masterlist - Updating'!$I:$I,MATCH('Masterlist Original- References'!B238,'Masterlist - Updating'!$B:$B,0))</f>
        <v>44681</v>
      </c>
      <c r="K63" s="26">
        <f>INDEX('Masterlist - Updating'!$L:$L,MATCH('Masterlist Original- References'!B238,'Masterlist - Updating'!$B:$B,0))</f>
        <v>45046</v>
      </c>
      <c r="L63" s="41" t="b">
        <f t="shared" ca="1" si="0"/>
        <v>1</v>
      </c>
      <c r="M63" s="42"/>
      <c r="N63" s="36"/>
      <c r="O63" s="92">
        <f t="shared" ca="1" si="2"/>
        <v>44831</v>
      </c>
      <c r="P63" s="92">
        <f t="shared" si="1"/>
        <v>45032</v>
      </c>
    </row>
    <row r="64" spans="1:16" hidden="1" x14ac:dyDescent="0.35">
      <c r="A64" s="40">
        <v>239</v>
      </c>
      <c r="B64" s="12" t="s">
        <v>741</v>
      </c>
      <c r="C64" s="13" t="s">
        <v>742</v>
      </c>
      <c r="D64" s="40" t="s">
        <v>705</v>
      </c>
      <c r="E64" s="6" t="str">
        <f>INDEX([1]REFERENCED!$E:$E, MATCH(B64,[1]REFERENCED!$B:$B,0))</f>
        <v>1/2“ - 14 NPT</v>
      </c>
      <c r="F64" s="46" t="s">
        <v>40</v>
      </c>
      <c r="G64" s="39" t="s">
        <v>422</v>
      </c>
      <c r="H64" s="6">
        <v>1</v>
      </c>
      <c r="I64" s="6" t="s">
        <v>22</v>
      </c>
      <c r="J64" s="26">
        <f>INDEX('Masterlist - Updating'!$I:$I,MATCH('Masterlist Original- References'!B240,'Masterlist - Updating'!$B:$B,0))</f>
        <v>44681</v>
      </c>
      <c r="K64" s="26">
        <f>INDEX('Masterlist - Updating'!$L:$L,MATCH('Masterlist Original- References'!B240,'Masterlist - Updating'!$B:$B,0))</f>
        <v>45046</v>
      </c>
      <c r="L64" s="41" t="b">
        <f t="shared" ca="1" si="0"/>
        <v>1</v>
      </c>
      <c r="M64" s="42"/>
      <c r="N64" s="36"/>
      <c r="O64" s="92">
        <f t="shared" ca="1" si="2"/>
        <v>44831</v>
      </c>
      <c r="P64" s="92">
        <f t="shared" si="1"/>
        <v>45032</v>
      </c>
    </row>
    <row r="65" spans="1:16" ht="31" hidden="1" x14ac:dyDescent="0.35">
      <c r="A65" s="40">
        <v>252</v>
      </c>
      <c r="B65" s="12" t="s">
        <v>1486</v>
      </c>
      <c r="C65" s="13" t="s">
        <v>1487</v>
      </c>
      <c r="D65" s="40" t="s">
        <v>705</v>
      </c>
      <c r="E65" s="6" t="str">
        <f>INDEX([1]REFERENCED!$E:$E, MATCH(B65,[1]REFERENCED!$B:$B,0))</f>
        <v>1-1/2" - 11.5 NPT L1</v>
      </c>
      <c r="F65" s="6" t="s">
        <v>1488</v>
      </c>
      <c r="G65" s="39" t="s">
        <v>422</v>
      </c>
      <c r="H65" s="6">
        <v>1</v>
      </c>
      <c r="I65" s="6" t="s">
        <v>22</v>
      </c>
      <c r="J65" s="26">
        <f>INDEX('Masterlist - Updating'!$I:$I,MATCH('Masterlist Original- References'!B253,'Masterlist - Updating'!$B:$B,0))</f>
        <v>44468</v>
      </c>
      <c r="K65" s="26">
        <f>INDEX('Masterlist - Updating'!$L:$L,MATCH('Masterlist Original- References'!B253,'Masterlist - Updating'!$B:$B,0))</f>
        <v>44833</v>
      </c>
      <c r="L65" s="41" t="b">
        <f t="shared" ca="1" si="0"/>
        <v>0</v>
      </c>
      <c r="M65" s="42"/>
      <c r="N65" s="36"/>
      <c r="O65" s="92">
        <f t="shared" ca="1" si="2"/>
        <v>44831</v>
      </c>
      <c r="P65" s="92">
        <f t="shared" si="1"/>
        <v>44819</v>
      </c>
    </row>
    <row r="66" spans="1:16" ht="31" hidden="1" x14ac:dyDescent="0.35">
      <c r="A66" s="40">
        <v>256</v>
      </c>
      <c r="B66" s="12" t="s">
        <v>1507</v>
      </c>
      <c r="C66" s="13" t="s">
        <v>1508</v>
      </c>
      <c r="D66" s="40" t="s">
        <v>705</v>
      </c>
      <c r="E66" s="6" t="str">
        <f>INDEX([1]REFERENCED!$E:$E, MATCH(B66,[1]REFERENCED!$B:$B,0))</f>
        <v>1-1/2" - 6 UNC - 2B</v>
      </c>
      <c r="F66" s="6" t="s">
        <v>1509</v>
      </c>
      <c r="G66" s="39" t="s">
        <v>422</v>
      </c>
      <c r="H66" s="6">
        <v>1</v>
      </c>
      <c r="I66" s="6" t="s">
        <v>22</v>
      </c>
      <c r="J66" s="26" t="str">
        <f>INDEX('Masterlist - Updating'!$I:$I,MATCH('Masterlist Original- References'!B257,'Masterlist - Updating'!$B:$B,0))</f>
        <v>-</v>
      </c>
      <c r="K66" s="26">
        <f>INDEX('Masterlist - Updating'!$L:$L,MATCH('Masterlist Original- References'!B257,'Masterlist - Updating'!$B:$B,0))</f>
        <v>406768</v>
      </c>
      <c r="L66" s="41" t="b">
        <f t="shared" ref="L66:L129" ca="1" si="3">(P66&lt;=O66)=FALSE()</f>
        <v>1</v>
      </c>
      <c r="M66" s="42"/>
      <c r="N66" s="36"/>
      <c r="O66" s="92">
        <f t="shared" ca="1" si="2"/>
        <v>44831</v>
      </c>
      <c r="P66" s="92">
        <f t="shared" ref="P66:P129" si="4">(K66-14)</f>
        <v>406754</v>
      </c>
    </row>
    <row r="67" spans="1:16" hidden="1" x14ac:dyDescent="0.35">
      <c r="A67" s="40">
        <v>264</v>
      </c>
      <c r="B67" s="12" t="s">
        <v>1387</v>
      </c>
      <c r="C67" s="13" t="s">
        <v>1388</v>
      </c>
      <c r="D67" s="40" t="s">
        <v>705</v>
      </c>
      <c r="E67" s="6" t="str">
        <f>INDEX([1]REFERENCED!$E:$E, MATCH(B67,[1]REFERENCED!$B:$B,0))</f>
        <v>1-1/4" - 8 UN - 2B</v>
      </c>
      <c r="F67" s="6" t="s">
        <v>1389</v>
      </c>
      <c r="G67" s="39" t="s">
        <v>1390</v>
      </c>
      <c r="H67" s="6">
        <v>1</v>
      </c>
      <c r="I67" s="6" t="s">
        <v>22</v>
      </c>
      <c r="J67" s="26">
        <f>INDEX('Masterlist - Updating'!$I:$I,MATCH('Masterlist Original- References'!B265,'Masterlist - Updating'!$B:$B,0))</f>
        <v>44524</v>
      </c>
      <c r="K67" s="26">
        <f>INDEX('Masterlist - Updating'!$L:$L,MATCH('Masterlist Original- References'!B265,'Masterlist - Updating'!$B:$B,0))</f>
        <v>44889</v>
      </c>
      <c r="L67" s="41" t="b">
        <f t="shared" ca="1" si="3"/>
        <v>1</v>
      </c>
      <c r="M67" s="42"/>
      <c r="N67" s="36"/>
      <c r="O67" s="92">
        <f t="shared" ca="1" si="2"/>
        <v>44831</v>
      </c>
      <c r="P67" s="92">
        <f t="shared" si="4"/>
        <v>44875</v>
      </c>
    </row>
    <row r="68" spans="1:16" hidden="1" x14ac:dyDescent="0.35">
      <c r="A68" s="40">
        <v>278</v>
      </c>
      <c r="B68" s="47" t="s">
        <v>1391</v>
      </c>
      <c r="C68" s="39" t="s">
        <v>1392</v>
      </c>
      <c r="D68" s="40" t="s">
        <v>705</v>
      </c>
      <c r="E68" s="40" t="str">
        <f>INDEX([1]REFERENCED!$E:$E, MATCH(B68,[1]REFERENCED!$B:$B,0))</f>
        <v>1-3/8" - 8 UN - 2B</v>
      </c>
      <c r="F68" s="40" t="s">
        <v>1393</v>
      </c>
      <c r="G68" s="39" t="s">
        <v>603</v>
      </c>
      <c r="H68" s="40">
        <v>1</v>
      </c>
      <c r="I68" s="40" t="s">
        <v>22</v>
      </c>
      <c r="J68" s="26">
        <f>INDEX('Masterlist - Updating'!$I:$I,MATCH('Masterlist Original- References'!B279,'Masterlist - Updating'!$B:$B,0))</f>
        <v>44702</v>
      </c>
      <c r="K68" s="26">
        <f>INDEX('Masterlist - Updating'!$L:$L,MATCH('Masterlist Original- References'!B279,'Masterlist - Updating'!$B:$B,0))</f>
        <v>45067</v>
      </c>
      <c r="L68" s="41" t="b">
        <f t="shared" ca="1" si="3"/>
        <v>1</v>
      </c>
      <c r="M68" s="42"/>
      <c r="N68" s="36"/>
      <c r="O68" s="92">
        <f t="shared" ca="1" si="2"/>
        <v>44831</v>
      </c>
      <c r="P68" s="92">
        <f t="shared" si="4"/>
        <v>45053</v>
      </c>
    </row>
    <row r="69" spans="1:16" hidden="1" x14ac:dyDescent="0.35">
      <c r="A69" s="40">
        <v>287</v>
      </c>
      <c r="B69" s="47" t="s">
        <v>1140</v>
      </c>
      <c r="C69" s="39" t="s">
        <v>1141</v>
      </c>
      <c r="D69" s="40" t="s">
        <v>705</v>
      </c>
      <c r="E69" s="40" t="str">
        <f>INDEX([1]REFERENCED!$E:$E, MATCH(B69,[1]REFERENCED!$B:$B,0))</f>
        <v>2" - 10 UN - 2B</v>
      </c>
      <c r="F69" s="40" t="s">
        <v>1142</v>
      </c>
      <c r="G69" s="39" t="s">
        <v>603</v>
      </c>
      <c r="H69" s="40">
        <v>1</v>
      </c>
      <c r="I69" s="40" t="s">
        <v>22</v>
      </c>
      <c r="J69" s="26">
        <f>INDEX('Masterlist - Updating'!$I:$I,MATCH('Masterlist Original- References'!B288,'Masterlist - Updating'!$B:$B,0))</f>
        <v>44718</v>
      </c>
      <c r="K69" s="26">
        <f>INDEX('Masterlist - Updating'!$L:$L,MATCH('Masterlist Original- References'!B288,'Masterlist - Updating'!$B:$B,0))</f>
        <v>45083</v>
      </c>
      <c r="L69" s="41" t="b">
        <f t="shared" ca="1" si="3"/>
        <v>1</v>
      </c>
      <c r="M69" s="42"/>
      <c r="N69" s="36"/>
      <c r="O69" s="92">
        <f t="shared" ca="1" si="2"/>
        <v>44831</v>
      </c>
      <c r="P69" s="92">
        <f t="shared" si="4"/>
        <v>45069</v>
      </c>
    </row>
    <row r="70" spans="1:16" hidden="1" x14ac:dyDescent="0.35">
      <c r="A70" s="40">
        <v>292</v>
      </c>
      <c r="B70" s="47" t="s">
        <v>1233</v>
      </c>
      <c r="C70" s="39" t="s">
        <v>1798</v>
      </c>
      <c r="D70" s="40" t="s">
        <v>705</v>
      </c>
      <c r="E70" s="40" t="str">
        <f>INDEX([1]REFERENCED!$E:$E, MATCH(B70,[1]REFERENCED!$B:$B,0))</f>
        <v>2“ - 8 UN - 2B</v>
      </c>
      <c r="F70" s="40" t="s">
        <v>574</v>
      </c>
      <c r="G70" s="39" t="s">
        <v>599</v>
      </c>
      <c r="H70" s="40">
        <v>1</v>
      </c>
      <c r="I70" s="40" t="s">
        <v>22</v>
      </c>
      <c r="J70" s="26">
        <f>INDEX('Masterlist - Updating'!$I:$I,MATCH('Masterlist Original- References'!B293,'Masterlist - Updating'!$B:$B,0))</f>
        <v>44757</v>
      </c>
      <c r="K70" s="26">
        <f>INDEX('Masterlist - Updating'!$L:$L,MATCH('Masterlist Original- References'!B293,'Masterlist - Updating'!$B:$B,0))</f>
        <v>45122</v>
      </c>
      <c r="L70" s="41" t="b">
        <f t="shared" ca="1" si="3"/>
        <v>1</v>
      </c>
      <c r="M70" s="42"/>
      <c r="N70" s="36"/>
      <c r="O70" s="92">
        <f t="shared" ca="1" si="2"/>
        <v>44831</v>
      </c>
      <c r="P70" s="92">
        <f t="shared" si="4"/>
        <v>45108</v>
      </c>
    </row>
    <row r="71" spans="1:16" hidden="1" x14ac:dyDescent="0.35">
      <c r="A71" s="40">
        <v>317</v>
      </c>
      <c r="B71" s="38" t="s">
        <v>1468</v>
      </c>
      <c r="C71" s="39" t="s">
        <v>1469</v>
      </c>
      <c r="D71" s="40" t="s">
        <v>705</v>
      </c>
      <c r="E71" s="40" t="str">
        <f>INDEX([1]REFERENCED!$E:$E, MATCH(B71,[1]REFERENCED!$B:$B,0))</f>
        <v>3/4" - 10 UNC - 2B</v>
      </c>
      <c r="F71" s="40" t="s">
        <v>1470</v>
      </c>
      <c r="G71" s="39" t="s">
        <v>1431</v>
      </c>
      <c r="H71" s="40">
        <v>1</v>
      </c>
      <c r="I71" s="40" t="s">
        <v>22</v>
      </c>
      <c r="J71" s="26">
        <f>INDEX('Masterlist - Updating'!$I:$I,MATCH('Masterlist Original- References'!B318,'Masterlist - Updating'!$B:$B,0))</f>
        <v>44559</v>
      </c>
      <c r="K71" s="26">
        <f>INDEX('Masterlist - Updating'!$L:$L,MATCH('Masterlist Original- References'!B318,'Masterlist - Updating'!$B:$B,0))</f>
        <v>44924</v>
      </c>
      <c r="L71" s="41" t="b">
        <f t="shared" ca="1" si="3"/>
        <v>1</v>
      </c>
      <c r="M71" s="42"/>
      <c r="N71" s="36"/>
      <c r="O71" s="92">
        <f t="shared" ca="1" si="2"/>
        <v>44831</v>
      </c>
      <c r="P71" s="92">
        <f t="shared" si="4"/>
        <v>44910</v>
      </c>
    </row>
    <row r="72" spans="1:16" hidden="1" x14ac:dyDescent="0.35">
      <c r="A72" s="40">
        <v>323</v>
      </c>
      <c r="B72" s="38" t="s">
        <v>1465</v>
      </c>
      <c r="C72" s="39" t="s">
        <v>1466</v>
      </c>
      <c r="D72" s="40" t="s">
        <v>705</v>
      </c>
      <c r="E72" s="40" t="str">
        <f>INDEX([1]REFERENCED!$E:$E, MATCH(B72,[1]REFERENCED!$B:$B,0))</f>
        <v>3/8" - 16 UNC - 2B</v>
      </c>
      <c r="F72" s="46" t="s">
        <v>40</v>
      </c>
      <c r="G72" s="39" t="s">
        <v>1467</v>
      </c>
      <c r="H72" s="40">
        <v>1</v>
      </c>
      <c r="I72" s="40" t="s">
        <v>22</v>
      </c>
      <c r="J72" s="26">
        <f>INDEX('Masterlist - Updating'!$I:$I,MATCH('Masterlist Original- References'!B324,'Masterlist - Updating'!$B:$B,0))</f>
        <v>44511</v>
      </c>
      <c r="K72" s="26">
        <f>INDEX('Masterlist - Updating'!$L:$L,MATCH('Masterlist Original- References'!B324,'Masterlist - Updating'!$B:$B,0))</f>
        <v>44876</v>
      </c>
      <c r="L72" s="41" t="b">
        <f t="shared" ca="1" si="3"/>
        <v>1</v>
      </c>
      <c r="M72" s="42"/>
      <c r="N72" s="36"/>
      <c r="O72" s="92">
        <f t="shared" ref="O72:O135" ca="1" si="5">TODAY()</f>
        <v>44831</v>
      </c>
      <c r="P72" s="92">
        <f t="shared" si="4"/>
        <v>44862</v>
      </c>
    </row>
    <row r="73" spans="1:16" hidden="1" x14ac:dyDescent="0.35">
      <c r="A73" s="40">
        <v>329</v>
      </c>
      <c r="B73" s="38" t="s">
        <v>1474</v>
      </c>
      <c r="C73" s="39" t="s">
        <v>1808</v>
      </c>
      <c r="D73" s="40" t="s">
        <v>1343</v>
      </c>
      <c r="E73" s="40" t="e">
        <f>INDEX([1]REFERENCED!$E:$E, MATCH(B73,[1]REFERENCED!$B:$B,0))</f>
        <v>#N/A</v>
      </c>
      <c r="F73" s="40" t="s">
        <v>1475</v>
      </c>
      <c r="G73" s="39" t="s">
        <v>422</v>
      </c>
      <c r="H73" s="40">
        <v>1</v>
      </c>
      <c r="I73" s="40" t="s">
        <v>22</v>
      </c>
      <c r="J73" s="26" t="e">
        <f>INDEX('Masterlist - Updating'!$I:$I,MATCH('Masterlist Original- References'!B330,'Masterlist - Updating'!$B:$B,0))</f>
        <v>#N/A</v>
      </c>
      <c r="K73" s="26" t="e">
        <f>INDEX('Masterlist - Updating'!$L:$L,MATCH('Masterlist Original- References'!B330,'Masterlist - Updating'!$B:$B,0))</f>
        <v>#N/A</v>
      </c>
      <c r="L73" s="41" t="e">
        <f t="shared" ca="1" si="3"/>
        <v>#N/A</v>
      </c>
      <c r="M73" s="42"/>
      <c r="N73" s="36"/>
      <c r="O73" s="92">
        <f t="shared" ca="1" si="5"/>
        <v>44831</v>
      </c>
      <c r="P73" s="92" t="e">
        <f t="shared" si="4"/>
        <v>#N/A</v>
      </c>
    </row>
    <row r="74" spans="1:16" hidden="1" x14ac:dyDescent="0.35">
      <c r="A74" s="40">
        <v>336</v>
      </c>
      <c r="B74" s="38" t="s">
        <v>1493</v>
      </c>
      <c r="C74" s="39" t="s">
        <v>1494</v>
      </c>
      <c r="D74" s="40" t="s">
        <v>705</v>
      </c>
      <c r="E74" s="40" t="str">
        <f>INDEX([1]REFERENCED!$E:$E, MATCH(B74,[1]REFERENCED!$B:$B,0))</f>
        <v>3-3/4"  - 8 UN - 2B</v>
      </c>
      <c r="F74" s="40" t="s">
        <v>1495</v>
      </c>
      <c r="G74" s="39" t="s">
        <v>1496</v>
      </c>
      <c r="H74" s="40">
        <v>1</v>
      </c>
      <c r="I74" s="40" t="s">
        <v>22</v>
      </c>
      <c r="J74" s="26">
        <f>INDEX('Masterlist - Updating'!$I:$I,MATCH('Masterlist Original- References'!B337,'Masterlist - Updating'!$B:$B,0))</f>
        <v>44781</v>
      </c>
      <c r="K74" s="26">
        <f>INDEX('Masterlist - Updating'!$L:$L,MATCH('Masterlist Original- References'!B337,'Masterlist - Updating'!$B:$B,0))</f>
        <v>45146</v>
      </c>
      <c r="L74" s="41" t="b">
        <f t="shared" ca="1" si="3"/>
        <v>1</v>
      </c>
      <c r="M74" s="42"/>
      <c r="N74" s="36"/>
      <c r="O74" s="92">
        <f t="shared" ca="1" si="5"/>
        <v>44831</v>
      </c>
      <c r="P74" s="92">
        <f t="shared" si="4"/>
        <v>45132</v>
      </c>
    </row>
    <row r="75" spans="1:16" ht="31" hidden="1" x14ac:dyDescent="0.35">
      <c r="A75" s="40">
        <v>370</v>
      </c>
      <c r="B75" s="38" t="s">
        <v>328</v>
      </c>
      <c r="C75" s="39" t="s">
        <v>329</v>
      </c>
      <c r="D75" s="40">
        <v>1</v>
      </c>
      <c r="E75" s="46" t="s">
        <v>40</v>
      </c>
      <c r="F75" s="40" t="s">
        <v>330</v>
      </c>
      <c r="G75" s="39" t="s">
        <v>53</v>
      </c>
      <c r="H75" s="40">
        <v>1</v>
      </c>
      <c r="I75" s="40" t="s">
        <v>22</v>
      </c>
      <c r="J75" s="26">
        <f>INDEX('Masterlist - Updating'!$I:$I,MATCH('Masterlist Original- References'!B371,'Masterlist - Updating'!$B:$B,0))</f>
        <v>44806</v>
      </c>
      <c r="K75" s="26">
        <f>INDEX('Masterlist - Updating'!$L:$L,MATCH('Masterlist Original- References'!B371,'Masterlist - Updating'!$B:$B,0))</f>
        <v>45171</v>
      </c>
      <c r="L75" s="41" t="b">
        <f t="shared" ca="1" si="3"/>
        <v>1</v>
      </c>
      <c r="M75" s="42"/>
      <c r="N75" s="36"/>
      <c r="O75" s="92">
        <f t="shared" ca="1" si="5"/>
        <v>44831</v>
      </c>
      <c r="P75" s="92">
        <f t="shared" si="4"/>
        <v>45157</v>
      </c>
    </row>
    <row r="76" spans="1:16" ht="31" hidden="1" x14ac:dyDescent="0.35">
      <c r="A76" s="40">
        <v>406</v>
      </c>
      <c r="B76" s="47" t="s">
        <v>281</v>
      </c>
      <c r="C76" s="39" t="s">
        <v>282</v>
      </c>
      <c r="D76" s="40" t="s">
        <v>705</v>
      </c>
      <c r="E76" s="40" t="s">
        <v>283</v>
      </c>
      <c r="F76" s="40" t="s">
        <v>262</v>
      </c>
      <c r="G76" s="39" t="s">
        <v>141</v>
      </c>
      <c r="H76" s="40">
        <v>1</v>
      </c>
      <c r="I76" s="40" t="s">
        <v>22</v>
      </c>
      <c r="J76" s="26">
        <f>INDEX('Masterlist - Updating'!$I:$I,MATCH('Masterlist Original- References'!B407,'Masterlist - Updating'!$B:$B,0))</f>
        <v>42481</v>
      </c>
      <c r="K76" s="26">
        <f>INDEX('Masterlist - Updating'!$L:$L,MATCH('Masterlist Original- References'!B407,'Masterlist - Updating'!$B:$B,0))</f>
        <v>42664</v>
      </c>
      <c r="L76" s="41" t="b">
        <f t="shared" ca="1" si="3"/>
        <v>0</v>
      </c>
      <c r="M76" s="42"/>
      <c r="N76" s="36"/>
      <c r="O76" s="92">
        <f t="shared" ca="1" si="5"/>
        <v>44831</v>
      </c>
      <c r="P76" s="92">
        <f t="shared" si="4"/>
        <v>42650</v>
      </c>
    </row>
    <row r="77" spans="1:16" ht="31" hidden="1" x14ac:dyDescent="0.35">
      <c r="A77" s="40">
        <v>407</v>
      </c>
      <c r="B77" s="47" t="s">
        <v>284</v>
      </c>
      <c r="C77" s="39" t="s">
        <v>285</v>
      </c>
      <c r="D77" s="40" t="s">
        <v>705</v>
      </c>
      <c r="E77" s="40" t="s">
        <v>286</v>
      </c>
      <c r="F77" s="40" t="s">
        <v>262</v>
      </c>
      <c r="G77" s="39" t="s">
        <v>141</v>
      </c>
      <c r="H77" s="40">
        <v>1</v>
      </c>
      <c r="I77" s="40" t="s">
        <v>22</v>
      </c>
      <c r="J77" s="26">
        <f>INDEX('Masterlist - Updating'!$I:$I,MATCH('Masterlist Original- References'!B408,'Masterlist - Updating'!$B:$B,0))</f>
        <v>42481</v>
      </c>
      <c r="K77" s="26">
        <f>INDEX('Masterlist - Updating'!$L:$L,MATCH('Masterlist Original- References'!B408,'Masterlist - Updating'!$B:$B,0))</f>
        <v>42664</v>
      </c>
      <c r="L77" s="41" t="b">
        <f t="shared" ca="1" si="3"/>
        <v>0</v>
      </c>
      <c r="M77" s="42"/>
      <c r="N77" s="36"/>
      <c r="O77" s="92">
        <f t="shared" ca="1" si="5"/>
        <v>44831</v>
      </c>
      <c r="P77" s="92">
        <f t="shared" si="4"/>
        <v>42650</v>
      </c>
    </row>
    <row r="78" spans="1:16" ht="31" hidden="1" x14ac:dyDescent="0.35">
      <c r="A78" s="40">
        <v>408</v>
      </c>
      <c r="B78" s="47" t="s">
        <v>272</v>
      </c>
      <c r="C78" s="39" t="s">
        <v>273</v>
      </c>
      <c r="D78" s="40" t="s">
        <v>705</v>
      </c>
      <c r="E78" s="40" t="s">
        <v>274</v>
      </c>
      <c r="F78" s="40" t="s">
        <v>254</v>
      </c>
      <c r="G78" s="39" t="s">
        <v>141</v>
      </c>
      <c r="H78" s="40">
        <v>1</v>
      </c>
      <c r="I78" s="40" t="s">
        <v>22</v>
      </c>
      <c r="J78" s="26">
        <f>INDEX('Masterlist - Updating'!$I:$I,MATCH('Masterlist Original- References'!B409,'Masterlist - Updating'!$B:$B,0))</f>
        <v>42481</v>
      </c>
      <c r="K78" s="26">
        <f>INDEX('Masterlist - Updating'!$L:$L,MATCH('Masterlist Original- References'!B409,'Masterlist - Updating'!$B:$B,0))</f>
        <v>42664</v>
      </c>
      <c r="L78" s="41" t="b">
        <f t="shared" ca="1" si="3"/>
        <v>0</v>
      </c>
      <c r="M78" s="42"/>
      <c r="N78" s="36"/>
      <c r="O78" s="92">
        <f t="shared" ca="1" si="5"/>
        <v>44831</v>
      </c>
      <c r="P78" s="92">
        <f t="shared" si="4"/>
        <v>42650</v>
      </c>
    </row>
    <row r="79" spans="1:16" ht="31" hidden="1" x14ac:dyDescent="0.35">
      <c r="A79" s="40">
        <v>409</v>
      </c>
      <c r="B79" s="47" t="s">
        <v>275</v>
      </c>
      <c r="C79" s="39" t="s">
        <v>276</v>
      </c>
      <c r="D79" s="40" t="s">
        <v>705</v>
      </c>
      <c r="E79" s="40" t="s">
        <v>277</v>
      </c>
      <c r="F79" s="40" t="s">
        <v>254</v>
      </c>
      <c r="G79" s="39" t="s">
        <v>141</v>
      </c>
      <c r="H79" s="40">
        <v>1</v>
      </c>
      <c r="I79" s="40" t="s">
        <v>22</v>
      </c>
      <c r="J79" s="26">
        <f>INDEX('Masterlist - Updating'!$I:$I,MATCH('Masterlist Original- References'!B410,'Masterlist - Updating'!$B:$B,0))</f>
        <v>42481</v>
      </c>
      <c r="K79" s="26">
        <f>INDEX('Masterlist - Updating'!$L:$L,MATCH('Masterlist Original- References'!B410,'Masterlist - Updating'!$B:$B,0))</f>
        <v>42664</v>
      </c>
      <c r="L79" s="41" t="b">
        <f t="shared" ca="1" si="3"/>
        <v>0</v>
      </c>
      <c r="M79" s="42"/>
      <c r="N79" s="36"/>
      <c r="O79" s="92">
        <f t="shared" ca="1" si="5"/>
        <v>44831</v>
      </c>
      <c r="P79" s="92">
        <f t="shared" si="4"/>
        <v>42650</v>
      </c>
    </row>
    <row r="80" spans="1:16" ht="31" hidden="1" x14ac:dyDescent="0.35">
      <c r="A80" s="40">
        <v>410</v>
      </c>
      <c r="B80" s="47" t="s">
        <v>278</v>
      </c>
      <c r="C80" s="39" t="s">
        <v>279</v>
      </c>
      <c r="D80" s="40" t="s">
        <v>705</v>
      </c>
      <c r="E80" s="40" t="s">
        <v>280</v>
      </c>
      <c r="F80" s="40" t="s">
        <v>254</v>
      </c>
      <c r="G80" s="39" t="s">
        <v>141</v>
      </c>
      <c r="H80" s="40">
        <v>1</v>
      </c>
      <c r="I80" s="40" t="s">
        <v>22</v>
      </c>
      <c r="J80" s="26">
        <f>INDEX('Masterlist - Updating'!$I:$I,MATCH('Masterlist Original- References'!B411,'Masterlist - Updating'!$B:$B,0))</f>
        <v>42481</v>
      </c>
      <c r="K80" s="26">
        <f>INDEX('Masterlist - Updating'!$L:$L,MATCH('Masterlist Original- References'!B411,'Masterlist - Updating'!$B:$B,0))</f>
        <v>42664</v>
      </c>
      <c r="L80" s="41" t="b">
        <f t="shared" ca="1" si="3"/>
        <v>0</v>
      </c>
      <c r="M80" s="42"/>
      <c r="N80" s="36"/>
      <c r="O80" s="92">
        <f t="shared" ca="1" si="5"/>
        <v>44831</v>
      </c>
      <c r="P80" s="92">
        <f t="shared" si="4"/>
        <v>42650</v>
      </c>
    </row>
    <row r="81" spans="1:16" hidden="1" x14ac:dyDescent="0.35">
      <c r="A81" s="40">
        <v>229</v>
      </c>
      <c r="B81" s="38" t="s">
        <v>1558</v>
      </c>
      <c r="C81" s="39" t="s">
        <v>1691</v>
      </c>
      <c r="D81" s="40" t="s">
        <v>705</v>
      </c>
      <c r="E81" s="40" t="str">
        <f>INDEX([1]REFERENCED!$E:$E, MATCH(B81,[1]REFERENCED!$B:$B,0))</f>
        <v>-</v>
      </c>
      <c r="F81" s="40" t="s">
        <v>1561</v>
      </c>
      <c r="G81" s="39" t="s">
        <v>980</v>
      </c>
      <c r="H81" s="50">
        <v>3</v>
      </c>
      <c r="I81" s="40" t="s">
        <v>119</v>
      </c>
      <c r="J81" s="26">
        <f>INDEX('Masterlist - Updating'!$I:$I,MATCH('Masterlist Original- References'!B230,'Masterlist - Updating'!$B:$B,0))</f>
        <v>44656</v>
      </c>
      <c r="K81" s="26">
        <f>INDEX('Masterlist - Updating'!$L:$L,MATCH('Masterlist Original- References'!B230,'Masterlist - Updating'!$B:$B,0))</f>
        <v>45021</v>
      </c>
      <c r="L81" s="41" t="b">
        <f t="shared" ca="1" si="3"/>
        <v>1</v>
      </c>
      <c r="M81" s="42"/>
      <c r="N81" s="36"/>
      <c r="O81" s="92">
        <f t="shared" ca="1" si="5"/>
        <v>44831</v>
      </c>
      <c r="P81" s="92">
        <f t="shared" si="4"/>
        <v>45007</v>
      </c>
    </row>
    <row r="82" spans="1:16" hidden="1" x14ac:dyDescent="0.35">
      <c r="A82" s="40">
        <v>231</v>
      </c>
      <c r="B82" s="38" t="s">
        <v>1378</v>
      </c>
      <c r="C82" s="39" t="s">
        <v>1781</v>
      </c>
      <c r="D82" s="40" t="s">
        <v>705</v>
      </c>
      <c r="E82" s="40" t="str">
        <f>INDEX([1]REFERENCED!$E:$E, MATCH(B82,[1]REFERENCED!$B:$B,0))</f>
        <v>1" - 11.5 NPT</v>
      </c>
      <c r="F82" s="46" t="s">
        <v>40</v>
      </c>
      <c r="G82" s="39" t="s">
        <v>422</v>
      </c>
      <c r="H82" s="40">
        <v>1</v>
      </c>
      <c r="I82" s="40" t="s">
        <v>22</v>
      </c>
      <c r="J82" s="26">
        <f>INDEX('Masterlist - Updating'!$I:$I,MATCH('Masterlist Original- References'!B232,'Masterlist - Updating'!$B:$B,0))</f>
        <v>44885</v>
      </c>
      <c r="K82" s="26">
        <f>INDEX('Masterlist - Updating'!$L:$L,MATCH('Masterlist Original- References'!B232,'Masterlist - Updating'!$B:$B,0))</f>
        <v>44977</v>
      </c>
      <c r="L82" s="41" t="b">
        <f t="shared" ca="1" si="3"/>
        <v>1</v>
      </c>
      <c r="M82" s="42"/>
      <c r="N82" s="36"/>
      <c r="O82" s="92">
        <f t="shared" ca="1" si="5"/>
        <v>44831</v>
      </c>
      <c r="P82" s="92">
        <f t="shared" si="4"/>
        <v>44963</v>
      </c>
    </row>
    <row r="83" spans="1:16" hidden="1" x14ac:dyDescent="0.35">
      <c r="A83" s="40">
        <v>232</v>
      </c>
      <c r="B83" s="38" t="s">
        <v>1263</v>
      </c>
      <c r="C83" s="39" t="s">
        <v>1264</v>
      </c>
      <c r="D83" s="40" t="s">
        <v>705</v>
      </c>
      <c r="E83" s="40" t="str">
        <f>INDEX([1]REFERENCED!$E:$E, MATCH(B83,[1]REFERENCED!$B:$B,0))</f>
        <v>1' - 11.5 NPT L1</v>
      </c>
      <c r="F83" s="40" t="s">
        <v>578</v>
      </c>
      <c r="G83" s="39" t="s">
        <v>1265</v>
      </c>
      <c r="H83" s="40">
        <v>1</v>
      </c>
      <c r="I83" s="40" t="s">
        <v>22</v>
      </c>
      <c r="J83" s="26">
        <f>INDEX('Masterlist - Updating'!$I:$I,MATCH('Masterlist Original- References'!B233,'Masterlist - Updating'!$B:$B,0))</f>
        <v>44681</v>
      </c>
      <c r="K83" s="26">
        <f>INDEX('Masterlist - Updating'!$L:$L,MATCH('Masterlist Original- References'!B233,'Masterlist - Updating'!$B:$B,0))</f>
        <v>45046</v>
      </c>
      <c r="L83" s="41" t="b">
        <f t="shared" ca="1" si="3"/>
        <v>1</v>
      </c>
      <c r="M83" s="42"/>
      <c r="N83" s="36"/>
      <c r="O83" s="92">
        <f t="shared" ca="1" si="5"/>
        <v>44831</v>
      </c>
      <c r="P83" s="92">
        <f t="shared" si="4"/>
        <v>45032</v>
      </c>
    </row>
    <row r="84" spans="1:16" hidden="1" x14ac:dyDescent="0.35">
      <c r="A84" s="40">
        <v>233</v>
      </c>
      <c r="B84" s="38" t="s">
        <v>932</v>
      </c>
      <c r="C84" s="39" t="s">
        <v>933</v>
      </c>
      <c r="D84" s="40" t="s">
        <v>705</v>
      </c>
      <c r="E84" s="40" t="s">
        <v>934</v>
      </c>
      <c r="F84" s="40" t="s">
        <v>871</v>
      </c>
      <c r="G84" s="39" t="s">
        <v>628</v>
      </c>
      <c r="H84" s="40">
        <v>1</v>
      </c>
      <c r="I84" s="40" t="s">
        <v>22</v>
      </c>
      <c r="J84" s="26">
        <f>INDEX('Masterlist - Updating'!$I:$I,MATCH('Masterlist Original- References'!B234,'Masterlist - Updating'!$B:$B,0))</f>
        <v>44554</v>
      </c>
      <c r="K84" s="26">
        <f>INDEX('Masterlist - Updating'!$L:$L,MATCH('Masterlist Original- References'!B234,'Masterlist - Updating'!$B:$B,0))</f>
        <v>44919</v>
      </c>
      <c r="L84" s="41" t="b">
        <f t="shared" ca="1" si="3"/>
        <v>1</v>
      </c>
      <c r="M84" s="42"/>
      <c r="N84" s="36"/>
      <c r="O84" s="92">
        <f t="shared" ca="1" si="5"/>
        <v>44831</v>
      </c>
      <c r="P84" s="92">
        <f t="shared" si="4"/>
        <v>44905</v>
      </c>
    </row>
    <row r="85" spans="1:16" hidden="1" x14ac:dyDescent="0.35">
      <c r="A85" s="40">
        <v>234</v>
      </c>
      <c r="B85" s="38" t="s">
        <v>1151</v>
      </c>
      <c r="C85" s="39" t="s">
        <v>1152</v>
      </c>
      <c r="D85" s="40" t="s">
        <v>705</v>
      </c>
      <c r="E85" s="40" t="str">
        <f>INDEX([1]REFERENCED!$E:$E, MATCH(B85,[1]REFERENCED!$B:$B,0))</f>
        <v>1" - 16 UN - 2B</v>
      </c>
      <c r="F85" s="40" t="s">
        <v>1153</v>
      </c>
      <c r="G85" s="39" t="s">
        <v>1154</v>
      </c>
      <c r="H85" s="40">
        <v>1</v>
      </c>
      <c r="I85" s="40" t="s">
        <v>22</v>
      </c>
      <c r="J85" s="26">
        <f>INDEX('Masterlist - Updating'!$I:$I,MATCH('Masterlist Original- References'!B235,'Masterlist - Updating'!$B:$B,0))</f>
        <v>44681</v>
      </c>
      <c r="K85" s="26">
        <f>INDEX('Masterlist - Updating'!$L:$L,MATCH('Masterlist Original- References'!B235,'Masterlist - Updating'!$B:$B,0))</f>
        <v>45046</v>
      </c>
      <c r="L85" s="41" t="b">
        <f t="shared" ca="1" si="3"/>
        <v>1</v>
      </c>
      <c r="M85" s="42"/>
      <c r="N85" s="36"/>
      <c r="O85" s="92">
        <f t="shared" ca="1" si="5"/>
        <v>44831</v>
      </c>
      <c r="P85" s="92">
        <f t="shared" si="4"/>
        <v>45032</v>
      </c>
    </row>
    <row r="86" spans="1:16" hidden="1" x14ac:dyDescent="0.35">
      <c r="A86" s="40">
        <v>235</v>
      </c>
      <c r="B86" s="38" t="s">
        <v>1248</v>
      </c>
      <c r="C86" s="39" t="s">
        <v>1782</v>
      </c>
      <c r="D86" s="40" t="s">
        <v>705</v>
      </c>
      <c r="E86" s="40" t="str">
        <f>INDEX([1]REFERENCED!$E:$E, MATCH(B86,[1]REFERENCED!$B:$B,0))</f>
        <v>1" - 8 UNC - 2B</v>
      </c>
      <c r="F86" s="40" t="s">
        <v>574</v>
      </c>
      <c r="G86" s="39" t="s">
        <v>628</v>
      </c>
      <c r="H86" s="40">
        <v>1</v>
      </c>
      <c r="I86" s="40" t="s">
        <v>22</v>
      </c>
      <c r="J86" s="26">
        <f>INDEX('Masterlist - Updating'!$I:$I,MATCH('Masterlist Original- References'!B236,'Masterlist - Updating'!$B:$B,0))</f>
        <v>44685</v>
      </c>
      <c r="K86" s="26">
        <f>INDEX('Masterlist - Updating'!$L:$L,MATCH('Masterlist Original- References'!B236,'Masterlist - Updating'!$B:$B,0))</f>
        <v>45050</v>
      </c>
      <c r="L86" s="41" t="b">
        <f t="shared" ca="1" si="3"/>
        <v>1</v>
      </c>
      <c r="M86" s="42"/>
      <c r="N86" s="36"/>
      <c r="O86" s="92">
        <f t="shared" ca="1" si="5"/>
        <v>44831</v>
      </c>
      <c r="P86" s="92">
        <f t="shared" si="4"/>
        <v>45036</v>
      </c>
    </row>
    <row r="87" spans="1:16" hidden="1" x14ac:dyDescent="0.35">
      <c r="A87" s="40">
        <v>236</v>
      </c>
      <c r="B87" s="38" t="s">
        <v>1271</v>
      </c>
      <c r="C87" s="52" t="s">
        <v>1782</v>
      </c>
      <c r="D87" s="40" t="s">
        <v>705</v>
      </c>
      <c r="E87" s="40" t="str">
        <f>INDEX([1]REFERENCED!$E:$E, MATCH(B87,[1]REFERENCED!$B:$B,0))</f>
        <v>1" - 8 UNC - 2B</v>
      </c>
      <c r="F87" s="40" t="s">
        <v>578</v>
      </c>
      <c r="G87" s="39" t="s">
        <v>1272</v>
      </c>
      <c r="H87" s="40">
        <v>1</v>
      </c>
      <c r="I87" s="40" t="s">
        <v>22</v>
      </c>
      <c r="J87" s="26">
        <f>INDEX('Masterlist - Updating'!$I:$I,MATCH('Masterlist Original- References'!B237,'Masterlist - Updating'!$B:$B,0))</f>
        <v>44681</v>
      </c>
      <c r="K87" s="26">
        <f>INDEX('Masterlist - Updating'!$L:$L,MATCH('Masterlist Original- References'!B237,'Masterlist - Updating'!$B:$B,0))</f>
        <v>45046</v>
      </c>
      <c r="L87" s="41" t="b">
        <f t="shared" ca="1" si="3"/>
        <v>1</v>
      </c>
      <c r="M87" s="42"/>
      <c r="N87" s="36"/>
      <c r="O87" s="92">
        <f t="shared" ca="1" si="5"/>
        <v>44831</v>
      </c>
      <c r="P87" s="92">
        <f t="shared" si="4"/>
        <v>45032</v>
      </c>
    </row>
    <row r="88" spans="1:16" hidden="1" x14ac:dyDescent="0.35">
      <c r="A88" s="40">
        <v>238</v>
      </c>
      <c r="B88" s="38" t="s">
        <v>1518</v>
      </c>
      <c r="C88" s="39" t="s">
        <v>1400</v>
      </c>
      <c r="D88" s="40" t="s">
        <v>705</v>
      </c>
      <c r="E88" s="40" t="str">
        <f>INDEX([1]REFERENCED!$E:$E, MATCH(B88,[1]REFERENCED!$B:$B,0))</f>
        <v>1/2" - 13 UNC - 2B</v>
      </c>
      <c r="F88" s="40" t="s">
        <v>1519</v>
      </c>
      <c r="G88" s="39" t="s">
        <v>1431</v>
      </c>
      <c r="H88" s="40">
        <v>1</v>
      </c>
      <c r="I88" s="40" t="s">
        <v>22</v>
      </c>
      <c r="J88" s="26">
        <f>INDEX('Masterlist - Updating'!$I:$I,MATCH('Masterlist Original- References'!B239,'Masterlist - Updating'!$B:$B,0))</f>
        <v>44554</v>
      </c>
      <c r="K88" s="26">
        <f>INDEX('Masterlist - Updating'!$L:$L,MATCH('Masterlist Original- References'!B239,'Masterlist - Updating'!$B:$B,0))</f>
        <v>44919</v>
      </c>
      <c r="L88" s="41" t="b">
        <f t="shared" ca="1" si="3"/>
        <v>1</v>
      </c>
      <c r="M88" s="42"/>
      <c r="N88" s="36"/>
      <c r="O88" s="92">
        <f t="shared" ca="1" si="5"/>
        <v>44831</v>
      </c>
      <c r="P88" s="92">
        <f t="shared" si="4"/>
        <v>44905</v>
      </c>
    </row>
    <row r="89" spans="1:16" hidden="1" x14ac:dyDescent="0.35">
      <c r="A89" s="40">
        <v>240</v>
      </c>
      <c r="B89" s="38" t="s">
        <v>1376</v>
      </c>
      <c r="C89" s="39" t="s">
        <v>742</v>
      </c>
      <c r="D89" s="40" t="s">
        <v>705</v>
      </c>
      <c r="E89" s="40" t="str">
        <f>INDEX([1]REFERENCED!$E:$E, MATCH(B89,[1]REFERENCED!$B:$B,0))</f>
        <v>1/2" - 14 NPT</v>
      </c>
      <c r="F89" s="46" t="s">
        <v>40</v>
      </c>
      <c r="G89" s="39" t="s">
        <v>1377</v>
      </c>
      <c r="H89" s="40">
        <v>1</v>
      </c>
      <c r="I89" s="40" t="s">
        <v>22</v>
      </c>
      <c r="J89" s="26">
        <f>INDEX('Masterlist - Updating'!$I:$I,MATCH('Masterlist Original- References'!B241,'Masterlist - Updating'!$B:$B,0))</f>
        <v>44681</v>
      </c>
      <c r="K89" s="26">
        <f>INDEX('Masterlist - Updating'!$L:$L,MATCH('Masterlist Original- References'!B241,'Masterlist - Updating'!$B:$B,0))</f>
        <v>45046</v>
      </c>
      <c r="L89" s="41" t="b">
        <f t="shared" ca="1" si="3"/>
        <v>1</v>
      </c>
      <c r="M89" s="42"/>
      <c r="N89" s="36"/>
      <c r="O89" s="92">
        <f t="shared" ca="1" si="5"/>
        <v>44831</v>
      </c>
      <c r="P89" s="92">
        <f t="shared" si="4"/>
        <v>45032</v>
      </c>
    </row>
    <row r="90" spans="1:16" hidden="1" x14ac:dyDescent="0.35">
      <c r="A90" s="40">
        <v>241</v>
      </c>
      <c r="B90" s="38" t="s">
        <v>1480</v>
      </c>
      <c r="C90" s="39" t="s">
        <v>1783</v>
      </c>
      <c r="D90" s="40" t="s">
        <v>705</v>
      </c>
      <c r="E90" s="40" t="str">
        <f>INDEX([1]REFERENCED!$E:$E, MATCH(B90,[1]REFERENCED!$B:$B,0))</f>
        <v>1/2"  - 14 NPT L1</v>
      </c>
      <c r="F90" s="40" t="s">
        <v>1482</v>
      </c>
      <c r="G90" s="39" t="s">
        <v>1431</v>
      </c>
      <c r="H90" s="40">
        <v>1</v>
      </c>
      <c r="I90" s="40" t="s">
        <v>22</v>
      </c>
      <c r="J90" s="26">
        <f>INDEX('Masterlist - Updating'!$I:$I,MATCH('Masterlist Original- References'!B242,'Masterlist - Updating'!$B:$B,0))</f>
        <v>44554</v>
      </c>
      <c r="K90" s="26">
        <f>INDEX('Masterlist - Updating'!$L:$L,MATCH('Masterlist Original- References'!B242,'Masterlist - Updating'!$B:$B,0))</f>
        <v>44919</v>
      </c>
      <c r="L90" s="41" t="b">
        <f t="shared" ca="1" si="3"/>
        <v>1</v>
      </c>
      <c r="M90" s="42"/>
      <c r="N90" s="36"/>
      <c r="O90" s="92">
        <f t="shared" ca="1" si="5"/>
        <v>44831</v>
      </c>
      <c r="P90" s="92">
        <f t="shared" si="4"/>
        <v>44905</v>
      </c>
    </row>
    <row r="91" spans="1:16" hidden="1" x14ac:dyDescent="0.35">
      <c r="A91" s="40">
        <v>242</v>
      </c>
      <c r="B91" s="38" t="s">
        <v>1159</v>
      </c>
      <c r="C91" s="39" t="s">
        <v>1160</v>
      </c>
      <c r="D91" s="40" t="s">
        <v>705</v>
      </c>
      <c r="E91" s="40" t="str">
        <f>INDEX([1]REFERENCED!$E:$E, MATCH(B91,[1]REFERENCED!$B:$B,0))</f>
        <v>1/2" - 20 UNF - 2B</v>
      </c>
      <c r="F91" s="40" t="s">
        <v>1161</v>
      </c>
      <c r="G91" s="39" t="s">
        <v>1162</v>
      </c>
      <c r="H91" s="40">
        <v>1</v>
      </c>
      <c r="I91" s="40" t="s">
        <v>22</v>
      </c>
      <c r="J91" s="26">
        <f>INDEX('Masterlist - Updating'!$I:$I,MATCH('Masterlist Original- References'!B243,'Masterlist - Updating'!$B:$B,0))</f>
        <v>44792</v>
      </c>
      <c r="K91" s="26">
        <f>INDEX('Masterlist - Updating'!$L:$L,MATCH('Masterlist Original- References'!B243,'Masterlist - Updating'!$B:$B,0))</f>
        <v>45157</v>
      </c>
      <c r="L91" s="41" t="b">
        <f t="shared" ca="1" si="3"/>
        <v>1</v>
      </c>
      <c r="M91" s="42"/>
      <c r="N91" s="36"/>
      <c r="O91" s="92">
        <f t="shared" ca="1" si="5"/>
        <v>44831</v>
      </c>
      <c r="P91" s="92">
        <f t="shared" si="4"/>
        <v>45143</v>
      </c>
    </row>
    <row r="92" spans="1:16" hidden="1" x14ac:dyDescent="0.35">
      <c r="A92" s="40">
        <v>243</v>
      </c>
      <c r="B92" s="38" t="s">
        <v>1242</v>
      </c>
      <c r="C92" s="39" t="s">
        <v>1784</v>
      </c>
      <c r="D92" s="40" t="s">
        <v>705</v>
      </c>
      <c r="E92" s="40" t="str">
        <f>INDEX([1]REFERENCED!$E:$E, MATCH(B92,[1]REFERENCED!$B:$B,0))</f>
        <v>1/4" - 20 UNC - 2B</v>
      </c>
      <c r="F92" s="40" t="s">
        <v>578</v>
      </c>
      <c r="G92" s="39" t="s">
        <v>628</v>
      </c>
      <c r="H92" s="40">
        <v>1</v>
      </c>
      <c r="I92" s="40" t="s">
        <v>22</v>
      </c>
      <c r="J92" s="26">
        <f>INDEX('Masterlist - Updating'!$I:$I,MATCH('Masterlist Original- References'!B244,'Masterlist - Updating'!$B:$B,0))</f>
        <v>44741</v>
      </c>
      <c r="K92" s="26">
        <f>INDEX('Masterlist - Updating'!$L:$L,MATCH('Masterlist Original- References'!B244,'Masterlist - Updating'!$B:$B,0))</f>
        <v>44833</v>
      </c>
      <c r="L92" s="41" t="b">
        <f t="shared" ca="1" si="3"/>
        <v>0</v>
      </c>
      <c r="M92" s="42"/>
      <c r="N92" s="36"/>
      <c r="O92" s="92">
        <f t="shared" ca="1" si="5"/>
        <v>44831</v>
      </c>
      <c r="P92" s="92">
        <f t="shared" si="4"/>
        <v>44819</v>
      </c>
    </row>
    <row r="93" spans="1:16" hidden="1" x14ac:dyDescent="0.35">
      <c r="A93" s="40">
        <v>244</v>
      </c>
      <c r="B93" s="38" t="s">
        <v>926</v>
      </c>
      <c r="C93" s="39" t="s">
        <v>1785</v>
      </c>
      <c r="D93" s="40" t="s">
        <v>705</v>
      </c>
      <c r="E93" s="40" t="str">
        <f>INDEX([1]REFERENCED!$E:$E, MATCH(B93,[1]REFERENCED!$B:$B,0))</f>
        <v>1/4" - 18 NPT</v>
      </c>
      <c r="F93" s="40" t="s">
        <v>871</v>
      </c>
      <c r="G93" s="39" t="s">
        <v>422</v>
      </c>
      <c r="H93" s="40">
        <v>1</v>
      </c>
      <c r="I93" s="40" t="s">
        <v>22</v>
      </c>
      <c r="J93" s="26">
        <f>INDEX('Masterlist - Updating'!$I:$I,MATCH('Masterlist Original- References'!B245,'Masterlist - Updating'!$B:$B,0))</f>
        <v>44525</v>
      </c>
      <c r="K93" s="26">
        <f>INDEX('Masterlist - Updating'!$L:$L,MATCH('Masterlist Original- References'!B245,'Masterlist - Updating'!$B:$B,0))</f>
        <v>44890</v>
      </c>
      <c r="L93" s="41" t="b">
        <f t="shared" ca="1" si="3"/>
        <v>1</v>
      </c>
      <c r="M93" s="42"/>
      <c r="N93" s="36"/>
      <c r="O93" s="92">
        <f t="shared" ca="1" si="5"/>
        <v>44831</v>
      </c>
      <c r="P93" s="92">
        <f t="shared" si="4"/>
        <v>44876</v>
      </c>
    </row>
    <row r="94" spans="1:16" hidden="1" x14ac:dyDescent="0.35">
      <c r="A94" s="40">
        <v>245</v>
      </c>
      <c r="B94" s="38" t="s">
        <v>1429</v>
      </c>
      <c r="C94" s="39" t="s">
        <v>1785</v>
      </c>
      <c r="D94" s="40" t="s">
        <v>705</v>
      </c>
      <c r="E94" s="40" t="str">
        <f>INDEX([1]REFERENCED!$E:$E, MATCH(B94,[1]REFERENCED!$B:$B,0))</f>
        <v>1/4" - 18 NPT</v>
      </c>
      <c r="F94" s="46" t="s">
        <v>40</v>
      </c>
      <c r="G94" s="39" t="s">
        <v>1431</v>
      </c>
      <c r="H94" s="40">
        <v>1</v>
      </c>
      <c r="I94" s="40" t="s">
        <v>22</v>
      </c>
      <c r="J94" s="26">
        <f>INDEX('Masterlist - Updating'!$I:$I,MATCH('Masterlist Original- References'!B246,'Masterlist - Updating'!$B:$B,0))</f>
        <v>44431</v>
      </c>
      <c r="K94" s="26">
        <f>INDEX('Masterlist - Updating'!$L:$L,MATCH('Masterlist Original- References'!B246,'Masterlist - Updating'!$B:$B,0))</f>
        <v>44796</v>
      </c>
      <c r="L94" s="41" t="b">
        <f t="shared" ca="1" si="3"/>
        <v>0</v>
      </c>
      <c r="M94" s="42"/>
      <c r="N94" s="36"/>
      <c r="O94" s="92">
        <f t="shared" ca="1" si="5"/>
        <v>44831</v>
      </c>
      <c r="P94" s="92">
        <f t="shared" si="4"/>
        <v>44782</v>
      </c>
    </row>
    <row r="95" spans="1:16" hidden="1" x14ac:dyDescent="0.35">
      <c r="A95" s="40">
        <v>247</v>
      </c>
      <c r="B95" s="38" t="s">
        <v>619</v>
      </c>
      <c r="C95" s="39" t="s">
        <v>1786</v>
      </c>
      <c r="D95" s="40" t="s">
        <v>705</v>
      </c>
      <c r="E95" s="40" t="str">
        <f>INDEX([1]REFERENCED!$E:$E, MATCH(B95,[1]REFERENCED!$B:$B,0))</f>
        <v>1/4" - 20 UNC - 2B</v>
      </c>
      <c r="F95" s="40" t="s">
        <v>565</v>
      </c>
      <c r="G95" s="39" t="s">
        <v>422</v>
      </c>
      <c r="H95" s="40">
        <v>1</v>
      </c>
      <c r="I95" s="40" t="s">
        <v>22</v>
      </c>
      <c r="J95" s="26">
        <f>INDEX('Masterlist - Updating'!$I:$I,MATCH('Masterlist Original- References'!B248,'Masterlist - Updating'!$B:$B,0))</f>
        <v>44564</v>
      </c>
      <c r="K95" s="26">
        <f>INDEX('Masterlist - Updating'!$L:$L,MATCH('Masterlist Original- References'!B248,'Masterlist - Updating'!$B:$B,0))</f>
        <v>44929</v>
      </c>
      <c r="L95" s="41" t="b">
        <f t="shared" ca="1" si="3"/>
        <v>1</v>
      </c>
      <c r="M95" s="42"/>
      <c r="N95" s="36"/>
      <c r="O95" s="92">
        <f t="shared" ca="1" si="5"/>
        <v>44831</v>
      </c>
      <c r="P95" s="92">
        <f t="shared" si="4"/>
        <v>44915</v>
      </c>
    </row>
    <row r="96" spans="1:16" hidden="1" x14ac:dyDescent="0.35">
      <c r="A96" s="40">
        <v>248</v>
      </c>
      <c r="B96" s="38" t="s">
        <v>922</v>
      </c>
      <c r="C96" s="39" t="s">
        <v>1787</v>
      </c>
      <c r="D96" s="40" t="s">
        <v>705</v>
      </c>
      <c r="E96" s="40" t="str">
        <f>INDEX([1]REFERENCED!$E:$E, MATCH(B96,[1]REFERENCED!$B:$B,0))</f>
        <v>1/8" - 27 NPT</v>
      </c>
      <c r="F96" s="40" t="s">
        <v>922</v>
      </c>
      <c r="G96" s="39" t="s">
        <v>925</v>
      </c>
      <c r="H96" s="40">
        <v>1</v>
      </c>
      <c r="I96" s="40" t="s">
        <v>22</v>
      </c>
      <c r="J96" s="26">
        <f>INDEX('Masterlist - Updating'!$I:$I,MATCH('Masterlist Original- References'!B249,'Masterlist - Updating'!$B:$B,0))</f>
        <v>44468</v>
      </c>
      <c r="K96" s="26">
        <f>INDEX('Masterlist - Updating'!$L:$L,MATCH('Masterlist Original- References'!B249,'Masterlist - Updating'!$B:$B,0))</f>
        <v>44833</v>
      </c>
      <c r="L96" s="41" t="b">
        <f t="shared" ca="1" si="3"/>
        <v>0</v>
      </c>
      <c r="M96" s="42"/>
      <c r="N96" s="36"/>
      <c r="O96" s="92">
        <f t="shared" ca="1" si="5"/>
        <v>44831</v>
      </c>
      <c r="P96" s="92">
        <f t="shared" si="4"/>
        <v>44819</v>
      </c>
    </row>
    <row r="97" spans="1:16" hidden="1" x14ac:dyDescent="0.35">
      <c r="A97" s="40">
        <v>249</v>
      </c>
      <c r="B97" s="38" t="s">
        <v>604</v>
      </c>
      <c r="C97" s="39" t="s">
        <v>605</v>
      </c>
      <c r="D97" s="40" t="s">
        <v>705</v>
      </c>
      <c r="E97" s="40" t="str">
        <f>INDEX([1]REFERENCED!$E:$E, MATCH(B97,[1]REFERENCED!$B:$B,0))</f>
        <v>1/8” - 27 NPT L1</v>
      </c>
      <c r="F97" s="40" t="s">
        <v>578</v>
      </c>
      <c r="G97" s="39" t="s">
        <v>422</v>
      </c>
      <c r="H97" s="40">
        <v>1</v>
      </c>
      <c r="I97" s="40" t="s">
        <v>22</v>
      </c>
      <c r="J97" s="26">
        <f>INDEX('Masterlist - Updating'!$I:$I,MATCH('Masterlist Original- References'!B250,'Masterlist - Updating'!$B:$B,0))</f>
        <v>44564</v>
      </c>
      <c r="K97" s="26">
        <f>INDEX('Masterlist - Updating'!$L:$L,MATCH('Masterlist Original- References'!B250,'Masterlist - Updating'!$B:$B,0))</f>
        <v>44929</v>
      </c>
      <c r="L97" s="41" t="b">
        <f t="shared" ca="1" si="3"/>
        <v>1</v>
      </c>
      <c r="M97" s="42"/>
      <c r="N97" s="36"/>
      <c r="O97" s="92">
        <f t="shared" ca="1" si="5"/>
        <v>44831</v>
      </c>
      <c r="P97" s="92">
        <f t="shared" si="4"/>
        <v>44915</v>
      </c>
    </row>
    <row r="98" spans="1:16" hidden="1" x14ac:dyDescent="0.35">
      <c r="A98" s="40">
        <v>250</v>
      </c>
      <c r="B98" s="38" t="s">
        <v>1259</v>
      </c>
      <c r="C98" s="39" t="s">
        <v>605</v>
      </c>
      <c r="D98" s="40" t="s">
        <v>705</v>
      </c>
      <c r="E98" s="40" t="str">
        <f>INDEX([1]REFERENCED!$E:$E, MATCH(B98,[1]REFERENCED!$B:$B,0))</f>
        <v>1/8” - 27 NPT L1</v>
      </c>
      <c r="F98" s="40" t="s">
        <v>1261</v>
      </c>
      <c r="G98" s="39" t="s">
        <v>628</v>
      </c>
      <c r="H98" s="40">
        <v>1</v>
      </c>
      <c r="I98" s="40" t="s">
        <v>22</v>
      </c>
      <c r="J98" s="26">
        <f>INDEX('Masterlist - Updating'!$I:$I,MATCH('Masterlist Original- References'!B251,'Masterlist - Updating'!$B:$B,0))</f>
        <v>44466</v>
      </c>
      <c r="K98" s="26">
        <f>INDEX('Masterlist - Updating'!$L:$L,MATCH('Masterlist Original- References'!B251,'Masterlist - Updating'!$B:$B,0))</f>
        <v>44831</v>
      </c>
      <c r="L98" s="41" t="b">
        <f t="shared" ca="1" si="3"/>
        <v>0</v>
      </c>
      <c r="M98" s="42"/>
      <c r="N98" s="36"/>
      <c r="O98" s="92">
        <f t="shared" ca="1" si="5"/>
        <v>44831</v>
      </c>
      <c r="P98" s="92">
        <f t="shared" si="4"/>
        <v>44817</v>
      </c>
    </row>
    <row r="99" spans="1:16" hidden="1" x14ac:dyDescent="0.35">
      <c r="A99" s="40">
        <v>251</v>
      </c>
      <c r="B99" s="38" t="s">
        <v>1384</v>
      </c>
      <c r="C99" s="39" t="s">
        <v>1385</v>
      </c>
      <c r="D99" s="40" t="s">
        <v>705</v>
      </c>
      <c r="E99" s="40" t="str">
        <f>INDEX([1]REFERENCED!$E:$E, MATCH(B99,[1]REFERENCED!$B:$B,0))</f>
        <v>1-1/2" - 11.5 NPT</v>
      </c>
      <c r="F99" s="46" t="s">
        <v>40</v>
      </c>
      <c r="G99" s="39" t="s">
        <v>1386</v>
      </c>
      <c r="H99" s="40">
        <v>1</v>
      </c>
      <c r="I99" s="40" t="s">
        <v>22</v>
      </c>
      <c r="J99" s="26">
        <f>INDEX('Masterlist - Updating'!$I:$I,MATCH('Masterlist Original- References'!B252,'Masterlist - Updating'!$B:$B,0))</f>
        <v>44468</v>
      </c>
      <c r="K99" s="26">
        <f>INDEX('Masterlist - Updating'!$L:$L,MATCH('Masterlist Original- References'!B252,'Masterlist - Updating'!$B:$B,0))</f>
        <v>44833</v>
      </c>
      <c r="L99" s="41" t="b">
        <f t="shared" ca="1" si="3"/>
        <v>0</v>
      </c>
      <c r="M99" s="42"/>
      <c r="N99" s="36"/>
      <c r="O99" s="92">
        <f t="shared" ca="1" si="5"/>
        <v>44831</v>
      </c>
      <c r="P99" s="92">
        <f t="shared" si="4"/>
        <v>44819</v>
      </c>
    </row>
    <row r="100" spans="1:16" hidden="1" x14ac:dyDescent="0.35">
      <c r="A100" s="40">
        <v>253</v>
      </c>
      <c r="B100" s="38" t="s">
        <v>1147</v>
      </c>
      <c r="C100" s="39" t="s">
        <v>1148</v>
      </c>
      <c r="D100" s="40" t="s">
        <v>705</v>
      </c>
      <c r="E100" s="40" t="str">
        <f>INDEX([1]REFERENCED!$E:$E, MATCH(B100,[1]REFERENCED!$B:$B,0))</f>
        <v>1-1/2" - 16 UN - 2B</v>
      </c>
      <c r="F100" s="40" t="s">
        <v>1149</v>
      </c>
      <c r="G100" s="39" t="s">
        <v>1150</v>
      </c>
      <c r="H100" s="40">
        <v>1</v>
      </c>
      <c r="I100" s="40" t="s">
        <v>22</v>
      </c>
      <c r="J100" s="26">
        <f>INDEX('Masterlist - Updating'!$I:$I,MATCH('Masterlist Original- References'!B254,'Masterlist - Updating'!$B:$B,0))</f>
        <v>44468</v>
      </c>
      <c r="K100" s="26">
        <f>INDEX('Masterlist - Updating'!$L:$L,MATCH('Masterlist Original- References'!B254,'Masterlist - Updating'!$B:$B,0))</f>
        <v>44833</v>
      </c>
      <c r="L100" s="41" t="b">
        <f t="shared" ca="1" si="3"/>
        <v>0</v>
      </c>
      <c r="M100" s="42"/>
      <c r="N100" s="36"/>
      <c r="O100" s="92">
        <f t="shared" ca="1" si="5"/>
        <v>44831</v>
      </c>
      <c r="P100" s="92">
        <f t="shared" si="4"/>
        <v>44819</v>
      </c>
    </row>
    <row r="101" spans="1:16" hidden="1" x14ac:dyDescent="0.35">
      <c r="A101" s="40">
        <v>254</v>
      </c>
      <c r="B101" s="38" t="s">
        <v>811</v>
      </c>
      <c r="C101" s="39" t="s">
        <v>1508</v>
      </c>
      <c r="D101" s="40" t="s">
        <v>705</v>
      </c>
      <c r="E101" s="40" t="str">
        <f>INDEX([1]REFERENCED!$E:$E, MATCH(B101,[1]REFERENCED!$B:$B,0))</f>
        <v>1-1/2‘ - 6 UNC - 2B</v>
      </c>
      <c r="F101" s="40" t="s">
        <v>813</v>
      </c>
      <c r="G101" s="39" t="s">
        <v>815</v>
      </c>
      <c r="H101" s="40">
        <v>1</v>
      </c>
      <c r="I101" s="40" t="s">
        <v>22</v>
      </c>
      <c r="J101" s="26">
        <f>INDEX('Masterlist - Updating'!$I:$I,MATCH('Masterlist Original- References'!B255,'Masterlist - Updating'!$B:$B,0))</f>
        <v>44525</v>
      </c>
      <c r="K101" s="26">
        <f>INDEX('Masterlist - Updating'!$L:$L,MATCH('Masterlist Original- References'!B255,'Masterlist - Updating'!$B:$B,0))</f>
        <v>44890</v>
      </c>
      <c r="L101" s="41" t="b">
        <f t="shared" ca="1" si="3"/>
        <v>1</v>
      </c>
      <c r="M101" s="42"/>
      <c r="N101" s="36"/>
      <c r="O101" s="92">
        <f t="shared" ca="1" si="5"/>
        <v>44831</v>
      </c>
      <c r="P101" s="92">
        <f t="shared" si="4"/>
        <v>44876</v>
      </c>
    </row>
    <row r="102" spans="1:16" ht="31" hidden="1" x14ac:dyDescent="0.35">
      <c r="A102" s="40">
        <v>255</v>
      </c>
      <c r="B102" s="38" t="s">
        <v>867</v>
      </c>
      <c r="C102" s="39" t="s">
        <v>1508</v>
      </c>
      <c r="D102" s="40" t="s">
        <v>705</v>
      </c>
      <c r="E102" s="40" t="str">
        <f>INDEX([1]REFERENCED!$E:$E, MATCH(B102,[1]REFERENCED!$B:$B,0))</f>
        <v>1-1/2" - 6 UNC - 2B</v>
      </c>
      <c r="F102" s="40" t="s">
        <v>868</v>
      </c>
      <c r="G102" s="39" t="s">
        <v>628</v>
      </c>
      <c r="H102" s="40">
        <v>1</v>
      </c>
      <c r="I102" s="40" t="s">
        <v>22</v>
      </c>
      <c r="J102" s="26">
        <f>INDEX('Masterlist - Updating'!$I:$I,MATCH('Masterlist Original- References'!B256,'Masterlist - Updating'!$B:$B,0))</f>
        <v>44651</v>
      </c>
      <c r="K102" s="26">
        <f>INDEX('Masterlist - Updating'!$L:$L,MATCH('Masterlist Original- References'!B256,'Masterlist - Updating'!$B:$B,0))</f>
        <v>44834</v>
      </c>
      <c r="L102" s="41" t="b">
        <f t="shared" ca="1" si="3"/>
        <v>0</v>
      </c>
      <c r="M102" s="42"/>
      <c r="N102" s="36"/>
      <c r="O102" s="92">
        <f t="shared" ca="1" si="5"/>
        <v>44831</v>
      </c>
      <c r="P102" s="92">
        <f t="shared" si="4"/>
        <v>44820</v>
      </c>
    </row>
    <row r="103" spans="1:16" hidden="1" x14ac:dyDescent="0.35">
      <c r="A103" s="40">
        <v>257</v>
      </c>
      <c r="B103" s="38" t="s">
        <v>796</v>
      </c>
      <c r="C103" s="39" t="s">
        <v>797</v>
      </c>
      <c r="D103" s="40" t="s">
        <v>705</v>
      </c>
      <c r="E103" s="40" t="str">
        <f>INDEX([1]REFERENCED!$E:$E, MATCH(B103,[1]REFERENCED!$B:$B,0))</f>
        <v xml:space="preserve">1-1/2" - 8 UN - 2B </v>
      </c>
      <c r="F103" s="40" t="s">
        <v>798</v>
      </c>
      <c r="G103" s="39" t="s">
        <v>603</v>
      </c>
      <c r="H103" s="40">
        <v>1</v>
      </c>
      <c r="I103" s="40" t="s">
        <v>22</v>
      </c>
      <c r="J103" s="26" t="str">
        <f>INDEX('Masterlist - Updating'!$I:$I,MATCH('Masterlist Original- References'!B258,'Masterlist - Updating'!$B:$B,0))</f>
        <v>-</v>
      </c>
      <c r="K103" s="26">
        <f>INDEX('Masterlist - Updating'!$L:$L,MATCH('Masterlist Original- References'!B258,'Masterlist - Updating'!$B:$B,0))</f>
        <v>406823</v>
      </c>
      <c r="L103" s="41" t="b">
        <f t="shared" ca="1" si="3"/>
        <v>1</v>
      </c>
      <c r="M103" s="42"/>
      <c r="N103" s="36"/>
      <c r="O103" s="92">
        <f t="shared" ca="1" si="5"/>
        <v>44831</v>
      </c>
      <c r="P103" s="92">
        <f t="shared" si="4"/>
        <v>406809</v>
      </c>
    </row>
    <row r="104" spans="1:16" hidden="1" x14ac:dyDescent="0.35">
      <c r="A104" s="40">
        <v>258</v>
      </c>
      <c r="B104" s="38" t="s">
        <v>1504</v>
      </c>
      <c r="C104" s="39" t="s">
        <v>797</v>
      </c>
      <c r="D104" s="40" t="s">
        <v>705</v>
      </c>
      <c r="E104" s="40" t="str">
        <f>INDEX([1]REFERENCED!$E:$E, MATCH(B104,[1]REFERENCED!$B:$B,0))</f>
        <v xml:space="preserve">1-1/2" - 8 UN - 2B </v>
      </c>
      <c r="F104" s="40" t="s">
        <v>1505</v>
      </c>
      <c r="G104" s="39" t="s">
        <v>1506</v>
      </c>
      <c r="H104" s="40">
        <v>1</v>
      </c>
      <c r="I104" s="40" t="s">
        <v>22</v>
      </c>
      <c r="J104" s="26">
        <f>INDEX('Masterlist - Updating'!$I:$I,MATCH('Masterlist Original- References'!B259,'Masterlist - Updating'!$B:$B,0))</f>
        <v>44483</v>
      </c>
      <c r="K104" s="26">
        <f>INDEX('Masterlist - Updating'!$L:$L,MATCH('Masterlist Original- References'!B259,'Masterlist - Updating'!$B:$B,0))</f>
        <v>44848</v>
      </c>
      <c r="L104" s="41" t="b">
        <f t="shared" ca="1" si="3"/>
        <v>1</v>
      </c>
      <c r="M104" s="42"/>
      <c r="N104" s="36"/>
      <c r="O104" s="92">
        <f t="shared" ca="1" si="5"/>
        <v>44831</v>
      </c>
      <c r="P104" s="92">
        <f t="shared" si="4"/>
        <v>44834</v>
      </c>
    </row>
    <row r="105" spans="1:16" hidden="1" x14ac:dyDescent="0.35">
      <c r="A105" s="40">
        <v>259</v>
      </c>
      <c r="B105" s="38" t="s">
        <v>581</v>
      </c>
      <c r="C105" s="39" t="s">
        <v>1788</v>
      </c>
      <c r="D105" s="40" t="s">
        <v>705</v>
      </c>
      <c r="E105" s="40" t="str">
        <f>INDEX([1]REFERENCED!$E:$E, MATCH(B105,[1]REFERENCED!$B:$B,0))</f>
        <v xml:space="preserve">1-1/2" - 8 UN - 2B </v>
      </c>
      <c r="F105" s="40" t="s">
        <v>578</v>
      </c>
      <c r="G105" s="39" t="s">
        <v>584</v>
      </c>
      <c r="H105" s="40">
        <v>1</v>
      </c>
      <c r="I105" s="40" t="s">
        <v>22</v>
      </c>
      <c r="J105" s="26">
        <f>INDEX('Masterlist - Updating'!$I:$I,MATCH('Masterlist Original- References'!B260,'Masterlist - Updating'!$B:$B,0))</f>
        <v>44566</v>
      </c>
      <c r="K105" s="26">
        <f>INDEX('Masterlist - Updating'!$L:$L,MATCH('Masterlist Original- References'!B260,'Masterlist - Updating'!$B:$B,0))</f>
        <v>44747</v>
      </c>
      <c r="L105" s="41" t="b">
        <f t="shared" ca="1" si="3"/>
        <v>0</v>
      </c>
      <c r="M105" s="42"/>
      <c r="N105" s="36"/>
      <c r="O105" s="92">
        <f t="shared" ca="1" si="5"/>
        <v>44831</v>
      </c>
      <c r="P105" s="92">
        <f t="shared" si="4"/>
        <v>44733</v>
      </c>
    </row>
    <row r="106" spans="1:16" hidden="1" x14ac:dyDescent="0.35">
      <c r="A106" s="40">
        <v>260</v>
      </c>
      <c r="B106" s="38" t="s">
        <v>1381</v>
      </c>
      <c r="C106" s="39" t="s">
        <v>1382</v>
      </c>
      <c r="D106" s="40" t="s">
        <v>705</v>
      </c>
      <c r="E106" s="40" t="str">
        <f>INDEX([1]REFERENCED!$E:$E, MATCH(B106,[1]REFERENCED!$B:$B,0))</f>
        <v>1-1/4" - 11.5 NPT</v>
      </c>
      <c r="F106" s="46" t="s">
        <v>40</v>
      </c>
      <c r="G106" s="39" t="s">
        <v>1383</v>
      </c>
      <c r="H106" s="40">
        <v>1</v>
      </c>
      <c r="I106" s="40" t="s">
        <v>22</v>
      </c>
      <c r="J106" s="26">
        <f>INDEX('Masterlist - Updating'!$I:$I,MATCH('Masterlist Original- References'!B261,'Masterlist - Updating'!$B:$B,0))</f>
        <v>44566</v>
      </c>
      <c r="K106" s="26">
        <f>INDEX('Masterlist - Updating'!$L:$L,MATCH('Masterlist Original- References'!B261,'Masterlist - Updating'!$B:$B,0))</f>
        <v>44747</v>
      </c>
      <c r="L106" s="41" t="b">
        <f t="shared" ca="1" si="3"/>
        <v>0</v>
      </c>
      <c r="M106" s="42"/>
      <c r="N106" s="36"/>
      <c r="O106" s="92">
        <f t="shared" ca="1" si="5"/>
        <v>44831</v>
      </c>
      <c r="P106" s="92">
        <f t="shared" si="4"/>
        <v>44733</v>
      </c>
    </row>
    <row r="107" spans="1:16" ht="31" hidden="1" x14ac:dyDescent="0.35">
      <c r="A107" s="40">
        <v>261</v>
      </c>
      <c r="B107" s="38" t="s">
        <v>614</v>
      </c>
      <c r="C107" s="39" t="s">
        <v>615</v>
      </c>
      <c r="D107" s="40" t="s">
        <v>705</v>
      </c>
      <c r="E107" s="40" t="str">
        <f>INDEX([1]REFERENCED!$E:$E, MATCH(B107,[1]REFERENCED!$B:$B,0))</f>
        <v>1-1/4" - 11.5 NPT L1</v>
      </c>
      <c r="F107" s="40" t="s">
        <v>574</v>
      </c>
      <c r="G107" s="39" t="s">
        <v>422</v>
      </c>
      <c r="H107" s="40">
        <v>1</v>
      </c>
      <c r="I107" s="40" t="s">
        <v>22</v>
      </c>
      <c r="J107" s="26">
        <f>INDEX('Masterlist - Updating'!$I:$I,MATCH('Masterlist Original- References'!B262,'Masterlist - Updating'!$B:$B,0))</f>
        <v>44680</v>
      </c>
      <c r="K107" s="26">
        <f>INDEX('Masterlist - Updating'!$L:$L,MATCH('Masterlist Original- References'!B262,'Masterlist - Updating'!$B:$B,0))</f>
        <v>44863</v>
      </c>
      <c r="L107" s="41" t="b">
        <f t="shared" ca="1" si="3"/>
        <v>1</v>
      </c>
      <c r="M107" s="42"/>
      <c r="N107" s="36"/>
      <c r="O107" s="92">
        <f t="shared" ca="1" si="5"/>
        <v>44831</v>
      </c>
      <c r="P107" s="92">
        <f t="shared" si="4"/>
        <v>44849</v>
      </c>
    </row>
    <row r="108" spans="1:16" ht="62" hidden="1" x14ac:dyDescent="0.35">
      <c r="A108" s="40">
        <v>262</v>
      </c>
      <c r="B108" s="38" t="s">
        <v>633</v>
      </c>
      <c r="C108" s="39" t="s">
        <v>1789</v>
      </c>
      <c r="D108" s="40" t="s">
        <v>705</v>
      </c>
      <c r="E108" s="40" t="str">
        <f>INDEX([1]REFERENCED!$E:$E, MATCH(B108,[1]REFERENCED!$B:$B,0))</f>
        <v>1-1/4” - 7 UNC - 2B</v>
      </c>
      <c r="F108" s="40" t="s">
        <v>578</v>
      </c>
      <c r="G108" s="39" t="s">
        <v>636</v>
      </c>
      <c r="H108" s="40">
        <v>1</v>
      </c>
      <c r="I108" s="40" t="s">
        <v>22</v>
      </c>
      <c r="J108" s="26" t="str">
        <f>INDEX('Masterlist - Updating'!$I:$I,MATCH('Masterlist Original- References'!B263,'Masterlist - Updating'!$B:$B,0))</f>
        <v>--</v>
      </c>
      <c r="K108" s="26" t="str">
        <f>INDEX('Masterlist - Updating'!$L:$L,MATCH('Masterlist Original- References'!B263,'Masterlist - Updating'!$B:$B,0))</f>
        <v>MT ARRANGE CALIBRATION</v>
      </c>
      <c r="L108" s="41" t="e">
        <f t="shared" ca="1" si="3"/>
        <v>#VALUE!</v>
      </c>
      <c r="M108" s="42"/>
      <c r="N108" s="36"/>
      <c r="O108" s="92">
        <f t="shared" ca="1" si="5"/>
        <v>44831</v>
      </c>
      <c r="P108" s="92" t="e">
        <f t="shared" si="4"/>
        <v>#VALUE!</v>
      </c>
    </row>
    <row r="109" spans="1:16" hidden="1" x14ac:dyDescent="0.35">
      <c r="A109" s="40">
        <v>263</v>
      </c>
      <c r="B109" s="38" t="s">
        <v>865</v>
      </c>
      <c r="C109" s="39" t="s">
        <v>1789</v>
      </c>
      <c r="D109" s="40" t="s">
        <v>705</v>
      </c>
      <c r="E109" s="40" t="str">
        <f>INDEX([1]REFERENCED!$E:$E, MATCH(B109,[1]REFERENCED!$B:$B,0))</f>
        <v>1-1/4” - 7 UNC - 2B</v>
      </c>
      <c r="F109" s="40" t="s">
        <v>866</v>
      </c>
      <c r="G109" s="39" t="s">
        <v>422</v>
      </c>
      <c r="H109" s="40">
        <v>1</v>
      </c>
      <c r="I109" s="40" t="s">
        <v>22</v>
      </c>
      <c r="J109" s="26">
        <f>INDEX('Masterlist - Updating'!$I:$I,MATCH('Masterlist Original- References'!B264,'Masterlist - Updating'!$B:$B,0))</f>
        <v>44656</v>
      </c>
      <c r="K109" s="26">
        <f>INDEX('Masterlist - Updating'!$L:$L,MATCH('Masterlist Original- References'!B264,'Masterlist - Updating'!$B:$B,0))</f>
        <v>44839</v>
      </c>
      <c r="L109" s="41" t="b">
        <f t="shared" ca="1" si="3"/>
        <v>0</v>
      </c>
      <c r="M109" s="42"/>
      <c r="N109" s="36"/>
      <c r="O109" s="92">
        <f t="shared" ca="1" si="5"/>
        <v>44831</v>
      </c>
      <c r="P109" s="92">
        <f t="shared" si="4"/>
        <v>44825</v>
      </c>
    </row>
    <row r="110" spans="1:16" hidden="1" x14ac:dyDescent="0.35">
      <c r="A110" s="40">
        <v>265</v>
      </c>
      <c r="B110" s="38" t="s">
        <v>1484</v>
      </c>
      <c r="C110" s="39" t="s">
        <v>1388</v>
      </c>
      <c r="D110" s="40" t="s">
        <v>705</v>
      </c>
      <c r="E110" s="40" t="str">
        <f>INDEX([1]REFERENCED!$E:$E, MATCH(B110,[1]REFERENCED!$B:$B,0))</f>
        <v>1-1/4" - 8 UN - 2B</v>
      </c>
      <c r="F110" s="40" t="s">
        <v>1485</v>
      </c>
      <c r="G110" s="39" t="s">
        <v>1431</v>
      </c>
      <c r="H110" s="40">
        <v>1</v>
      </c>
      <c r="I110" s="40" t="s">
        <v>22</v>
      </c>
      <c r="J110" s="26">
        <f>INDEX('Masterlist - Updating'!$I:$I,MATCH('Masterlist Original- References'!B266,'Masterlist - Updating'!$B:$B,0))</f>
        <v>44524</v>
      </c>
      <c r="K110" s="26">
        <f>INDEX('Masterlist - Updating'!$L:$L,MATCH('Masterlist Original- References'!B266,'Masterlist - Updating'!$B:$B,0))</f>
        <v>44889</v>
      </c>
      <c r="L110" s="41" t="b">
        <f t="shared" ca="1" si="3"/>
        <v>1</v>
      </c>
      <c r="M110" s="42"/>
      <c r="N110" s="36"/>
      <c r="O110" s="92">
        <f t="shared" ca="1" si="5"/>
        <v>44831</v>
      </c>
      <c r="P110" s="92">
        <f t="shared" si="4"/>
        <v>44875</v>
      </c>
    </row>
    <row r="111" spans="1:16" ht="31" hidden="1" x14ac:dyDescent="0.35">
      <c r="A111" s="40">
        <v>266</v>
      </c>
      <c r="B111" s="38" t="s">
        <v>1221</v>
      </c>
      <c r="C111" s="39" t="s">
        <v>1790</v>
      </c>
      <c r="D111" s="40" t="s">
        <v>705</v>
      </c>
      <c r="E111" s="40" t="str">
        <f>INDEX([1]REFERENCED!$E:$E, MATCH(B111,[1]REFERENCED!$B:$B,0))</f>
        <v>1-1/8" - 12 UNF - 2B</v>
      </c>
      <c r="F111" s="40" t="s">
        <v>578</v>
      </c>
      <c r="G111" s="39" t="s">
        <v>628</v>
      </c>
      <c r="H111" s="40">
        <v>1</v>
      </c>
      <c r="I111" s="40" t="s">
        <v>22</v>
      </c>
      <c r="J111" s="26">
        <f>INDEX('Masterlist - Updating'!$I:$I,MATCH('Masterlist Original- References'!B267,'Masterlist - Updating'!$B:$B,0))</f>
        <v>44524</v>
      </c>
      <c r="K111" s="26">
        <f>INDEX('Masterlist - Updating'!$L:$L,MATCH('Masterlist Original- References'!B267,'Masterlist - Updating'!$B:$B,0))</f>
        <v>44889</v>
      </c>
      <c r="L111" s="41" t="b">
        <f t="shared" ca="1" si="3"/>
        <v>1</v>
      </c>
      <c r="M111" s="42"/>
      <c r="N111" s="36"/>
      <c r="O111" s="92">
        <f t="shared" ca="1" si="5"/>
        <v>44831</v>
      </c>
      <c r="P111" s="92">
        <f t="shared" si="4"/>
        <v>44875</v>
      </c>
    </row>
    <row r="112" spans="1:16" ht="31" hidden="1" x14ac:dyDescent="0.35">
      <c r="A112" s="40">
        <v>267</v>
      </c>
      <c r="B112" s="38" t="s">
        <v>561</v>
      </c>
      <c r="C112" s="52" t="s">
        <v>1791</v>
      </c>
      <c r="D112" s="40" t="s">
        <v>705</v>
      </c>
      <c r="E112" s="40" t="str">
        <f>INDEX([1]REFERENCED!$E:$E, MATCH(B112,[1]REFERENCED!$B:$B,0))</f>
        <v>1-1/8”  - 12 UNF - 2B</v>
      </c>
      <c r="F112" s="40" t="s">
        <v>565</v>
      </c>
      <c r="G112" s="39" t="s">
        <v>568</v>
      </c>
      <c r="H112" s="40">
        <v>1</v>
      </c>
      <c r="I112" s="40" t="s">
        <v>22</v>
      </c>
      <c r="J112" s="26">
        <f>INDEX('Masterlist - Updating'!$I:$I,MATCH('Masterlist Original- References'!B268,'Masterlist - Updating'!$B:$B,0))</f>
        <v>44524</v>
      </c>
      <c r="K112" s="26">
        <f>INDEX('Masterlist - Updating'!$L:$L,MATCH('Masterlist Original- References'!B268,'Masterlist - Updating'!$B:$B,0))</f>
        <v>44889</v>
      </c>
      <c r="L112" s="41" t="b">
        <f t="shared" ca="1" si="3"/>
        <v>1</v>
      </c>
      <c r="M112" s="42"/>
      <c r="N112" s="36"/>
      <c r="O112" s="92">
        <f t="shared" ca="1" si="5"/>
        <v>44831</v>
      </c>
      <c r="P112" s="92">
        <f t="shared" si="4"/>
        <v>44875</v>
      </c>
    </row>
    <row r="113" spans="1:16" ht="31" hidden="1" x14ac:dyDescent="0.35">
      <c r="A113" s="40">
        <v>268</v>
      </c>
      <c r="B113" s="38" t="s">
        <v>1250</v>
      </c>
      <c r="C113" s="39" t="s">
        <v>1791</v>
      </c>
      <c r="D113" s="40" t="s">
        <v>705</v>
      </c>
      <c r="E113" s="40" t="str">
        <f>INDEX([1]REFERENCED!$E:$E, MATCH(B113,[1]REFERENCED!$B:$B,0))</f>
        <v>1-1/8”  - 12 UNF - 2B</v>
      </c>
      <c r="F113" s="40" t="s">
        <v>574</v>
      </c>
      <c r="G113" s="39" t="s">
        <v>422</v>
      </c>
      <c r="H113" s="40">
        <v>1</v>
      </c>
      <c r="I113" s="40" t="s">
        <v>22</v>
      </c>
      <c r="J113" s="26">
        <f>INDEX('Masterlist - Updating'!$I:$I,MATCH('Masterlist Original- References'!B269,'Masterlist - Updating'!$B:$B,0))</f>
        <v>44525</v>
      </c>
      <c r="K113" s="26">
        <f>INDEX('Masterlist - Updating'!$L:$L,MATCH('Masterlist Original- References'!B269,'Masterlist - Updating'!$B:$B,0))</f>
        <v>44890</v>
      </c>
      <c r="L113" s="41" t="b">
        <f t="shared" ca="1" si="3"/>
        <v>1</v>
      </c>
      <c r="M113" s="42"/>
      <c r="N113" s="36"/>
      <c r="O113" s="92">
        <f t="shared" ca="1" si="5"/>
        <v>44831</v>
      </c>
      <c r="P113" s="92">
        <f t="shared" si="4"/>
        <v>44876</v>
      </c>
    </row>
    <row r="114" spans="1:16" hidden="1" x14ac:dyDescent="0.35">
      <c r="A114" s="40">
        <v>269</v>
      </c>
      <c r="B114" s="38" t="s">
        <v>781</v>
      </c>
      <c r="C114" s="39" t="s">
        <v>782</v>
      </c>
      <c r="D114" s="40" t="s">
        <v>705</v>
      </c>
      <c r="E114" s="40" t="str">
        <f>INDEX([1]REFERENCED!$E:$E, MATCH(B114,[1]REFERENCED!$B:$B,0))</f>
        <v>1-1/8” - 8 UN - 2B</v>
      </c>
      <c r="F114" s="40" t="s">
        <v>783</v>
      </c>
      <c r="G114" s="39" t="s">
        <v>784</v>
      </c>
      <c r="H114" s="40">
        <v>1</v>
      </c>
      <c r="I114" s="40" t="s">
        <v>22</v>
      </c>
      <c r="J114" s="26">
        <f>INDEX('Masterlist - Updating'!$I:$I,MATCH('Masterlist Original- References'!B270,'Masterlist - Updating'!$B:$B,0))</f>
        <v>44525</v>
      </c>
      <c r="K114" s="26">
        <f>INDEX('Masterlist - Updating'!$L:$L,MATCH('Masterlist Original- References'!B270,'Masterlist - Updating'!$B:$B,0))</f>
        <v>44890</v>
      </c>
      <c r="L114" s="41" t="b">
        <f t="shared" ca="1" si="3"/>
        <v>1</v>
      </c>
      <c r="M114" s="42"/>
      <c r="N114" s="36"/>
      <c r="O114" s="92">
        <f t="shared" ca="1" si="5"/>
        <v>44831</v>
      </c>
      <c r="P114" s="92">
        <f t="shared" si="4"/>
        <v>44876</v>
      </c>
    </row>
    <row r="115" spans="1:16" hidden="1" x14ac:dyDescent="0.35">
      <c r="A115" s="40">
        <v>270</v>
      </c>
      <c r="B115" s="38" t="s">
        <v>1454</v>
      </c>
      <c r="C115" s="39" t="s">
        <v>782</v>
      </c>
      <c r="D115" s="40" t="s">
        <v>705</v>
      </c>
      <c r="E115" s="40" t="s">
        <v>1455</v>
      </c>
      <c r="F115" s="40" t="s">
        <v>1456</v>
      </c>
      <c r="G115" s="39" t="s">
        <v>1457</v>
      </c>
      <c r="H115" s="40">
        <v>1</v>
      </c>
      <c r="I115" s="40" t="s">
        <v>22</v>
      </c>
      <c r="J115" s="26">
        <f>INDEX('Masterlist - Updating'!$I:$I,MATCH('Masterlist Original- References'!B271,'Masterlist - Updating'!$B:$B,0))</f>
        <v>44525</v>
      </c>
      <c r="K115" s="26">
        <f>INDEX('Masterlist - Updating'!$L:$L,MATCH('Masterlist Original- References'!B271,'Masterlist - Updating'!$B:$B,0))</f>
        <v>44890</v>
      </c>
      <c r="L115" s="41" t="b">
        <f t="shared" ca="1" si="3"/>
        <v>1</v>
      </c>
      <c r="M115" s="42"/>
      <c r="N115" s="36"/>
      <c r="O115" s="92">
        <f t="shared" ca="1" si="5"/>
        <v>44831</v>
      </c>
      <c r="P115" s="92">
        <f t="shared" si="4"/>
        <v>44876</v>
      </c>
    </row>
    <row r="116" spans="1:16" ht="31" hidden="1" x14ac:dyDescent="0.35">
      <c r="A116" s="40">
        <v>271</v>
      </c>
      <c r="B116" s="38" t="s">
        <v>1177</v>
      </c>
      <c r="C116" s="39" t="s">
        <v>1792</v>
      </c>
      <c r="D116" s="40" t="s">
        <v>705</v>
      </c>
      <c r="E116" s="40" t="str">
        <f>INDEX([1]REFERENCED!$E:$E, MATCH(B116,[1]REFERENCED!$B:$B,0))</f>
        <v>13/16" - 16 UN - 2B</v>
      </c>
      <c r="F116" s="46" t="s">
        <v>40</v>
      </c>
      <c r="G116" s="39" t="s">
        <v>603</v>
      </c>
      <c r="H116" s="40">
        <v>1</v>
      </c>
      <c r="I116" s="40" t="s">
        <v>22</v>
      </c>
      <c r="J116" s="26">
        <f>INDEX('Masterlist - Updating'!$I:$I,MATCH('Masterlist Original- References'!B272,'Masterlist - Updating'!$B:$B,0))</f>
        <v>44525</v>
      </c>
      <c r="K116" s="26">
        <f>INDEX('Masterlist - Updating'!$L:$L,MATCH('Masterlist Original- References'!B272,'Masterlist - Updating'!$B:$B,0))</f>
        <v>44890</v>
      </c>
      <c r="L116" s="41" t="b">
        <f t="shared" ca="1" si="3"/>
        <v>1</v>
      </c>
      <c r="M116" s="42"/>
      <c r="N116" s="36"/>
      <c r="O116" s="92">
        <f t="shared" ca="1" si="5"/>
        <v>44831</v>
      </c>
      <c r="P116" s="92">
        <f t="shared" si="4"/>
        <v>44876</v>
      </c>
    </row>
    <row r="117" spans="1:16" hidden="1" x14ac:dyDescent="0.35">
      <c r="A117" s="40">
        <v>272</v>
      </c>
      <c r="B117" s="38" t="s">
        <v>877</v>
      </c>
      <c r="C117" s="39" t="s">
        <v>1793</v>
      </c>
      <c r="D117" s="40" t="s">
        <v>705</v>
      </c>
      <c r="E117" s="40" t="str">
        <f>INDEX([1]REFERENCED!$E:$E, MATCH(B117,[1]REFERENCED!$B:$B,0))</f>
        <v>1-3/4" - 8 UN - 2B</v>
      </c>
      <c r="F117" s="40" t="s">
        <v>878</v>
      </c>
      <c r="G117" s="39" t="s">
        <v>603</v>
      </c>
      <c r="H117" s="40">
        <v>1</v>
      </c>
      <c r="I117" s="40" t="s">
        <v>22</v>
      </c>
      <c r="J117" s="26">
        <f>INDEX('Masterlist - Updating'!$I:$I,MATCH('Masterlist Original- References'!B273,'Masterlist - Updating'!$B:$B,0))</f>
        <v>44525</v>
      </c>
      <c r="K117" s="26">
        <f>INDEX('Masterlist - Updating'!$L:$L,MATCH('Masterlist Original- References'!B273,'Masterlist - Updating'!$B:$B,0))</f>
        <v>44890</v>
      </c>
      <c r="L117" s="41" t="b">
        <f t="shared" ca="1" si="3"/>
        <v>1</v>
      </c>
      <c r="M117" s="42"/>
      <c r="N117" s="36"/>
      <c r="O117" s="92">
        <f t="shared" ca="1" si="5"/>
        <v>44831</v>
      </c>
      <c r="P117" s="92">
        <f t="shared" si="4"/>
        <v>44876</v>
      </c>
    </row>
    <row r="118" spans="1:16" hidden="1" x14ac:dyDescent="0.35">
      <c r="A118" s="40">
        <v>273</v>
      </c>
      <c r="B118" s="38" t="s">
        <v>1226</v>
      </c>
      <c r="C118" s="39" t="s">
        <v>1793</v>
      </c>
      <c r="D118" s="40" t="s">
        <v>705</v>
      </c>
      <c r="E118" s="40" t="str">
        <f>INDEX([1]REFERENCED!$E:$E, MATCH(B118,[1]REFERENCED!$B:$B,0))</f>
        <v>1-3/4" - 8 UN - 2B</v>
      </c>
      <c r="F118" s="40" t="s">
        <v>565</v>
      </c>
      <c r="G118" s="39" t="s">
        <v>1229</v>
      </c>
      <c r="H118" s="40">
        <v>1</v>
      </c>
      <c r="I118" s="40" t="s">
        <v>22</v>
      </c>
      <c r="J118" s="26">
        <f>INDEX('Masterlist - Updating'!$I:$I,MATCH('Masterlist Original- References'!B274,'Masterlist - Updating'!$B:$B,0))</f>
        <v>44702</v>
      </c>
      <c r="K118" s="26">
        <f>INDEX('Masterlist - Updating'!$L:$L,MATCH('Masterlist Original- References'!B274,'Masterlist - Updating'!$B:$B,0))</f>
        <v>45067</v>
      </c>
      <c r="L118" s="41" t="b">
        <f t="shared" ca="1" si="3"/>
        <v>1</v>
      </c>
      <c r="M118" s="42"/>
      <c r="N118" s="36"/>
      <c r="O118" s="92">
        <f t="shared" ca="1" si="5"/>
        <v>44831</v>
      </c>
      <c r="P118" s="92">
        <f t="shared" si="4"/>
        <v>45053</v>
      </c>
    </row>
    <row r="119" spans="1:16" ht="31" hidden="1" x14ac:dyDescent="0.35">
      <c r="A119" s="40">
        <v>274</v>
      </c>
      <c r="B119" s="38" t="s">
        <v>572</v>
      </c>
      <c r="C119" s="39" t="s">
        <v>1794</v>
      </c>
      <c r="D119" s="40" t="s">
        <v>705</v>
      </c>
      <c r="E119" s="40" t="str">
        <f>INDEX([1]REFERENCED!$E:$E, MATCH(B119,[1]REFERENCED!$B:$B,0))</f>
        <v>1-3/8" - 12 UNF - 2B</v>
      </c>
      <c r="F119" s="40" t="s">
        <v>574</v>
      </c>
      <c r="G119" s="39" t="s">
        <v>422</v>
      </c>
      <c r="H119" s="40">
        <v>1</v>
      </c>
      <c r="I119" s="40" t="s">
        <v>22</v>
      </c>
      <c r="J119" s="26">
        <f>INDEX('Masterlist - Updating'!$I:$I,MATCH('Masterlist Original- References'!B275,'Masterlist - Updating'!$B:$B,0))</f>
        <v>44702</v>
      </c>
      <c r="K119" s="26">
        <f>INDEX('Masterlist - Updating'!$L:$L,MATCH('Masterlist Original- References'!B275,'Masterlist - Updating'!$B:$B,0))</f>
        <v>45067</v>
      </c>
      <c r="L119" s="41" t="b">
        <f t="shared" ca="1" si="3"/>
        <v>1</v>
      </c>
      <c r="M119" s="42"/>
      <c r="N119" s="36"/>
      <c r="O119" s="92">
        <f t="shared" ca="1" si="5"/>
        <v>44831</v>
      </c>
      <c r="P119" s="92">
        <f t="shared" si="4"/>
        <v>45053</v>
      </c>
    </row>
    <row r="120" spans="1:16" ht="31" hidden="1" x14ac:dyDescent="0.35">
      <c r="A120" s="40">
        <v>275</v>
      </c>
      <c r="B120" s="38" t="s">
        <v>1253</v>
      </c>
      <c r="C120" s="39" t="s">
        <v>1794</v>
      </c>
      <c r="D120" s="40" t="s">
        <v>705</v>
      </c>
      <c r="E120" s="40" t="str">
        <f>INDEX([1]REFERENCED!$E:$E, MATCH(B120,[1]REFERENCED!$B:$B,0))</f>
        <v>1-3/8" - 12 UNF - 2B</v>
      </c>
      <c r="F120" s="40" t="s">
        <v>705</v>
      </c>
      <c r="G120" s="39" t="s">
        <v>1254</v>
      </c>
      <c r="H120" s="40">
        <v>1</v>
      </c>
      <c r="I120" s="40" t="s">
        <v>22</v>
      </c>
      <c r="J120" s="26">
        <f>INDEX('Masterlist - Updating'!$I:$I,MATCH('Masterlist Original- References'!B276,'Masterlist - Updating'!$B:$B,0))</f>
        <v>44757</v>
      </c>
      <c r="K120" s="26">
        <f>INDEX('Masterlist - Updating'!$L:$L,MATCH('Masterlist Original- References'!B276,'Masterlist - Updating'!$B:$B,0))</f>
        <v>45122</v>
      </c>
      <c r="L120" s="41" t="b">
        <f t="shared" ca="1" si="3"/>
        <v>1</v>
      </c>
      <c r="M120" s="42"/>
      <c r="N120" s="36"/>
      <c r="O120" s="92">
        <f t="shared" ca="1" si="5"/>
        <v>44831</v>
      </c>
      <c r="P120" s="92">
        <f t="shared" si="4"/>
        <v>45108</v>
      </c>
    </row>
    <row r="121" spans="1:16" hidden="1" x14ac:dyDescent="0.35">
      <c r="A121" s="40">
        <v>276</v>
      </c>
      <c r="B121" s="38" t="s">
        <v>873</v>
      </c>
      <c r="C121" s="39" t="s">
        <v>1392</v>
      </c>
      <c r="D121" s="40" t="s">
        <v>705</v>
      </c>
      <c r="E121" s="40" t="str">
        <f>INDEX([1]REFERENCED!$E:$E, MATCH(B121,[1]REFERENCED!$B:$B,0))</f>
        <v>1-3/8" - 8 UN - 2B</v>
      </c>
      <c r="F121" s="40" t="s">
        <v>874</v>
      </c>
      <c r="G121" s="39" t="s">
        <v>628</v>
      </c>
      <c r="H121" s="40">
        <v>1</v>
      </c>
      <c r="I121" s="40" t="s">
        <v>22</v>
      </c>
      <c r="J121" s="26">
        <f>INDEX('Masterlist - Updating'!$I:$I,MATCH('Masterlist Original- References'!B277,'Masterlist - Updating'!$B:$B,0))</f>
        <v>44757</v>
      </c>
      <c r="K121" s="26">
        <f>INDEX('Masterlist - Updating'!$L:$L,MATCH('Masterlist Original- References'!B277,'Masterlist - Updating'!$B:$B,0))</f>
        <v>45122</v>
      </c>
      <c r="L121" s="41" t="b">
        <f t="shared" ca="1" si="3"/>
        <v>1</v>
      </c>
      <c r="M121" s="42"/>
      <c r="N121" s="36"/>
      <c r="O121" s="92">
        <f t="shared" ca="1" si="5"/>
        <v>44831</v>
      </c>
      <c r="P121" s="92">
        <f t="shared" si="4"/>
        <v>45108</v>
      </c>
    </row>
    <row r="122" spans="1:16" hidden="1" x14ac:dyDescent="0.35">
      <c r="A122" s="40">
        <v>277</v>
      </c>
      <c r="B122" s="38" t="s">
        <v>576</v>
      </c>
      <c r="C122" s="39" t="s">
        <v>1392</v>
      </c>
      <c r="D122" s="40" t="s">
        <v>705</v>
      </c>
      <c r="E122" s="40" t="str">
        <f>INDEX([1]REFERENCED!$E:$E, MATCH(B122,[1]REFERENCED!$B:$B,0))</f>
        <v>1-3/8" - 8 UN - 2B</v>
      </c>
      <c r="F122" s="40" t="s">
        <v>578</v>
      </c>
      <c r="G122" s="39" t="s">
        <v>580</v>
      </c>
      <c r="H122" s="40">
        <v>1</v>
      </c>
      <c r="I122" s="40" t="s">
        <v>22</v>
      </c>
      <c r="J122" s="26">
        <f>INDEX('Masterlist - Updating'!$I:$I,MATCH('Masterlist Original- References'!B278,'Masterlist - Updating'!$B:$B,0))</f>
        <v>44702</v>
      </c>
      <c r="K122" s="26">
        <f>INDEX('Masterlist - Updating'!$L:$L,MATCH('Masterlist Original- References'!B278,'Masterlist - Updating'!$B:$B,0))</f>
        <v>45067</v>
      </c>
      <c r="L122" s="41" t="b">
        <f t="shared" ca="1" si="3"/>
        <v>1</v>
      </c>
      <c r="M122" s="42"/>
      <c r="N122" s="36"/>
      <c r="O122" s="92">
        <f t="shared" ca="1" si="5"/>
        <v>44831</v>
      </c>
      <c r="P122" s="92">
        <f t="shared" si="4"/>
        <v>45053</v>
      </c>
    </row>
    <row r="123" spans="1:16" ht="31" hidden="1" x14ac:dyDescent="0.35">
      <c r="A123" s="40">
        <v>279</v>
      </c>
      <c r="B123" s="38" t="s">
        <v>703</v>
      </c>
      <c r="C123" s="39" t="s">
        <v>704</v>
      </c>
      <c r="D123" s="40" t="s">
        <v>705</v>
      </c>
      <c r="E123" s="40" t="str">
        <f>INDEX([1]REFERENCED!$E:$E, MATCH(B123,[1]REFERENCED!$B:$B,0))</f>
        <v xml:space="preserve">1-5/16" - 12 UN - 2B </v>
      </c>
      <c r="F123" s="40" t="s">
        <v>705</v>
      </c>
      <c r="G123" s="39" t="s">
        <v>706</v>
      </c>
      <c r="H123" s="40">
        <v>1</v>
      </c>
      <c r="I123" s="40" t="s">
        <v>22</v>
      </c>
      <c r="J123" s="26">
        <f>INDEX('Masterlist - Updating'!$I:$I,MATCH('Masterlist Original- References'!B280,'Masterlist - Updating'!$B:$B,0))</f>
        <v>44757</v>
      </c>
      <c r="K123" s="26">
        <f>INDEX('Masterlist - Updating'!$L:$L,MATCH('Masterlist Original- References'!B280,'Masterlist - Updating'!$B:$B,0))</f>
        <v>45122</v>
      </c>
      <c r="L123" s="41" t="b">
        <f t="shared" ca="1" si="3"/>
        <v>1</v>
      </c>
      <c r="M123" s="42"/>
      <c r="N123" s="36"/>
      <c r="O123" s="92">
        <f t="shared" ca="1" si="5"/>
        <v>44831</v>
      </c>
      <c r="P123" s="92">
        <f t="shared" si="4"/>
        <v>45108</v>
      </c>
    </row>
    <row r="124" spans="1:16" ht="31" hidden="1" x14ac:dyDescent="0.35">
      <c r="A124" s="40">
        <v>280</v>
      </c>
      <c r="B124" s="38" t="s">
        <v>1342</v>
      </c>
      <c r="C124" s="39" t="s">
        <v>704</v>
      </c>
      <c r="D124" s="40" t="s">
        <v>705</v>
      </c>
      <c r="E124" s="40" t="str">
        <f>INDEX([1]REFERENCED!$E:$E, MATCH(B124,[1]REFERENCED!$B:$B,0))</f>
        <v>1-5/16" - 12 UN - 2B</v>
      </c>
      <c r="F124" s="40" t="s">
        <v>1343</v>
      </c>
      <c r="G124" s="39" t="s">
        <v>603</v>
      </c>
      <c r="H124" s="40">
        <v>1</v>
      </c>
      <c r="I124" s="40" t="s">
        <v>22</v>
      </c>
      <c r="J124" s="26">
        <f>INDEX('Masterlist - Updating'!$I:$I,MATCH('Masterlist Original- References'!B281,'Masterlist - Updating'!$B:$B,0))</f>
        <v>44702</v>
      </c>
      <c r="K124" s="26">
        <f>INDEX('Masterlist - Updating'!$L:$L,MATCH('Masterlist Original- References'!B281,'Masterlist - Updating'!$B:$B,0))</f>
        <v>45067</v>
      </c>
      <c r="L124" s="41" t="b">
        <f t="shared" ca="1" si="3"/>
        <v>1</v>
      </c>
      <c r="M124" s="42"/>
      <c r="N124" s="36"/>
      <c r="O124" s="92">
        <f t="shared" ca="1" si="5"/>
        <v>44831</v>
      </c>
      <c r="P124" s="92">
        <f t="shared" si="4"/>
        <v>45053</v>
      </c>
    </row>
    <row r="125" spans="1:16" hidden="1" x14ac:dyDescent="0.35">
      <c r="A125" s="40">
        <v>281</v>
      </c>
      <c r="B125" s="38" t="s">
        <v>875</v>
      </c>
      <c r="C125" s="39" t="s">
        <v>1795</v>
      </c>
      <c r="D125" s="40" t="s">
        <v>705</v>
      </c>
      <c r="E125" s="40" t="str">
        <f>INDEX([1]REFERENCED!$E:$E, MATCH(B125,[1]REFERENCED!$B:$B,0))</f>
        <v xml:space="preserve">1-5/8"  - 8 UN - 2B </v>
      </c>
      <c r="F125" s="40" t="s">
        <v>876</v>
      </c>
      <c r="G125" s="39" t="s">
        <v>603</v>
      </c>
      <c r="H125" s="40">
        <v>1</v>
      </c>
      <c r="I125" s="40" t="s">
        <v>22</v>
      </c>
      <c r="J125" s="26">
        <f>INDEX('Masterlist - Updating'!$I:$I,MATCH('Masterlist Original- References'!B282,'Masterlist - Updating'!$B:$B,0))</f>
        <v>44707</v>
      </c>
      <c r="K125" s="26">
        <f>INDEX('Masterlist - Updating'!$L:$L,MATCH('Masterlist Original- References'!B282,'Masterlist - Updating'!$B:$B,0))</f>
        <v>45072</v>
      </c>
      <c r="L125" s="41" t="b">
        <f t="shared" ca="1" si="3"/>
        <v>1</v>
      </c>
      <c r="M125" s="42"/>
      <c r="N125" s="36"/>
      <c r="O125" s="92">
        <f t="shared" ca="1" si="5"/>
        <v>44831</v>
      </c>
      <c r="P125" s="92">
        <f t="shared" si="4"/>
        <v>45058</v>
      </c>
    </row>
    <row r="126" spans="1:16" hidden="1" x14ac:dyDescent="0.35">
      <c r="A126" s="40">
        <v>282</v>
      </c>
      <c r="B126" s="38" t="s">
        <v>1222</v>
      </c>
      <c r="C126" s="39" t="s">
        <v>1795</v>
      </c>
      <c r="D126" s="40" t="s">
        <v>705</v>
      </c>
      <c r="E126" s="40" t="str">
        <f>INDEX([1]REFERENCED!$E:$E, MATCH(B126,[1]REFERENCED!$B:$B,0))</f>
        <v xml:space="preserve">1-5/8"  - 8 UN - 2B </v>
      </c>
      <c r="F126" s="40" t="s">
        <v>565</v>
      </c>
      <c r="G126" s="39" t="s">
        <v>1225</v>
      </c>
      <c r="H126" s="40">
        <v>1</v>
      </c>
      <c r="I126" s="40" t="s">
        <v>22</v>
      </c>
      <c r="J126" s="26">
        <f>INDEX('Masterlist - Updating'!$I:$I,MATCH('Masterlist Original- References'!B283,'Masterlist - Updating'!$B:$B,0))</f>
        <v>44709</v>
      </c>
      <c r="K126" s="26">
        <f>INDEX('Masterlist - Updating'!$L:$L,MATCH('Masterlist Original- References'!B283,'Masterlist - Updating'!$B:$B,0))</f>
        <v>45074</v>
      </c>
      <c r="L126" s="41" t="b">
        <f t="shared" ca="1" si="3"/>
        <v>1</v>
      </c>
      <c r="M126" s="42"/>
      <c r="N126" s="36"/>
      <c r="O126" s="92">
        <f t="shared" ca="1" si="5"/>
        <v>44831</v>
      </c>
      <c r="P126" s="92">
        <f t="shared" si="4"/>
        <v>45060</v>
      </c>
    </row>
    <row r="127" spans="1:16" hidden="1" x14ac:dyDescent="0.35">
      <c r="A127" s="40">
        <v>283</v>
      </c>
      <c r="B127" s="38" t="s">
        <v>1255</v>
      </c>
      <c r="C127" s="39" t="s">
        <v>1795</v>
      </c>
      <c r="D127" s="40" t="s">
        <v>705</v>
      </c>
      <c r="E127" s="40" t="str">
        <f>INDEX([1]REFERENCED!$E:$E, MATCH(B127,[1]REFERENCED!$B:$B,0))</f>
        <v xml:space="preserve">1-5/8"  - 8 UN - 2B </v>
      </c>
      <c r="F127" s="40" t="s">
        <v>578</v>
      </c>
      <c r="G127" s="39" t="s">
        <v>599</v>
      </c>
      <c r="H127" s="40">
        <v>1</v>
      </c>
      <c r="I127" s="40" t="s">
        <v>22</v>
      </c>
      <c r="J127" s="26">
        <f>INDEX('Masterlist - Updating'!$I:$I,MATCH('Masterlist Original- References'!B284,'Masterlist - Updating'!$B:$B,0))</f>
        <v>44718</v>
      </c>
      <c r="K127" s="26">
        <f>INDEX('Masterlist - Updating'!$L:$L,MATCH('Masterlist Original- References'!B284,'Masterlist - Updating'!$B:$B,0))</f>
        <v>45083</v>
      </c>
      <c r="L127" s="41" t="b">
        <f t="shared" ca="1" si="3"/>
        <v>1</v>
      </c>
      <c r="M127" s="42"/>
      <c r="N127" s="36"/>
      <c r="O127" s="92">
        <f t="shared" ca="1" si="5"/>
        <v>44831</v>
      </c>
      <c r="P127" s="92">
        <f t="shared" si="4"/>
        <v>45069</v>
      </c>
    </row>
    <row r="128" spans="1:16" hidden="1" x14ac:dyDescent="0.35">
      <c r="A128" s="40">
        <v>284</v>
      </c>
      <c r="B128" s="38" t="s">
        <v>1458</v>
      </c>
      <c r="C128" s="39" t="s">
        <v>1796</v>
      </c>
      <c r="D128" s="40" t="s">
        <v>705</v>
      </c>
      <c r="E128" s="40" t="str">
        <f>INDEX([1]REFERENCED!$E:$E, MATCH(B128,[1]REFERENCED!$B:$B,0))</f>
        <v>1 -7/8" - 8 UN - 2B</v>
      </c>
      <c r="F128" s="40" t="s">
        <v>1460</v>
      </c>
      <c r="G128" s="39" t="s">
        <v>603</v>
      </c>
      <c r="H128" s="40">
        <v>1</v>
      </c>
      <c r="I128" s="40" t="s">
        <v>22</v>
      </c>
      <c r="J128" s="26">
        <f>INDEX('Masterlist - Updating'!$I:$I,MATCH('Masterlist Original- References'!B285,'Masterlist - Updating'!$B:$B,0))</f>
        <v>44718</v>
      </c>
      <c r="K128" s="26">
        <f>INDEX('Masterlist - Updating'!$L:$L,MATCH('Masterlist Original- References'!B285,'Masterlist - Updating'!$B:$B,0))</f>
        <v>45083</v>
      </c>
      <c r="L128" s="41" t="b">
        <f t="shared" ca="1" si="3"/>
        <v>1</v>
      </c>
      <c r="M128" s="42"/>
      <c r="N128" s="36"/>
      <c r="O128" s="92">
        <f t="shared" ca="1" si="5"/>
        <v>44831</v>
      </c>
      <c r="P128" s="92">
        <f t="shared" si="4"/>
        <v>45069</v>
      </c>
    </row>
    <row r="129" spans="1:16" hidden="1" x14ac:dyDescent="0.35">
      <c r="A129" s="40">
        <v>285</v>
      </c>
      <c r="B129" s="38" t="s">
        <v>585</v>
      </c>
      <c r="C129" s="52" t="s">
        <v>1796</v>
      </c>
      <c r="D129" s="40" t="s">
        <v>705</v>
      </c>
      <c r="E129" s="40" t="str">
        <f>INDEX([1]REFERENCED!$E:$E, MATCH(B129,[1]REFERENCED!$B:$B,0))</f>
        <v>1-7/8"  - 8 UN - 2B</v>
      </c>
      <c r="F129" s="40" t="s">
        <v>578</v>
      </c>
      <c r="G129" s="39" t="s">
        <v>588</v>
      </c>
      <c r="H129" s="40">
        <v>1</v>
      </c>
      <c r="I129" s="40" t="s">
        <v>22</v>
      </c>
      <c r="J129" s="26">
        <f>INDEX('Masterlist - Updating'!$I:$I,MATCH('Masterlist Original- References'!B286,'Masterlist - Updating'!$B:$B,0))</f>
        <v>44718</v>
      </c>
      <c r="K129" s="26">
        <f>INDEX('Masterlist - Updating'!$L:$L,MATCH('Masterlist Original- References'!B286,'Masterlist - Updating'!$B:$B,0))</f>
        <v>45083</v>
      </c>
      <c r="L129" s="41" t="b">
        <f t="shared" ca="1" si="3"/>
        <v>1</v>
      </c>
      <c r="M129" s="42"/>
      <c r="N129" s="36"/>
      <c r="O129" s="92">
        <f t="shared" ca="1" si="5"/>
        <v>44831</v>
      </c>
      <c r="P129" s="92">
        <f t="shared" si="4"/>
        <v>45069</v>
      </c>
    </row>
    <row r="130" spans="1:16" hidden="1" x14ac:dyDescent="0.35">
      <c r="A130" s="40">
        <v>286</v>
      </c>
      <c r="B130" s="38" t="s">
        <v>1230</v>
      </c>
      <c r="C130" s="39" t="s">
        <v>1796</v>
      </c>
      <c r="D130" s="40" t="s">
        <v>705</v>
      </c>
      <c r="E130" s="40" t="str">
        <f>INDEX([1]REFERENCED!$E:$E, MATCH(B130,[1]REFERENCED!$B:$B,0))</f>
        <v>1-7/8"  - 8 UN - 2B</v>
      </c>
      <c r="F130" s="40" t="s">
        <v>574</v>
      </c>
      <c r="G130" s="39" t="s">
        <v>599</v>
      </c>
      <c r="H130" s="40">
        <v>1</v>
      </c>
      <c r="I130" s="40" t="s">
        <v>22</v>
      </c>
      <c r="J130" s="26">
        <f>INDEX('Masterlist - Updating'!$I:$I,MATCH('Masterlist Original- References'!B287,'Masterlist - Updating'!$B:$B,0))</f>
        <v>44718</v>
      </c>
      <c r="K130" s="26">
        <f>INDEX('Masterlist - Updating'!$L:$L,MATCH('Masterlist Original- References'!B287,'Masterlist - Updating'!$B:$B,0))</f>
        <v>45083</v>
      </c>
      <c r="L130" s="41" t="b">
        <f t="shared" ref="L130:L193" ca="1" si="6">(P130&lt;=O130)=FALSE()</f>
        <v>1</v>
      </c>
      <c r="M130" s="42"/>
      <c r="N130" s="36"/>
      <c r="O130" s="92">
        <f t="shared" ca="1" si="5"/>
        <v>44831</v>
      </c>
      <c r="P130" s="92">
        <f t="shared" ref="P130:P193" si="7">(K130-14)</f>
        <v>45069</v>
      </c>
    </row>
    <row r="131" spans="1:16" hidden="1" x14ac:dyDescent="0.35">
      <c r="A131" s="40">
        <v>288</v>
      </c>
      <c r="B131" s="38" t="s">
        <v>1266</v>
      </c>
      <c r="C131" s="39" t="s">
        <v>1797</v>
      </c>
      <c r="D131" s="40" t="s">
        <v>705</v>
      </c>
      <c r="E131" s="40" t="str">
        <f>INDEX([1]REFERENCED!$E:$E, MATCH(B131,[1]REFERENCED!$B:$B,0))</f>
        <v>2" - 11.5 NPT</v>
      </c>
      <c r="F131" s="40" t="s">
        <v>578</v>
      </c>
      <c r="G131" s="39" t="s">
        <v>422</v>
      </c>
      <c r="H131" s="40">
        <v>1</v>
      </c>
      <c r="I131" s="40" t="s">
        <v>22</v>
      </c>
      <c r="J131" s="26">
        <f>INDEX('Masterlist - Updating'!$I:$I,MATCH('Masterlist Original- References'!B289,'Masterlist - Updating'!$B:$B,0))</f>
        <v>44718</v>
      </c>
      <c r="K131" s="26">
        <f>INDEX('Masterlist - Updating'!$L:$L,MATCH('Masterlist Original- References'!B289,'Masterlist - Updating'!$B:$B,0))</f>
        <v>45083</v>
      </c>
      <c r="L131" s="41" t="b">
        <f t="shared" ca="1" si="6"/>
        <v>1</v>
      </c>
      <c r="M131" s="42"/>
      <c r="N131" s="36"/>
      <c r="O131" s="92">
        <f t="shared" ca="1" si="5"/>
        <v>44831</v>
      </c>
      <c r="P131" s="92">
        <f t="shared" si="7"/>
        <v>45069</v>
      </c>
    </row>
    <row r="132" spans="1:16" hidden="1" x14ac:dyDescent="0.35">
      <c r="A132" s="40">
        <v>289</v>
      </c>
      <c r="B132" s="38" t="s">
        <v>616</v>
      </c>
      <c r="C132" s="39" t="s">
        <v>617</v>
      </c>
      <c r="D132" s="40" t="s">
        <v>705</v>
      </c>
      <c r="E132" s="40" t="str">
        <f>INDEX([1]REFERENCED!$E:$E, MATCH(B132,[1]REFERENCED!$B:$B,0))</f>
        <v>2" - 11.5 NPT L1</v>
      </c>
      <c r="F132" s="40" t="s">
        <v>565</v>
      </c>
      <c r="G132" s="39" t="s">
        <v>618</v>
      </c>
      <c r="H132" s="40">
        <v>1</v>
      </c>
      <c r="I132" s="40" t="s">
        <v>22</v>
      </c>
      <c r="J132" s="26">
        <f>INDEX('Masterlist - Updating'!$I:$I,MATCH('Masterlist Original- References'!B290,'Masterlist - Updating'!$B:$B,0))</f>
        <v>44718</v>
      </c>
      <c r="K132" s="26">
        <f>INDEX('Masterlist - Updating'!$L:$L,MATCH('Masterlist Original- References'!B290,'Masterlist - Updating'!$B:$B,0))</f>
        <v>45083</v>
      </c>
      <c r="L132" s="41" t="b">
        <f t="shared" ca="1" si="6"/>
        <v>1</v>
      </c>
      <c r="M132" s="42"/>
      <c r="N132" s="36"/>
      <c r="O132" s="92">
        <f t="shared" ca="1" si="5"/>
        <v>44831</v>
      </c>
      <c r="P132" s="92">
        <f t="shared" si="7"/>
        <v>45069</v>
      </c>
    </row>
    <row r="133" spans="1:16" hidden="1" x14ac:dyDescent="0.35">
      <c r="A133" s="40">
        <v>290</v>
      </c>
      <c r="B133" s="38" t="s">
        <v>1143</v>
      </c>
      <c r="C133" s="39" t="s">
        <v>1144</v>
      </c>
      <c r="D133" s="40" t="s">
        <v>705</v>
      </c>
      <c r="E133" s="40" t="str">
        <f>INDEX([1]REFERENCED!$E:$E, MATCH(B133,[1]REFERENCED!$B:$B,0))</f>
        <v>2" - 4.5 UNC - 2B</v>
      </c>
      <c r="F133" s="40" t="s">
        <v>1145</v>
      </c>
      <c r="G133" s="39" t="s">
        <v>1146</v>
      </c>
      <c r="H133" s="40">
        <v>1</v>
      </c>
      <c r="I133" s="40" t="s">
        <v>22</v>
      </c>
      <c r="J133" s="26">
        <f>INDEX('Masterlist - Updating'!$I:$I,MATCH('Masterlist Original- References'!B291,'Masterlist - Updating'!$B:$B,0))</f>
        <v>44351</v>
      </c>
      <c r="K133" s="26">
        <f>INDEX('Masterlist - Updating'!$L:$L,MATCH('Masterlist Original- References'!B291,'Masterlist - Updating'!$B:$B,0))</f>
        <v>44716</v>
      </c>
      <c r="L133" s="41" t="b">
        <f t="shared" ca="1" si="6"/>
        <v>0</v>
      </c>
      <c r="M133" s="42"/>
      <c r="N133" s="36"/>
      <c r="O133" s="92">
        <f t="shared" ca="1" si="5"/>
        <v>44831</v>
      </c>
      <c r="P133" s="92">
        <f t="shared" si="7"/>
        <v>44702</v>
      </c>
    </row>
    <row r="134" spans="1:16" ht="31" hidden="1" x14ac:dyDescent="0.35">
      <c r="A134" s="40">
        <v>293</v>
      </c>
      <c r="B134" s="38" t="s">
        <v>593</v>
      </c>
      <c r="C134" s="39" t="s">
        <v>1799</v>
      </c>
      <c r="D134" s="40" t="s">
        <v>705</v>
      </c>
      <c r="E134" s="40" t="str">
        <f>INDEX([1]REFERENCED!$E:$E, MATCH(B134,[1]REFERENCED!$B:$B,0))</f>
        <v>2-1/2" - 4 UNC - 2B</v>
      </c>
      <c r="F134" s="40" t="s">
        <v>574</v>
      </c>
      <c r="G134" s="39" t="s">
        <v>422</v>
      </c>
      <c r="H134" s="40">
        <v>1</v>
      </c>
      <c r="I134" s="40" t="s">
        <v>22</v>
      </c>
      <c r="J134" s="26">
        <f>INDEX('Masterlist - Updating'!$I:$I,MATCH('Masterlist Original- References'!B294,'Masterlist - Updating'!$B:$B,0))</f>
        <v>44707</v>
      </c>
      <c r="K134" s="26">
        <f>INDEX('Masterlist - Updating'!$L:$L,MATCH('Masterlist Original- References'!B294,'Masterlist - Updating'!$B:$B,0))</f>
        <v>45072</v>
      </c>
      <c r="L134" s="41" t="b">
        <f t="shared" ca="1" si="6"/>
        <v>1</v>
      </c>
      <c r="M134" s="42"/>
      <c r="N134" s="36"/>
      <c r="O134" s="92">
        <f t="shared" ca="1" si="5"/>
        <v>44831</v>
      </c>
      <c r="P134" s="92">
        <f t="shared" si="7"/>
        <v>45058</v>
      </c>
    </row>
    <row r="135" spans="1:16" hidden="1" x14ac:dyDescent="0.35">
      <c r="A135" s="40">
        <v>294</v>
      </c>
      <c r="B135" s="38" t="s">
        <v>596</v>
      </c>
      <c r="C135" s="39" t="s">
        <v>1800</v>
      </c>
      <c r="D135" s="40" t="s">
        <v>705</v>
      </c>
      <c r="E135" s="40" t="str">
        <f>INDEX([1]REFERENCED!$E:$E, MATCH(B135,[1]REFERENCED!$B:$B,0))</f>
        <v>2-1/2" - 8 UN - 2B</v>
      </c>
      <c r="F135" s="40" t="s">
        <v>565</v>
      </c>
      <c r="G135" s="39" t="s">
        <v>599</v>
      </c>
      <c r="H135" s="40">
        <v>1</v>
      </c>
      <c r="I135" s="40" t="s">
        <v>22</v>
      </c>
      <c r="J135" s="26">
        <f>INDEX('Masterlist - Updating'!$I:$I,MATCH('Masterlist Original- References'!B295,'Masterlist - Updating'!$B:$B,0))</f>
        <v>44707</v>
      </c>
      <c r="K135" s="26">
        <f>INDEX('Masterlist - Updating'!$L:$L,MATCH('Masterlist Original- References'!B295,'Masterlist - Updating'!$B:$B,0))</f>
        <v>45072</v>
      </c>
      <c r="L135" s="41" t="b">
        <f t="shared" ca="1" si="6"/>
        <v>1</v>
      </c>
      <c r="M135" s="42"/>
      <c r="N135" s="36"/>
      <c r="O135" s="92">
        <f t="shared" ca="1" si="5"/>
        <v>44831</v>
      </c>
      <c r="P135" s="92">
        <f t="shared" si="7"/>
        <v>45058</v>
      </c>
    </row>
    <row r="136" spans="1:16" hidden="1" x14ac:dyDescent="0.35">
      <c r="A136" s="40">
        <v>295</v>
      </c>
      <c r="B136" s="38" t="s">
        <v>889</v>
      </c>
      <c r="C136" s="39" t="s">
        <v>1800</v>
      </c>
      <c r="D136" s="40" t="s">
        <v>705</v>
      </c>
      <c r="E136" s="40" t="str">
        <f>INDEX([1]REFERENCED!$E:$E, MATCH(B136,[1]REFERENCED!$B:$B,0))</f>
        <v>2-1/2" - 8 UN - 2B</v>
      </c>
      <c r="F136" s="46" t="s">
        <v>40</v>
      </c>
      <c r="G136" s="39" t="s">
        <v>890</v>
      </c>
      <c r="H136" s="40">
        <v>1</v>
      </c>
      <c r="I136" s="40" t="s">
        <v>22</v>
      </c>
      <c r="J136" s="26">
        <f>INDEX('Masterlist - Updating'!$I:$I,MATCH('Masterlist Original- References'!B296,'Masterlist - Updating'!$B:$B,0))</f>
        <v>44783</v>
      </c>
      <c r="K136" s="26">
        <f>INDEX('Masterlist - Updating'!$L:$L,MATCH('Masterlist Original- References'!B296,'Masterlist - Updating'!$B:$B,0))</f>
        <v>44875</v>
      </c>
      <c r="L136" s="41" t="b">
        <f t="shared" ca="1" si="6"/>
        <v>1</v>
      </c>
      <c r="M136" s="42"/>
      <c r="N136" s="36"/>
      <c r="O136" s="92">
        <f t="shared" ref="O136:O199" ca="1" si="8">TODAY()</f>
        <v>44831</v>
      </c>
      <c r="P136" s="92">
        <f t="shared" si="7"/>
        <v>44861</v>
      </c>
    </row>
    <row r="137" spans="1:16" hidden="1" x14ac:dyDescent="0.35">
      <c r="A137" s="40">
        <v>296</v>
      </c>
      <c r="B137" s="38" t="s">
        <v>1238</v>
      </c>
      <c r="C137" s="39" t="s">
        <v>1800</v>
      </c>
      <c r="D137" s="40" t="s">
        <v>705</v>
      </c>
      <c r="E137" s="40" t="str">
        <f>INDEX([1]REFERENCED!$E:$E, MATCH(B137,[1]REFERENCED!$B:$B,0))</f>
        <v>2-1/2“  - 8 UN - 2B</v>
      </c>
      <c r="F137" s="40" t="s">
        <v>574</v>
      </c>
      <c r="G137" s="39" t="s">
        <v>603</v>
      </c>
      <c r="H137" s="40">
        <v>1</v>
      </c>
      <c r="I137" s="40" t="s">
        <v>22</v>
      </c>
      <c r="J137" s="26">
        <f>INDEX('Masterlist - Updating'!$I:$I,MATCH('Masterlist Original- References'!B297,'Masterlist - Updating'!$B:$B,0))</f>
        <v>44783</v>
      </c>
      <c r="K137" s="26">
        <f>INDEX('Masterlist - Updating'!$L:$L,MATCH('Masterlist Original- References'!B297,'Masterlist - Updating'!$B:$B,0))</f>
        <v>44875</v>
      </c>
      <c r="L137" s="41" t="b">
        <f t="shared" ca="1" si="6"/>
        <v>1</v>
      </c>
      <c r="M137" s="42"/>
      <c r="N137" s="36"/>
      <c r="O137" s="92">
        <f t="shared" ca="1" si="8"/>
        <v>44831</v>
      </c>
      <c r="P137" s="92">
        <f t="shared" si="7"/>
        <v>44861</v>
      </c>
    </row>
    <row r="138" spans="1:16" hidden="1" x14ac:dyDescent="0.35">
      <c r="A138" s="40">
        <v>297</v>
      </c>
      <c r="B138" s="38" t="s">
        <v>1136</v>
      </c>
      <c r="C138" s="39" t="s">
        <v>1801</v>
      </c>
      <c r="D138" s="40" t="s">
        <v>1343</v>
      </c>
      <c r="E138" s="40" t="e">
        <f>INDEX([1]REFERENCED!$E:$E, MATCH(B138,[1]REFERENCED!$B:$B,0))</f>
        <v>#N/A</v>
      </c>
      <c r="F138" s="40" t="s">
        <v>1138</v>
      </c>
      <c r="G138" s="39" t="s">
        <v>412</v>
      </c>
      <c r="H138" s="40">
        <v>1</v>
      </c>
      <c r="I138" s="40" t="s">
        <v>22</v>
      </c>
      <c r="J138" s="26">
        <f>INDEX('Masterlist - Updating'!$I:$I,MATCH('Masterlist Original- References'!B298,'Masterlist - Updating'!$B:$B,0))</f>
        <v>44681</v>
      </c>
      <c r="K138" s="26">
        <f>INDEX('Masterlist - Updating'!$L:$L,MATCH('Masterlist Original- References'!B298,'Masterlist - Updating'!$B:$B,0))</f>
        <v>45046</v>
      </c>
      <c r="L138" s="41" t="b">
        <f t="shared" ca="1" si="6"/>
        <v>1</v>
      </c>
      <c r="M138" s="42"/>
      <c r="N138" s="36"/>
      <c r="O138" s="92">
        <f t="shared" ca="1" si="8"/>
        <v>44831</v>
      </c>
      <c r="P138" s="92">
        <f t="shared" si="7"/>
        <v>45032</v>
      </c>
    </row>
    <row r="139" spans="1:16" hidden="1" x14ac:dyDescent="0.35">
      <c r="A139" s="40">
        <v>298</v>
      </c>
      <c r="B139" s="38" t="s">
        <v>883</v>
      </c>
      <c r="C139" s="39" t="s">
        <v>1802</v>
      </c>
      <c r="D139" s="40" t="s">
        <v>705</v>
      </c>
      <c r="E139" s="40" t="str">
        <f>INDEX([1]REFERENCED!$E:$E, MATCH(B139,[1]REFERENCED!$B:$B,0))</f>
        <v>2-1/4"  - 8 UN - 2B</v>
      </c>
      <c r="F139" s="40" t="s">
        <v>885</v>
      </c>
      <c r="G139" s="39" t="s">
        <v>603</v>
      </c>
      <c r="H139" s="40">
        <v>1</v>
      </c>
      <c r="I139" s="40" t="s">
        <v>22</v>
      </c>
      <c r="J139" s="26">
        <f>INDEX('Masterlist - Updating'!$I:$I,MATCH('Masterlist Original- References'!B299,'Masterlist - Updating'!$B:$B,0))</f>
        <v>44558</v>
      </c>
      <c r="K139" s="26">
        <f>INDEX('Masterlist - Updating'!$L:$L,MATCH('Masterlist Original- References'!B299,'Masterlist - Updating'!$B:$B,0))</f>
        <v>44923</v>
      </c>
      <c r="L139" s="41" t="b">
        <f t="shared" ca="1" si="6"/>
        <v>1</v>
      </c>
      <c r="M139" s="42"/>
      <c r="N139" s="36"/>
      <c r="O139" s="92">
        <f t="shared" ca="1" si="8"/>
        <v>44831</v>
      </c>
      <c r="P139" s="92">
        <f t="shared" si="7"/>
        <v>44909</v>
      </c>
    </row>
    <row r="140" spans="1:16" hidden="1" x14ac:dyDescent="0.35">
      <c r="A140" s="40">
        <v>299</v>
      </c>
      <c r="B140" s="38" t="s">
        <v>1235</v>
      </c>
      <c r="C140" s="52" t="s">
        <v>1802</v>
      </c>
      <c r="D140" s="40" t="s">
        <v>705</v>
      </c>
      <c r="E140" s="40" t="str">
        <f>INDEX([1]REFERENCED!$E:$E, MATCH(B140,[1]REFERENCED!$B:$B,0))</f>
        <v>2-1/4"  - 8 UN - 2B</v>
      </c>
      <c r="F140" s="40" t="s">
        <v>574</v>
      </c>
      <c r="G140" s="39" t="s">
        <v>1237</v>
      </c>
      <c r="H140" s="40">
        <v>1</v>
      </c>
      <c r="I140" s="40" t="s">
        <v>22</v>
      </c>
      <c r="J140" s="26">
        <f>INDEX('Masterlist - Updating'!$I:$I,MATCH('Masterlist Original- References'!B300,'Masterlist - Updating'!$B:$B,0))</f>
        <v>44558</v>
      </c>
      <c r="K140" s="26">
        <f>INDEX('Masterlist - Updating'!$L:$L,MATCH('Masterlist Original- References'!B300,'Masterlist - Updating'!$B:$B,0))</f>
        <v>44923</v>
      </c>
      <c r="L140" s="41" t="b">
        <f t="shared" ca="1" si="6"/>
        <v>1</v>
      </c>
      <c r="M140" s="42"/>
      <c r="N140" s="36"/>
      <c r="O140" s="92">
        <f t="shared" ca="1" si="8"/>
        <v>44831</v>
      </c>
      <c r="P140" s="92">
        <f t="shared" si="7"/>
        <v>44909</v>
      </c>
    </row>
    <row r="141" spans="1:16" hidden="1" x14ac:dyDescent="0.35">
      <c r="A141" s="40">
        <v>300</v>
      </c>
      <c r="B141" s="38" t="s">
        <v>1258</v>
      </c>
      <c r="C141" s="39" t="s">
        <v>1802</v>
      </c>
      <c r="D141" s="40" t="s">
        <v>705</v>
      </c>
      <c r="E141" s="40" t="str">
        <f>INDEX([1]REFERENCED!$E:$E, MATCH(B141,[1]REFERENCED!$B:$B,0))</f>
        <v>2-1/4"  - 8 UN - 2B</v>
      </c>
      <c r="F141" s="40" t="s">
        <v>565</v>
      </c>
      <c r="G141" s="39" t="s">
        <v>599</v>
      </c>
      <c r="H141" s="40">
        <v>1</v>
      </c>
      <c r="I141" s="40" t="s">
        <v>22</v>
      </c>
      <c r="J141" s="26">
        <f>INDEX('Masterlist - Updating'!$I:$I,MATCH('Masterlist Original- References'!B301,'Masterlist - Updating'!$B:$B,0))</f>
        <v>44681</v>
      </c>
      <c r="K141" s="26">
        <f>INDEX('Masterlist - Updating'!$L:$L,MATCH('Masterlist Original- References'!B301,'Masterlist - Updating'!$B:$B,0))</f>
        <v>45046</v>
      </c>
      <c r="L141" s="41" t="b">
        <f t="shared" ca="1" si="6"/>
        <v>1</v>
      </c>
      <c r="M141" s="42"/>
      <c r="N141" s="36"/>
      <c r="O141" s="92">
        <f t="shared" ca="1" si="8"/>
        <v>44831</v>
      </c>
      <c r="P141" s="92">
        <f t="shared" si="7"/>
        <v>45032</v>
      </c>
    </row>
    <row r="142" spans="1:16" hidden="1" x14ac:dyDescent="0.35">
      <c r="A142" s="40">
        <v>301</v>
      </c>
      <c r="B142" s="38" t="s">
        <v>1234</v>
      </c>
      <c r="C142" s="39" t="s">
        <v>1803</v>
      </c>
      <c r="D142" s="40" t="s">
        <v>705</v>
      </c>
      <c r="E142" s="40" t="str">
        <f>INDEX([1]REFERENCED!$E:$E, MATCH(B142,[1]REFERENCED!$B:$B,0))</f>
        <v>2-1/8"  - 8 UN - 2B</v>
      </c>
      <c r="F142" s="40" t="s">
        <v>574</v>
      </c>
      <c r="G142" s="39" t="s">
        <v>603</v>
      </c>
      <c r="H142" s="40">
        <v>1</v>
      </c>
      <c r="I142" s="40" t="s">
        <v>22</v>
      </c>
      <c r="J142" s="26">
        <f>INDEX('Masterlist - Updating'!$I:$I,MATCH('Masterlist Original- References'!B302,'Masterlist - Updating'!$B:$B,0))</f>
        <v>44681</v>
      </c>
      <c r="K142" s="26">
        <f>INDEX('Masterlist - Updating'!$L:$L,MATCH('Masterlist Original- References'!B302,'Masterlist - Updating'!$B:$B,0))</f>
        <v>45046</v>
      </c>
      <c r="L142" s="41" t="b">
        <f t="shared" ca="1" si="6"/>
        <v>1</v>
      </c>
      <c r="M142" s="42"/>
      <c r="N142" s="36"/>
      <c r="O142" s="92">
        <f t="shared" ca="1" si="8"/>
        <v>44831</v>
      </c>
      <c r="P142" s="92">
        <f t="shared" si="7"/>
        <v>45032</v>
      </c>
    </row>
    <row r="143" spans="1:16" hidden="1" x14ac:dyDescent="0.35">
      <c r="A143" s="40">
        <v>302</v>
      </c>
      <c r="B143" s="38" t="s">
        <v>589</v>
      </c>
      <c r="C143" s="39" t="s">
        <v>1803</v>
      </c>
      <c r="D143" s="40" t="s">
        <v>705</v>
      </c>
      <c r="E143" s="40" t="str">
        <f>INDEX([1]REFERENCED!$E:$E, MATCH(B143,[1]REFERENCED!$B:$B,0))</f>
        <v>2-1/8"  - 8 UN - 2B</v>
      </c>
      <c r="F143" s="40" t="s">
        <v>565</v>
      </c>
      <c r="G143" s="39" t="s">
        <v>592</v>
      </c>
      <c r="H143" s="40">
        <v>1</v>
      </c>
      <c r="I143" s="40" t="s">
        <v>22</v>
      </c>
      <c r="J143" s="26">
        <f>INDEX('Masterlist - Updating'!$I:$I,MATCH('Masterlist Original- References'!B303,'Masterlist - Updating'!$B:$B,0))</f>
        <v>44681</v>
      </c>
      <c r="K143" s="26">
        <f>INDEX('Masterlist - Updating'!$L:$L,MATCH('Masterlist Original- References'!B303,'Masterlist - Updating'!$B:$B,0))</f>
        <v>45046</v>
      </c>
      <c r="L143" s="41" t="b">
        <f t="shared" ca="1" si="6"/>
        <v>1</v>
      </c>
      <c r="M143" s="42"/>
      <c r="N143" s="36"/>
      <c r="O143" s="92">
        <f t="shared" ca="1" si="8"/>
        <v>44831</v>
      </c>
      <c r="P143" s="92">
        <f t="shared" si="7"/>
        <v>45032</v>
      </c>
    </row>
    <row r="144" spans="1:16" hidden="1" x14ac:dyDescent="0.35">
      <c r="A144" s="40">
        <v>303</v>
      </c>
      <c r="B144" s="38" t="s">
        <v>1256</v>
      </c>
      <c r="C144" s="52" t="s">
        <v>1803</v>
      </c>
      <c r="D144" s="40" t="s">
        <v>705</v>
      </c>
      <c r="E144" s="40" t="str">
        <f>INDEX([1]REFERENCED!$E:$E, MATCH(B144,[1]REFERENCED!$B:$B,0))</f>
        <v>2-1/8"  - 8 UN - 2B</v>
      </c>
      <c r="F144" s="40" t="s">
        <v>578</v>
      </c>
      <c r="G144" s="39" t="s">
        <v>599</v>
      </c>
      <c r="H144" s="40">
        <v>1</v>
      </c>
      <c r="I144" s="40" t="s">
        <v>22</v>
      </c>
      <c r="J144" s="26">
        <f>INDEX('Masterlist - Updating'!$I:$I,MATCH('Masterlist Original- References'!B304,'Masterlist - Updating'!$B:$B,0))</f>
        <v>44558</v>
      </c>
      <c r="K144" s="26">
        <f>INDEX('Masterlist - Updating'!$L:$L,MATCH('Masterlist Original- References'!B304,'Masterlist - Updating'!$B:$B,0))</f>
        <v>44923</v>
      </c>
      <c r="L144" s="41" t="b">
        <f t="shared" ca="1" si="6"/>
        <v>1</v>
      </c>
      <c r="M144" s="42"/>
      <c r="N144" s="36"/>
      <c r="O144" s="92">
        <f t="shared" ca="1" si="8"/>
        <v>44831</v>
      </c>
      <c r="P144" s="92">
        <f t="shared" si="7"/>
        <v>44909</v>
      </c>
    </row>
    <row r="145" spans="1:16" hidden="1" x14ac:dyDescent="0.35">
      <c r="A145" s="40">
        <v>304</v>
      </c>
      <c r="B145" s="38" t="s">
        <v>792</v>
      </c>
      <c r="C145" s="39" t="s">
        <v>793</v>
      </c>
      <c r="D145" s="40" t="s">
        <v>705</v>
      </c>
      <c r="E145" s="40" t="str">
        <f>INDEX([1]REFERENCED!$E:$E, MATCH(B145,[1]REFERENCED!$B:$B,0))</f>
        <v>2-3/4" - 8 UN - 2B</v>
      </c>
      <c r="F145" s="40" t="s">
        <v>794</v>
      </c>
      <c r="G145" s="39" t="s">
        <v>795</v>
      </c>
      <c r="H145" s="40">
        <v>1</v>
      </c>
      <c r="I145" s="40" t="s">
        <v>22</v>
      </c>
      <c r="J145" s="26">
        <f>INDEX('Masterlist - Updating'!$I:$I,MATCH('Masterlist Original- References'!B305,'Masterlist - Updating'!$B:$B,0))</f>
        <v>44681</v>
      </c>
      <c r="K145" s="26">
        <f>INDEX('Masterlist - Updating'!$L:$L,MATCH('Masterlist Original- References'!B305,'Masterlist - Updating'!$B:$B,0))</f>
        <v>45046</v>
      </c>
      <c r="L145" s="41" t="b">
        <f t="shared" ca="1" si="6"/>
        <v>1</v>
      </c>
      <c r="M145" s="42"/>
      <c r="N145" s="36"/>
      <c r="O145" s="92">
        <f t="shared" ca="1" si="8"/>
        <v>44831</v>
      </c>
      <c r="P145" s="92">
        <f t="shared" si="7"/>
        <v>45032</v>
      </c>
    </row>
    <row r="146" spans="1:16" hidden="1" x14ac:dyDescent="0.35">
      <c r="A146" s="40">
        <v>305</v>
      </c>
      <c r="B146" s="38" t="s">
        <v>1239</v>
      </c>
      <c r="C146" s="39" t="s">
        <v>793</v>
      </c>
      <c r="D146" s="40" t="s">
        <v>705</v>
      </c>
      <c r="E146" s="40" t="str">
        <f>INDEX([1]REFERENCED!$E:$E, MATCH(B146,[1]REFERENCED!$B:$B,0))</f>
        <v>2-3/4" - 8 UN - 2B</v>
      </c>
      <c r="F146" s="40" t="s">
        <v>565</v>
      </c>
      <c r="G146" s="39" t="s">
        <v>599</v>
      </c>
      <c r="H146" s="40">
        <v>1</v>
      </c>
      <c r="I146" s="40" t="s">
        <v>22</v>
      </c>
      <c r="J146" s="26">
        <f>INDEX('Masterlist - Updating'!$I:$I,MATCH('Masterlist Original- References'!B306,'Masterlist - Updating'!$B:$B,0))</f>
        <v>44553</v>
      </c>
      <c r="K146" s="26">
        <f>INDEX('Masterlist - Updating'!$L:$L,MATCH('Masterlist Original- References'!B306,'Masterlist - Updating'!$B:$B,0))</f>
        <v>44918</v>
      </c>
      <c r="L146" s="41" t="b">
        <f t="shared" ca="1" si="6"/>
        <v>1</v>
      </c>
      <c r="M146" s="42"/>
      <c r="N146" s="36"/>
      <c r="O146" s="92">
        <f t="shared" ca="1" si="8"/>
        <v>44831</v>
      </c>
      <c r="P146" s="92">
        <f t="shared" si="7"/>
        <v>44904</v>
      </c>
    </row>
    <row r="147" spans="1:16" hidden="1" x14ac:dyDescent="0.35">
      <c r="A147" s="40">
        <v>306</v>
      </c>
      <c r="B147" s="38" t="s">
        <v>1132</v>
      </c>
      <c r="C147" s="39" t="s">
        <v>1133</v>
      </c>
      <c r="D147" s="40" t="s">
        <v>705</v>
      </c>
      <c r="E147" s="40" t="str">
        <f>INDEX([1]REFERENCED!$E:$E, MATCH(B147,[1]REFERENCED!$B:$B,0))</f>
        <v>2-5/8" - 8 UN - 2B</v>
      </c>
      <c r="F147" s="40" t="s">
        <v>1134</v>
      </c>
      <c r="G147" s="39" t="s">
        <v>1135</v>
      </c>
      <c r="H147" s="40">
        <v>1</v>
      </c>
      <c r="I147" s="40" t="s">
        <v>22</v>
      </c>
      <c r="J147" s="26">
        <f>INDEX('Masterlist - Updating'!$I:$I,MATCH('Masterlist Original- References'!B307,'Masterlist - Updating'!$B:$B,0))</f>
        <v>44648</v>
      </c>
      <c r="K147" s="26">
        <f>INDEX('Masterlist - Updating'!$L:$L,MATCH('Masterlist Original- References'!B307,'Masterlist - Updating'!$B:$B,0))</f>
        <v>44832</v>
      </c>
      <c r="L147" s="41" t="b">
        <f t="shared" ca="1" si="6"/>
        <v>0</v>
      </c>
      <c r="M147" s="42"/>
      <c r="N147" s="36"/>
      <c r="O147" s="92">
        <f t="shared" ca="1" si="8"/>
        <v>44831</v>
      </c>
      <c r="P147" s="92">
        <f t="shared" si="7"/>
        <v>44818</v>
      </c>
    </row>
    <row r="148" spans="1:16" hidden="1" x14ac:dyDescent="0.35">
      <c r="A148" s="40">
        <v>307</v>
      </c>
      <c r="B148" s="38" t="s">
        <v>600</v>
      </c>
      <c r="C148" s="39" t="s">
        <v>1133</v>
      </c>
      <c r="D148" s="40" t="s">
        <v>705</v>
      </c>
      <c r="E148" s="40" t="str">
        <f>INDEX([1]REFERENCED!$E:$E, MATCH(B148,[1]REFERENCED!$B:$B,0))</f>
        <v>2-5/8" - 8 UN - 2B</v>
      </c>
      <c r="F148" s="40" t="s">
        <v>574</v>
      </c>
      <c r="G148" s="39" t="s">
        <v>603</v>
      </c>
      <c r="H148" s="40">
        <v>1</v>
      </c>
      <c r="I148" s="40" t="s">
        <v>22</v>
      </c>
      <c r="J148" s="26">
        <f>INDEX('Masterlist - Updating'!$I:$I,MATCH('Masterlist Original- References'!B308,'Masterlist - Updating'!$B:$B,0))</f>
        <v>44806</v>
      </c>
      <c r="K148" s="26">
        <f>INDEX('Masterlist - Updating'!$L:$L,MATCH('Masterlist Original- References'!B308,'Masterlist - Updating'!$B:$B,0))</f>
        <v>45171</v>
      </c>
      <c r="L148" s="41" t="b">
        <f t="shared" ca="1" si="6"/>
        <v>1</v>
      </c>
      <c r="M148" s="42"/>
      <c r="N148" s="36"/>
      <c r="O148" s="92">
        <f t="shared" ca="1" si="8"/>
        <v>44831</v>
      </c>
      <c r="P148" s="92">
        <f t="shared" si="7"/>
        <v>45157</v>
      </c>
    </row>
    <row r="149" spans="1:16" hidden="1" x14ac:dyDescent="0.35">
      <c r="A149" s="40">
        <v>308</v>
      </c>
      <c r="B149" s="38" t="s">
        <v>891</v>
      </c>
      <c r="C149" s="39" t="s">
        <v>1804</v>
      </c>
      <c r="D149" s="40" t="s">
        <v>705</v>
      </c>
      <c r="E149" s="40" t="str">
        <f>INDEX([1]REFERENCED!$E:$E, MATCH(B149,[1]REFERENCED!$B:$B,0))</f>
        <v>2-7/8" - 8 UN - 2B</v>
      </c>
      <c r="F149" s="40" t="s">
        <v>892</v>
      </c>
      <c r="G149" s="39" t="s">
        <v>893</v>
      </c>
      <c r="H149" s="40">
        <v>1</v>
      </c>
      <c r="I149" s="40" t="s">
        <v>22</v>
      </c>
      <c r="J149" s="26">
        <f>INDEX('Masterlist - Updating'!$I:$I,MATCH('Masterlist Original- References'!B309,'Masterlist - Updating'!$B:$B,0))</f>
        <v>44483</v>
      </c>
      <c r="K149" s="26">
        <f>INDEX('Masterlist - Updating'!$L:$L,MATCH('Masterlist Original- References'!B309,'Masterlist - Updating'!$B:$B,0))</f>
        <v>44848</v>
      </c>
      <c r="L149" s="41" t="b">
        <f t="shared" ca="1" si="6"/>
        <v>1</v>
      </c>
      <c r="M149" s="42"/>
      <c r="N149" s="36"/>
      <c r="O149" s="92">
        <f t="shared" ca="1" si="8"/>
        <v>44831</v>
      </c>
      <c r="P149" s="92">
        <f t="shared" si="7"/>
        <v>44834</v>
      </c>
    </row>
    <row r="150" spans="1:16" hidden="1" x14ac:dyDescent="0.35">
      <c r="A150" s="40">
        <v>309</v>
      </c>
      <c r="B150" s="38" t="s">
        <v>894</v>
      </c>
      <c r="C150" s="39" t="s">
        <v>1804</v>
      </c>
      <c r="D150" s="40" t="s">
        <v>705</v>
      </c>
      <c r="E150" s="40" t="str">
        <f>INDEX([1]REFERENCED!$E:$E, MATCH(B150,[1]REFERENCED!$B:$B,0))</f>
        <v>2-7/8" - 8 UN - 2B</v>
      </c>
      <c r="F150" s="40" t="s">
        <v>895</v>
      </c>
      <c r="G150" s="39" t="s">
        <v>603</v>
      </c>
      <c r="H150" s="40">
        <v>1</v>
      </c>
      <c r="I150" s="40" t="s">
        <v>22</v>
      </c>
      <c r="J150" s="26">
        <f>INDEX('Masterlist - Updating'!$I:$I,MATCH('Masterlist Original- References'!B310,'Masterlist - Updating'!$B:$B,0))</f>
        <v>44757</v>
      </c>
      <c r="K150" s="26">
        <f>INDEX('Masterlist - Updating'!$L:$L,MATCH('Masterlist Original- References'!B310,'Masterlist - Updating'!$B:$B,0))</f>
        <v>45122</v>
      </c>
      <c r="L150" s="41" t="b">
        <f t="shared" ca="1" si="6"/>
        <v>1</v>
      </c>
      <c r="M150" s="42"/>
      <c r="N150" s="36"/>
      <c r="O150" s="92">
        <f t="shared" ca="1" si="8"/>
        <v>44831</v>
      </c>
      <c r="P150" s="92">
        <f t="shared" si="7"/>
        <v>45108</v>
      </c>
    </row>
    <row r="151" spans="1:16" hidden="1" x14ac:dyDescent="0.35">
      <c r="A151" s="40">
        <v>311</v>
      </c>
      <c r="B151" s="38" t="s">
        <v>1106</v>
      </c>
      <c r="C151" s="39" t="s">
        <v>1107</v>
      </c>
      <c r="D151" s="40" t="s">
        <v>705</v>
      </c>
      <c r="E151" s="40" t="str">
        <f>INDEX([1]REFERENCED!$E:$E, MATCH(B151,[1]REFERENCED!$B:$B,0))</f>
        <v>3" - 4 UNC - 2B</v>
      </c>
      <c r="F151" s="40" t="s">
        <v>1108</v>
      </c>
      <c r="G151" s="39" t="s">
        <v>422</v>
      </c>
      <c r="H151" s="40">
        <v>1</v>
      </c>
      <c r="I151" s="40" t="s">
        <v>22</v>
      </c>
      <c r="J151" s="26">
        <f>INDEX('Masterlist - Updating'!$I:$I,MATCH('Masterlist Original- References'!B312,'Masterlist - Updating'!$B:$B,0))</f>
        <v>44681</v>
      </c>
      <c r="K151" s="26">
        <f>INDEX('Masterlist - Updating'!$L:$L,MATCH('Masterlist Original- References'!B312,'Masterlist - Updating'!$B:$B,0))</f>
        <v>45046</v>
      </c>
      <c r="L151" s="41" t="b">
        <f t="shared" ca="1" si="6"/>
        <v>1</v>
      </c>
      <c r="M151" s="42"/>
      <c r="N151" s="36"/>
      <c r="O151" s="92">
        <f t="shared" ca="1" si="8"/>
        <v>44831</v>
      </c>
      <c r="P151" s="92">
        <f t="shared" si="7"/>
        <v>45032</v>
      </c>
    </row>
    <row r="152" spans="1:16" hidden="1" x14ac:dyDescent="0.35">
      <c r="A152" s="40">
        <v>312</v>
      </c>
      <c r="B152" s="38" t="s">
        <v>1369</v>
      </c>
      <c r="C152" s="39" t="s">
        <v>1805</v>
      </c>
      <c r="D152" s="40" t="s">
        <v>705</v>
      </c>
      <c r="E152" s="40" t="str">
        <f>INDEX([1]REFERENCED!$E:$E, MATCH(B152,[1]REFERENCED!$B:$B,0))</f>
        <v>3” - 8 UN - 2B</v>
      </c>
      <c r="F152" s="40" t="s">
        <v>1371</v>
      </c>
      <c r="G152" s="39" t="s">
        <v>603</v>
      </c>
      <c r="H152" s="40">
        <v>1</v>
      </c>
      <c r="I152" s="40" t="s">
        <v>22</v>
      </c>
      <c r="J152" s="26">
        <f>INDEX('Masterlist - Updating'!$I:$I,MATCH('Masterlist Original- References'!B313,'Masterlist - Updating'!$B:$B,0))</f>
        <v>44681</v>
      </c>
      <c r="K152" s="26">
        <f>INDEX('Masterlist - Updating'!$L:$L,MATCH('Masterlist Original- References'!B313,'Masterlist - Updating'!$B:$B,0))</f>
        <v>45046</v>
      </c>
      <c r="L152" s="41" t="b">
        <f t="shared" ca="1" si="6"/>
        <v>1</v>
      </c>
      <c r="M152" s="42"/>
      <c r="N152" s="36"/>
      <c r="O152" s="92">
        <f t="shared" ca="1" si="8"/>
        <v>44831</v>
      </c>
      <c r="P152" s="92">
        <f t="shared" si="7"/>
        <v>45032</v>
      </c>
    </row>
    <row r="153" spans="1:16" hidden="1" x14ac:dyDescent="0.35">
      <c r="A153" s="40">
        <v>313</v>
      </c>
      <c r="B153" s="38" t="s">
        <v>1394</v>
      </c>
      <c r="C153" s="39" t="s">
        <v>1805</v>
      </c>
      <c r="D153" s="40" t="s">
        <v>705</v>
      </c>
      <c r="E153" s="40" t="s">
        <v>1370</v>
      </c>
      <c r="F153" s="40" t="s">
        <v>1396</v>
      </c>
      <c r="G153" s="39" t="s">
        <v>1398</v>
      </c>
      <c r="H153" s="40">
        <v>1</v>
      </c>
      <c r="I153" s="40" t="s">
        <v>22</v>
      </c>
      <c r="J153" s="26">
        <f>INDEX('Masterlist - Updating'!$I:$I,MATCH('Masterlist Original- References'!B314,'Masterlist - Updating'!$B:$B,0))</f>
        <v>44681</v>
      </c>
      <c r="K153" s="26">
        <f>INDEX('Masterlist - Updating'!$L:$L,MATCH('Masterlist Original- References'!B314,'Masterlist - Updating'!$B:$B,0))</f>
        <v>45046</v>
      </c>
      <c r="L153" s="41" t="b">
        <f t="shared" ca="1" si="6"/>
        <v>1</v>
      </c>
      <c r="M153" s="42"/>
      <c r="N153" s="36"/>
      <c r="O153" s="92">
        <f t="shared" ca="1" si="8"/>
        <v>44831</v>
      </c>
      <c r="P153" s="92">
        <f t="shared" si="7"/>
        <v>45032</v>
      </c>
    </row>
    <row r="154" spans="1:16" hidden="1" x14ac:dyDescent="0.35">
      <c r="A154" s="40">
        <v>314</v>
      </c>
      <c r="B154" s="38" t="s">
        <v>906</v>
      </c>
      <c r="C154" s="39" t="s">
        <v>1806</v>
      </c>
      <c r="D154" s="40" t="s">
        <v>705</v>
      </c>
      <c r="E154" s="40" t="str">
        <f>INDEX([1]REFERENCED!$E:$E, MATCH(B154,[1]REFERENCED!$B:$B,0))</f>
        <v>3.500" - 8 UN - 2B</v>
      </c>
      <c r="F154" s="40" t="s">
        <v>907</v>
      </c>
      <c r="G154" s="39" t="s">
        <v>603</v>
      </c>
      <c r="H154" s="40">
        <v>1</v>
      </c>
      <c r="I154" s="40" t="s">
        <v>22</v>
      </c>
      <c r="J154" s="26">
        <f>INDEX('Masterlist - Updating'!$I:$I,MATCH('Masterlist Original- References'!B315,'Masterlist - Updating'!$B:$B,0))</f>
        <v>44806</v>
      </c>
      <c r="K154" s="26">
        <f>INDEX('Masterlist - Updating'!$L:$L,MATCH('Masterlist Original- References'!B315,'Masterlist - Updating'!$B:$B,0))</f>
        <v>45171</v>
      </c>
      <c r="L154" s="41" t="b">
        <f t="shared" ca="1" si="6"/>
        <v>1</v>
      </c>
      <c r="M154" s="42"/>
      <c r="N154" s="36"/>
      <c r="O154" s="92">
        <f t="shared" ca="1" si="8"/>
        <v>44831</v>
      </c>
      <c r="P154" s="92">
        <f t="shared" si="7"/>
        <v>45157</v>
      </c>
    </row>
    <row r="155" spans="1:16" ht="31" hidden="1" x14ac:dyDescent="0.35">
      <c r="A155" s="40">
        <v>315</v>
      </c>
      <c r="B155" s="38" t="s">
        <v>967</v>
      </c>
      <c r="C155" s="39" t="s">
        <v>968</v>
      </c>
      <c r="D155" s="40" t="s">
        <v>705</v>
      </c>
      <c r="E155" s="40" t="str">
        <f>INDEX([1]REFERENCED!$E:$E, MATCH(B155,[1]REFERENCED!$B:$B,0))</f>
        <v>3.750" - 4 STUB ACME - 2G</v>
      </c>
      <c r="F155" s="40" t="s">
        <v>969</v>
      </c>
      <c r="G155" s="39" t="s">
        <v>861</v>
      </c>
      <c r="H155" s="40">
        <v>1</v>
      </c>
      <c r="I155" s="40" t="s">
        <v>22</v>
      </c>
      <c r="J155" s="26">
        <f>INDEX('Masterlist - Updating'!$I:$I,MATCH('Masterlist Original- References'!B316,'Masterlist - Updating'!$B:$B,0))</f>
        <v>44757</v>
      </c>
      <c r="K155" s="26">
        <f>INDEX('Masterlist - Updating'!$L:$L,MATCH('Masterlist Original- References'!B316,'Masterlist - Updating'!$B:$B,0))</f>
        <v>45122</v>
      </c>
      <c r="L155" s="41" t="b">
        <f t="shared" ca="1" si="6"/>
        <v>1</v>
      </c>
      <c r="M155" s="42"/>
      <c r="N155" s="36"/>
      <c r="O155" s="92">
        <f t="shared" ca="1" si="8"/>
        <v>44831</v>
      </c>
      <c r="P155" s="92">
        <f t="shared" si="7"/>
        <v>45108</v>
      </c>
    </row>
    <row r="156" spans="1:16" hidden="1" x14ac:dyDescent="0.35">
      <c r="A156" s="40">
        <v>316</v>
      </c>
      <c r="B156" s="38" t="s">
        <v>854</v>
      </c>
      <c r="C156" s="39" t="s">
        <v>1469</v>
      </c>
      <c r="D156" s="40" t="s">
        <v>705</v>
      </c>
      <c r="E156" s="40" t="str">
        <f>INDEX([1]REFERENCED!$E:$E, MATCH(B156,[1]REFERENCED!$B:$B,0))</f>
        <v>3/4" - 10 UNC - 2B</v>
      </c>
      <c r="F156" s="40" t="s">
        <v>855</v>
      </c>
      <c r="G156" s="39" t="s">
        <v>856</v>
      </c>
      <c r="H156" s="40">
        <v>1</v>
      </c>
      <c r="I156" s="40" t="s">
        <v>22</v>
      </c>
      <c r="J156" s="26">
        <f>INDEX('Masterlist - Updating'!$I:$I,MATCH('Masterlist Original- References'!B317,'Masterlist - Updating'!$B:$B,0))</f>
        <v>44681</v>
      </c>
      <c r="K156" s="26">
        <f>INDEX('Masterlist - Updating'!$L:$L,MATCH('Masterlist Original- References'!B317,'Masterlist - Updating'!$B:$B,0))</f>
        <v>45046</v>
      </c>
      <c r="L156" s="41" t="b">
        <f t="shared" ca="1" si="6"/>
        <v>1</v>
      </c>
      <c r="M156" s="42"/>
      <c r="N156" s="36"/>
      <c r="O156" s="92">
        <f t="shared" ca="1" si="8"/>
        <v>44831</v>
      </c>
      <c r="P156" s="92">
        <f t="shared" si="7"/>
        <v>45032</v>
      </c>
    </row>
    <row r="157" spans="1:16" hidden="1" x14ac:dyDescent="0.35">
      <c r="A157" s="40">
        <v>318</v>
      </c>
      <c r="B157" s="38" t="s">
        <v>771</v>
      </c>
      <c r="C157" s="39" t="s">
        <v>772</v>
      </c>
      <c r="D157" s="40" t="s">
        <v>705</v>
      </c>
      <c r="E157" s="40" t="str">
        <f>INDEX([1]REFERENCED!$E:$E, MATCH(B157,[1]REFERENCED!$B:$B,0))</f>
        <v>3/4”  - 14 NPT L1</v>
      </c>
      <c r="F157" s="40" t="s">
        <v>774</v>
      </c>
      <c r="G157" s="39" t="s">
        <v>776</v>
      </c>
      <c r="H157" s="40">
        <v>1</v>
      </c>
      <c r="I157" s="40" t="s">
        <v>22</v>
      </c>
      <c r="J157" s="26">
        <f>INDEX('Masterlist - Updating'!$I:$I,MATCH('Masterlist Original- References'!B319,'Masterlist - Updating'!$B:$B,0))</f>
        <v>44483</v>
      </c>
      <c r="K157" s="26">
        <f>INDEX('Masterlist - Updating'!$L:$L,MATCH('Masterlist Original- References'!B319,'Masterlist - Updating'!$B:$B,0))</f>
        <v>44848</v>
      </c>
      <c r="L157" s="41" t="b">
        <f t="shared" ca="1" si="6"/>
        <v>1</v>
      </c>
      <c r="M157" s="42"/>
      <c r="N157" s="36"/>
      <c r="O157" s="92">
        <f t="shared" ca="1" si="8"/>
        <v>44831</v>
      </c>
      <c r="P157" s="92">
        <f t="shared" si="7"/>
        <v>44834</v>
      </c>
    </row>
    <row r="158" spans="1:16" hidden="1" x14ac:dyDescent="0.35">
      <c r="A158" s="40">
        <v>319</v>
      </c>
      <c r="B158" s="38" t="s">
        <v>1476</v>
      </c>
      <c r="C158" s="39" t="s">
        <v>772</v>
      </c>
      <c r="D158" s="40" t="s">
        <v>705</v>
      </c>
      <c r="E158" s="40" t="str">
        <f>INDEX([1]REFERENCED!$E:$E, MATCH(B158,[1]REFERENCED!$B:$B,0))</f>
        <v>3/4”  - 14 NPT L1</v>
      </c>
      <c r="F158" s="40" t="s">
        <v>1478</v>
      </c>
      <c r="G158" s="39" t="s">
        <v>628</v>
      </c>
      <c r="H158" s="40">
        <v>1</v>
      </c>
      <c r="I158" s="40" t="s">
        <v>22</v>
      </c>
      <c r="J158" s="26">
        <f>INDEX('Masterlist - Updating'!$I:$I,MATCH('Masterlist Original- References'!B320,'Masterlist - Updating'!$B:$B,0))</f>
        <v>44806</v>
      </c>
      <c r="K158" s="26">
        <f>INDEX('Masterlist - Updating'!$L:$L,MATCH('Masterlist Original- References'!B320,'Masterlist - Updating'!$B:$B,0))</f>
        <v>45171</v>
      </c>
      <c r="L158" s="41" t="b">
        <f t="shared" ca="1" si="6"/>
        <v>1</v>
      </c>
      <c r="M158" s="42"/>
      <c r="N158" s="36"/>
      <c r="O158" s="92">
        <f t="shared" ca="1" si="8"/>
        <v>44831</v>
      </c>
      <c r="P158" s="92">
        <f t="shared" si="7"/>
        <v>45157</v>
      </c>
    </row>
    <row r="159" spans="1:16" hidden="1" x14ac:dyDescent="0.35">
      <c r="A159" s="40">
        <v>321</v>
      </c>
      <c r="B159" s="38" t="s">
        <v>1246</v>
      </c>
      <c r="C159" s="39" t="s">
        <v>1807</v>
      </c>
      <c r="D159" s="40" t="s">
        <v>705</v>
      </c>
      <c r="E159" s="40" t="str">
        <f>INDEX([1]REFERENCED!$E:$E, MATCH(B159,[1]REFERENCED!$B:$B,0))</f>
        <v>3/4"  - 16 UNF - 2B</v>
      </c>
      <c r="F159" s="40" t="s">
        <v>578</v>
      </c>
      <c r="G159" s="39" t="s">
        <v>422</v>
      </c>
      <c r="H159" s="40">
        <v>1</v>
      </c>
      <c r="I159" s="40" t="s">
        <v>22</v>
      </c>
      <c r="J159" s="26">
        <f>INDEX('Masterlist - Updating'!$I:$I,MATCH('Masterlist Original- References'!B322,'Masterlist - Updating'!$B:$B,0))</f>
        <v>44483</v>
      </c>
      <c r="K159" s="26">
        <f>INDEX('Masterlist - Updating'!$L:$L,MATCH('Masterlist Original- References'!B322,'Masterlist - Updating'!$B:$B,0))</f>
        <v>44848</v>
      </c>
      <c r="L159" s="41" t="b">
        <f t="shared" ca="1" si="6"/>
        <v>1</v>
      </c>
      <c r="M159" s="42"/>
      <c r="N159" s="36"/>
      <c r="O159" s="92">
        <f t="shared" ca="1" si="8"/>
        <v>44831</v>
      </c>
      <c r="P159" s="92">
        <f t="shared" si="7"/>
        <v>44834</v>
      </c>
    </row>
    <row r="160" spans="1:16" hidden="1" x14ac:dyDescent="0.35">
      <c r="A160" s="40">
        <v>322</v>
      </c>
      <c r="B160" s="38" t="s">
        <v>1269</v>
      </c>
      <c r="C160" s="52" t="s">
        <v>1807</v>
      </c>
      <c r="D160" s="40" t="s">
        <v>705</v>
      </c>
      <c r="E160" s="40" t="str">
        <f>INDEX([1]REFERENCED!$E:$E, MATCH(B160,[1]REFERENCED!$B:$B,0))</f>
        <v>3/4"  - 16 UNF - 2B</v>
      </c>
      <c r="F160" s="40" t="s">
        <v>574</v>
      </c>
      <c r="G160" s="39" t="s">
        <v>628</v>
      </c>
      <c r="H160" s="40">
        <v>1</v>
      </c>
      <c r="I160" s="40" t="s">
        <v>22</v>
      </c>
      <c r="J160" s="26">
        <f>INDEX('Masterlist - Updating'!$I:$I,MATCH('Masterlist Original- References'!B323,'Masterlist - Updating'!$B:$B,0))</f>
        <v>44806</v>
      </c>
      <c r="K160" s="26">
        <f>INDEX('Masterlist - Updating'!$L:$L,MATCH('Masterlist Original- References'!B323,'Masterlist - Updating'!$B:$B,0))</f>
        <v>45171</v>
      </c>
      <c r="L160" s="41" t="b">
        <f t="shared" ca="1" si="6"/>
        <v>1</v>
      </c>
      <c r="M160" s="42"/>
      <c r="N160" s="36"/>
      <c r="O160" s="92">
        <f t="shared" ca="1" si="8"/>
        <v>44831</v>
      </c>
      <c r="P160" s="92">
        <f t="shared" si="7"/>
        <v>45157</v>
      </c>
    </row>
    <row r="161" spans="1:16" hidden="1" x14ac:dyDescent="0.35">
      <c r="A161" s="40">
        <v>324</v>
      </c>
      <c r="B161" s="38" t="s">
        <v>625</v>
      </c>
      <c r="C161" s="52" t="s">
        <v>1466</v>
      </c>
      <c r="D161" s="40" t="s">
        <v>705</v>
      </c>
      <c r="E161" s="40" t="str">
        <f>INDEX([1]REFERENCED!$E:$E, MATCH(B161,[1]REFERENCED!$B:$B,0))</f>
        <v>3/8" - 16 UNC - 2B</v>
      </c>
      <c r="F161" s="40" t="s">
        <v>574</v>
      </c>
      <c r="G161" s="39" t="s">
        <v>628</v>
      </c>
      <c r="H161" s="40">
        <v>1</v>
      </c>
      <c r="I161" s="40" t="s">
        <v>22</v>
      </c>
      <c r="J161" s="26">
        <f>INDEX('Masterlist - Updating'!$I:$I,MATCH('Masterlist Original- References'!B325,'Masterlist - Updating'!$B:$B,0))</f>
        <v>44681</v>
      </c>
      <c r="K161" s="26">
        <f>INDEX('Masterlist - Updating'!$L:$L,MATCH('Masterlist Original- References'!B325,'Masterlist - Updating'!$B:$B,0))</f>
        <v>45046</v>
      </c>
      <c r="L161" s="41" t="b">
        <f t="shared" ca="1" si="6"/>
        <v>1</v>
      </c>
      <c r="M161" s="42"/>
      <c r="N161" s="36"/>
      <c r="O161" s="92">
        <f t="shared" ca="1" si="8"/>
        <v>44831</v>
      </c>
      <c r="P161" s="92">
        <f t="shared" si="7"/>
        <v>45032</v>
      </c>
    </row>
    <row r="162" spans="1:16" hidden="1" x14ac:dyDescent="0.35">
      <c r="A162" s="40">
        <v>325</v>
      </c>
      <c r="B162" s="38" t="s">
        <v>1243</v>
      </c>
      <c r="C162" s="39" t="s">
        <v>1466</v>
      </c>
      <c r="D162" s="40" t="s">
        <v>705</v>
      </c>
      <c r="E162" s="40" t="str">
        <f>INDEX([1]REFERENCED!$E:$E, MATCH(B162,[1]REFERENCED!$B:$B,0))</f>
        <v>3/8" - 16 UNC - 2B</v>
      </c>
      <c r="F162" s="40" t="s">
        <v>578</v>
      </c>
      <c r="G162" s="39" t="s">
        <v>422</v>
      </c>
      <c r="H162" s="40">
        <v>1</v>
      </c>
      <c r="I162" s="40" t="s">
        <v>22</v>
      </c>
      <c r="J162" s="26">
        <f>INDEX('Masterlist - Updating'!$I:$I,MATCH('Masterlist Original- References'!B326,'Masterlist - Updating'!$B:$B,0))</f>
        <v>44778</v>
      </c>
      <c r="K162" s="26">
        <f>INDEX('Masterlist - Updating'!$L:$L,MATCH('Masterlist Original- References'!B326,'Masterlist - Updating'!$B:$B,0))</f>
        <v>45143</v>
      </c>
      <c r="L162" s="41" t="b">
        <f t="shared" ca="1" si="6"/>
        <v>1</v>
      </c>
      <c r="M162" s="42"/>
      <c r="N162" s="36"/>
      <c r="O162" s="92">
        <f t="shared" ca="1" si="8"/>
        <v>44831</v>
      </c>
      <c r="P162" s="92">
        <f t="shared" si="7"/>
        <v>45129</v>
      </c>
    </row>
    <row r="163" spans="1:16" hidden="1" x14ac:dyDescent="0.35">
      <c r="A163" s="40">
        <v>326</v>
      </c>
      <c r="B163" s="38" t="s">
        <v>929</v>
      </c>
      <c r="C163" s="39" t="s">
        <v>930</v>
      </c>
      <c r="D163" s="40" t="s">
        <v>705</v>
      </c>
      <c r="E163" s="40" t="str">
        <f>INDEX([1]REFERENCED!$E:$E, MATCH(B163,[1]REFERENCED!$B:$B,0))</f>
        <v>3/8” - 18 NPT</v>
      </c>
      <c r="F163" s="40" t="s">
        <v>931</v>
      </c>
      <c r="G163" s="39" t="s">
        <v>628</v>
      </c>
      <c r="H163" s="40">
        <v>1</v>
      </c>
      <c r="I163" s="40" t="s">
        <v>22</v>
      </c>
      <c r="J163" s="26">
        <f>INDEX('Masterlist - Updating'!$I:$I,MATCH('Masterlist Original- References'!B327,'Masterlist - Updating'!$B:$B,0))</f>
        <v>44778</v>
      </c>
      <c r="K163" s="26">
        <f>INDEX('Masterlist - Updating'!$L:$L,MATCH('Masterlist Original- References'!B327,'Masterlist - Updating'!$B:$B,0))</f>
        <v>45143</v>
      </c>
      <c r="L163" s="41" t="b">
        <f t="shared" ca="1" si="6"/>
        <v>1</v>
      </c>
      <c r="M163" s="42"/>
      <c r="N163" s="36"/>
      <c r="O163" s="92">
        <f t="shared" ca="1" si="8"/>
        <v>44831</v>
      </c>
      <c r="P163" s="92">
        <f t="shared" si="7"/>
        <v>45129</v>
      </c>
    </row>
    <row r="164" spans="1:16" hidden="1" x14ac:dyDescent="0.35">
      <c r="A164" s="40">
        <v>327</v>
      </c>
      <c r="B164" s="38" t="s">
        <v>609</v>
      </c>
      <c r="C164" s="39" t="s">
        <v>1808</v>
      </c>
      <c r="D164" s="40" t="s">
        <v>705</v>
      </c>
      <c r="E164" s="40" t="str">
        <f>INDEX([1]REFERENCED!$E:$E, MATCH(B164,[1]REFERENCED!$B:$B,0))</f>
        <v>3/8“ - 18 NPT L1</v>
      </c>
      <c r="F164" s="40" t="s">
        <v>565</v>
      </c>
      <c r="G164" s="39" t="s">
        <v>422</v>
      </c>
      <c r="H164" s="40">
        <v>1</v>
      </c>
      <c r="I164" s="40" t="s">
        <v>22</v>
      </c>
      <c r="J164" s="26">
        <f>INDEX('Masterlist - Updating'!$I:$I,MATCH('Masterlist Original- References'!B328,'Masterlist - Updating'!$B:$B,0))</f>
        <v>44778</v>
      </c>
      <c r="K164" s="26">
        <f>INDEX('Masterlist - Updating'!$L:$L,MATCH('Masterlist Original- References'!B328,'Masterlist - Updating'!$B:$B,0))</f>
        <v>45143</v>
      </c>
      <c r="L164" s="41" t="b">
        <f t="shared" ca="1" si="6"/>
        <v>1</v>
      </c>
      <c r="M164" s="42"/>
      <c r="N164" s="36"/>
      <c r="O164" s="92">
        <f t="shared" ca="1" si="8"/>
        <v>44831</v>
      </c>
      <c r="P164" s="92">
        <f t="shared" si="7"/>
        <v>45129</v>
      </c>
    </row>
    <row r="165" spans="1:16" hidden="1" x14ac:dyDescent="0.35">
      <c r="A165" s="40">
        <v>328</v>
      </c>
      <c r="B165" s="38" t="s">
        <v>1366</v>
      </c>
      <c r="C165" s="39" t="s">
        <v>1808</v>
      </c>
      <c r="D165" s="40" t="s">
        <v>705</v>
      </c>
      <c r="E165" s="40" t="str">
        <f>INDEX([1]REFERENCED!$E:$E, MATCH(B165,[1]REFERENCED!$B:$B,0))</f>
        <v>3/8” - 18 NPT L1</v>
      </c>
      <c r="F165" s="40" t="s">
        <v>1809</v>
      </c>
      <c r="G165" s="39" t="s">
        <v>1368</v>
      </c>
      <c r="H165" s="40">
        <v>1</v>
      </c>
      <c r="I165" s="40" t="s">
        <v>22</v>
      </c>
      <c r="J165" s="26">
        <f>INDEX('Masterlist - Updating'!$I:$I,MATCH('Masterlist Original- References'!B329,'Masterlist - Updating'!$B:$B,0))</f>
        <v>44408</v>
      </c>
      <c r="K165" s="26">
        <f>INDEX('Masterlist - Updating'!$L:$L,MATCH('Masterlist Original- References'!B329,'Masterlist - Updating'!$B:$B,0))</f>
        <v>44773</v>
      </c>
      <c r="L165" s="41" t="b">
        <f t="shared" ca="1" si="6"/>
        <v>0</v>
      </c>
      <c r="M165" s="42"/>
      <c r="N165" s="36"/>
      <c r="O165" s="92">
        <f t="shared" ca="1" si="8"/>
        <v>44831</v>
      </c>
      <c r="P165" s="92">
        <f t="shared" si="7"/>
        <v>44759</v>
      </c>
    </row>
    <row r="166" spans="1:16" hidden="1" x14ac:dyDescent="0.35">
      <c r="A166" s="40">
        <v>330</v>
      </c>
      <c r="B166" s="38" t="s">
        <v>908</v>
      </c>
      <c r="C166" s="39" t="s">
        <v>1810</v>
      </c>
      <c r="D166" s="40" t="s">
        <v>705</v>
      </c>
      <c r="E166" s="40" t="str">
        <f>INDEX([1]REFERENCED!$E:$E, MATCH(B166,[1]REFERENCED!$B:$B,0))</f>
        <v>3-1/2" - 8 UN - 2B</v>
      </c>
      <c r="F166" s="46" t="s">
        <v>40</v>
      </c>
      <c r="G166" s="39" t="s">
        <v>911</v>
      </c>
      <c r="H166" s="40">
        <v>1</v>
      </c>
      <c r="I166" s="40" t="s">
        <v>22</v>
      </c>
      <c r="J166" s="26">
        <f>INDEX('Masterlist - Updating'!$I:$I,MATCH('Masterlist Original- References'!B331,'Masterlist - Updating'!$B:$B,0))</f>
        <v>44408</v>
      </c>
      <c r="K166" s="26">
        <f>INDEX('Masterlist - Updating'!$L:$L,MATCH('Masterlist Original- References'!B331,'Masterlist - Updating'!$B:$B,0))</f>
        <v>44773</v>
      </c>
      <c r="L166" s="41" t="b">
        <f t="shared" ca="1" si="6"/>
        <v>0</v>
      </c>
      <c r="M166" s="42"/>
      <c r="N166" s="36"/>
      <c r="O166" s="92">
        <f t="shared" ca="1" si="8"/>
        <v>44831</v>
      </c>
      <c r="P166" s="92">
        <f t="shared" si="7"/>
        <v>44759</v>
      </c>
    </row>
    <row r="167" spans="1:16" hidden="1" x14ac:dyDescent="0.35">
      <c r="A167" s="40">
        <v>331</v>
      </c>
      <c r="B167" s="38" t="s">
        <v>896</v>
      </c>
      <c r="C167" s="39" t="s">
        <v>965</v>
      </c>
      <c r="D167" s="40" t="s">
        <v>705</v>
      </c>
      <c r="E167" s="40" t="str">
        <f>INDEX([1]REFERENCED!$E:$E, MATCH(B167,[1]REFERENCED!$B:$B,0))</f>
        <v xml:space="preserve">3-3/8" - 8 UN - 2B </v>
      </c>
      <c r="F167" s="40" t="s">
        <v>898</v>
      </c>
      <c r="G167" s="39" t="s">
        <v>900</v>
      </c>
      <c r="H167" s="40">
        <v>1</v>
      </c>
      <c r="I167" s="40" t="s">
        <v>22</v>
      </c>
      <c r="J167" s="26">
        <f>INDEX('Masterlist - Updating'!$I:$I,MATCH('Masterlist Original- References'!B332,'Masterlist - Updating'!$B:$B,0))</f>
        <v>44408</v>
      </c>
      <c r="K167" s="26">
        <f>INDEX('Masterlist - Updating'!$L:$L,MATCH('Masterlist Original- References'!B332,'Masterlist - Updating'!$B:$B,0))</f>
        <v>44773</v>
      </c>
      <c r="L167" s="41" t="b">
        <f t="shared" ca="1" si="6"/>
        <v>0</v>
      </c>
      <c r="M167" s="42"/>
      <c r="N167" s="36"/>
      <c r="O167" s="92">
        <f t="shared" ca="1" si="8"/>
        <v>44831</v>
      </c>
      <c r="P167" s="92">
        <f t="shared" si="7"/>
        <v>44759</v>
      </c>
    </row>
    <row r="168" spans="1:16" hidden="1" x14ac:dyDescent="0.35">
      <c r="A168" s="40">
        <v>332</v>
      </c>
      <c r="B168" s="38" t="s">
        <v>964</v>
      </c>
      <c r="C168" s="39" t="s">
        <v>965</v>
      </c>
      <c r="D168" s="40" t="s">
        <v>705</v>
      </c>
      <c r="E168" s="40" t="str">
        <f>INDEX([1]REFERENCED!$E:$E, MATCH(B168,[1]REFERENCED!$B:$B,0))</f>
        <v>3-1/4" - 8 UN - 2B</v>
      </c>
      <c r="F168" s="40" t="s">
        <v>966</v>
      </c>
      <c r="G168" s="39" t="s">
        <v>603</v>
      </c>
      <c r="H168" s="40">
        <v>1</v>
      </c>
      <c r="I168" s="40" t="s">
        <v>22</v>
      </c>
      <c r="J168" s="26" t="e">
        <f>INDEX('Masterlist - Updating'!$I:$I,MATCH('Masterlist Original- References'!B333,'Masterlist - Updating'!$B:$B,0))</f>
        <v>#N/A</v>
      </c>
      <c r="K168" s="26" t="e">
        <f>INDEX('Masterlist - Updating'!$L:$L,MATCH('Masterlist Original- References'!B333,'Masterlist - Updating'!$B:$B,0))</f>
        <v>#N/A</v>
      </c>
      <c r="L168" s="41" t="e">
        <f t="shared" ca="1" si="6"/>
        <v>#N/A</v>
      </c>
      <c r="M168" s="42"/>
      <c r="N168" s="36"/>
      <c r="O168" s="92">
        <f t="shared" ca="1" si="8"/>
        <v>44831</v>
      </c>
      <c r="P168" s="92" t="e">
        <f t="shared" si="7"/>
        <v>#N/A</v>
      </c>
    </row>
    <row r="169" spans="1:16" hidden="1" x14ac:dyDescent="0.35">
      <c r="A169" s="40">
        <v>334</v>
      </c>
      <c r="B169" s="38" t="s">
        <v>1128</v>
      </c>
      <c r="C169" s="39" t="s">
        <v>1129</v>
      </c>
      <c r="D169" s="40" t="s">
        <v>705</v>
      </c>
      <c r="E169" s="40" t="str">
        <f>INDEX([1]REFERENCED!$E:$E, MATCH(B169,[1]REFERENCED!$B:$B,0))</f>
        <v>3-1/6" - 8 UN - 2B</v>
      </c>
      <c r="F169" s="40" t="s">
        <v>1130</v>
      </c>
      <c r="G169" s="39" t="s">
        <v>1131</v>
      </c>
      <c r="H169" s="40">
        <v>1</v>
      </c>
      <c r="I169" s="40" t="s">
        <v>22</v>
      </c>
      <c r="J169" s="26" t="e">
        <f>INDEX('Masterlist - Updating'!$I:$I,MATCH('Masterlist Original- References'!B335,'Masterlist - Updating'!$B:$B,0))</f>
        <v>#N/A</v>
      </c>
      <c r="K169" s="26" t="e">
        <f>INDEX('Masterlist - Updating'!$L:$L,MATCH('Masterlist Original- References'!B335,'Masterlist - Updating'!$B:$B,0))</f>
        <v>#N/A</v>
      </c>
      <c r="L169" s="41" t="e">
        <f t="shared" ca="1" si="6"/>
        <v>#N/A</v>
      </c>
      <c r="M169" s="42"/>
      <c r="N169" s="36"/>
      <c r="O169" s="92">
        <f t="shared" ca="1" si="8"/>
        <v>44831</v>
      </c>
      <c r="P169" s="92" t="e">
        <f t="shared" si="7"/>
        <v>#N/A</v>
      </c>
    </row>
    <row r="170" spans="1:16" hidden="1" x14ac:dyDescent="0.35">
      <c r="A170" s="40">
        <v>335</v>
      </c>
      <c r="B170" s="38" t="s">
        <v>857</v>
      </c>
      <c r="C170" s="39" t="s">
        <v>1494</v>
      </c>
      <c r="D170" s="40" t="s">
        <v>705</v>
      </c>
      <c r="E170" s="40" t="str">
        <f>INDEX([1]REFERENCED!$E:$E, MATCH(B170,[1]REFERENCED!$B:$B,0))</f>
        <v>3-3/4"  - 8 UN - 2B</v>
      </c>
      <c r="F170" s="40" t="s">
        <v>858</v>
      </c>
      <c r="G170" s="39" t="s">
        <v>603</v>
      </c>
      <c r="H170" s="40">
        <v>1</v>
      </c>
      <c r="I170" s="40" t="s">
        <v>22</v>
      </c>
      <c r="J170" s="26">
        <f>INDEX('Masterlist - Updating'!$I:$I,MATCH('Masterlist Original- References'!B336,'Masterlist - Updating'!$B:$B,0))</f>
        <v>44781</v>
      </c>
      <c r="K170" s="26">
        <f>INDEX('Masterlist - Updating'!$L:$L,MATCH('Masterlist Original- References'!B336,'Masterlist - Updating'!$B:$B,0))</f>
        <v>45146</v>
      </c>
      <c r="L170" s="41" t="b">
        <f t="shared" ca="1" si="6"/>
        <v>1</v>
      </c>
      <c r="M170" s="42"/>
      <c r="N170" s="36"/>
      <c r="O170" s="92">
        <f t="shared" ca="1" si="8"/>
        <v>44831</v>
      </c>
      <c r="P170" s="92">
        <f t="shared" si="7"/>
        <v>45132</v>
      </c>
    </row>
    <row r="171" spans="1:16" hidden="1" x14ac:dyDescent="0.35">
      <c r="A171" s="40">
        <v>337</v>
      </c>
      <c r="B171" s="38" t="s">
        <v>901</v>
      </c>
      <c r="C171" s="39" t="s">
        <v>1811</v>
      </c>
      <c r="D171" s="40" t="s">
        <v>705</v>
      </c>
      <c r="E171" s="40" t="str">
        <f>INDEX([1]REFERENCED!$E:$E, MATCH(B171,[1]REFERENCED!$B:$B,0))</f>
        <v xml:space="preserve">3-3/8" - 8 UN - 2B </v>
      </c>
      <c r="F171" s="40" t="s">
        <v>902</v>
      </c>
      <c r="G171" s="39" t="s">
        <v>603</v>
      </c>
      <c r="H171" s="40">
        <v>1</v>
      </c>
      <c r="I171" s="40" t="s">
        <v>22</v>
      </c>
      <c r="J171" s="26" t="e">
        <f>INDEX('Masterlist - Updating'!$I:$I,MATCH('Masterlist Original- References'!B338,'Masterlist - Updating'!$B:$B,0))</f>
        <v>#N/A</v>
      </c>
      <c r="K171" s="26" t="e">
        <f>INDEX('Masterlist - Updating'!$L:$L,MATCH('Masterlist Original- References'!B338,'Masterlist - Updating'!$B:$B,0))</f>
        <v>#N/A</v>
      </c>
      <c r="L171" s="41" t="e">
        <f t="shared" ca="1" si="6"/>
        <v>#N/A</v>
      </c>
      <c r="M171" s="42"/>
      <c r="N171" s="36"/>
      <c r="O171" s="92">
        <f t="shared" ca="1" si="8"/>
        <v>44831</v>
      </c>
      <c r="P171" s="92" t="e">
        <f t="shared" si="7"/>
        <v>#N/A</v>
      </c>
    </row>
    <row r="172" spans="1:16" hidden="1" x14ac:dyDescent="0.35">
      <c r="A172" s="40">
        <v>338</v>
      </c>
      <c r="B172" s="38" t="s">
        <v>903</v>
      </c>
      <c r="C172" s="39" t="s">
        <v>1811</v>
      </c>
      <c r="D172" s="40" t="s">
        <v>705</v>
      </c>
      <c r="E172" s="40" t="str">
        <f>INDEX([1]REFERENCED!$E:$E, MATCH(B172,[1]REFERENCED!$B:$B,0))</f>
        <v xml:space="preserve">3-3/8" - 8 UN - 2B </v>
      </c>
      <c r="F172" s="40" t="s">
        <v>871</v>
      </c>
      <c r="G172" s="39" t="s">
        <v>905</v>
      </c>
      <c r="H172" s="40">
        <v>1</v>
      </c>
      <c r="I172" s="40" t="s">
        <v>22</v>
      </c>
      <c r="J172" s="26">
        <f>INDEX('Masterlist - Updating'!$I:$I,MATCH('Masterlist Original- References'!B339,'Masterlist - Updating'!$B:$B,0))</f>
        <v>44649</v>
      </c>
      <c r="K172" s="26">
        <f>INDEX('Masterlist - Updating'!$L:$L,MATCH('Masterlist Original- References'!B339,'Masterlist - Updating'!$B:$B,0))</f>
        <v>45014</v>
      </c>
      <c r="L172" s="41" t="b">
        <f t="shared" ca="1" si="6"/>
        <v>1</v>
      </c>
      <c r="M172" s="42"/>
      <c r="N172" s="36"/>
      <c r="O172" s="92">
        <f t="shared" ca="1" si="8"/>
        <v>44831</v>
      </c>
      <c r="P172" s="92">
        <f t="shared" si="7"/>
        <v>45000</v>
      </c>
    </row>
    <row r="173" spans="1:16" ht="31" hidden="1" x14ac:dyDescent="0.35">
      <c r="A173" s="40">
        <v>339</v>
      </c>
      <c r="B173" s="38" t="s">
        <v>970</v>
      </c>
      <c r="C173" s="39" t="s">
        <v>971</v>
      </c>
      <c r="D173" s="40" t="s">
        <v>705</v>
      </c>
      <c r="E173" s="40" t="str">
        <f>INDEX([1]REFERENCED!$E:$E, MATCH(B173,[1]REFERENCED!$B:$B,0))</f>
        <v>4" - 4 STUB ACME - 2G</v>
      </c>
      <c r="F173" s="40" t="s">
        <v>972</v>
      </c>
      <c r="G173" s="39" t="s">
        <v>861</v>
      </c>
      <c r="H173" s="40">
        <v>1</v>
      </c>
      <c r="I173" s="40" t="s">
        <v>22</v>
      </c>
      <c r="J173" s="26">
        <f>INDEX('Masterlist - Updating'!$I:$I,MATCH('Masterlist Original- References'!B340,'Masterlist - Updating'!$B:$B,0))</f>
        <v>44649</v>
      </c>
      <c r="K173" s="26">
        <f>INDEX('Masterlist - Updating'!$L:$L,MATCH('Masterlist Original- References'!B340,'Masterlist - Updating'!$B:$B,0))</f>
        <v>45014</v>
      </c>
      <c r="L173" s="41" t="b">
        <f t="shared" ca="1" si="6"/>
        <v>1</v>
      </c>
      <c r="M173" s="42"/>
      <c r="N173" s="36"/>
      <c r="O173" s="92">
        <f t="shared" ca="1" si="8"/>
        <v>44831</v>
      </c>
      <c r="P173" s="92">
        <f t="shared" si="7"/>
        <v>45000</v>
      </c>
    </row>
    <row r="174" spans="1:16" ht="31" hidden="1" x14ac:dyDescent="0.35">
      <c r="A174" s="40">
        <v>340</v>
      </c>
      <c r="B174" s="38" t="s">
        <v>816</v>
      </c>
      <c r="C174" s="39" t="s">
        <v>817</v>
      </c>
      <c r="D174" s="40" t="s">
        <v>705</v>
      </c>
      <c r="E174" s="40" t="str">
        <f>INDEX([1]REFERENCED!$E:$E, MATCH(B174,[1]REFERENCED!$B:$B,0))</f>
        <v>4" - 8 UN - 2B</v>
      </c>
      <c r="F174" s="40" t="s">
        <v>818</v>
      </c>
      <c r="G174" s="39" t="s">
        <v>819</v>
      </c>
      <c r="H174" s="40">
        <v>1</v>
      </c>
      <c r="I174" s="40" t="s">
        <v>22</v>
      </c>
      <c r="J174" s="26">
        <f>INDEX('Masterlist - Updating'!$I:$I,MATCH('Masterlist Original- References'!B341,'Masterlist - Updating'!$B:$B,0))</f>
        <v>44649</v>
      </c>
      <c r="K174" s="26">
        <f>INDEX('Masterlist - Updating'!$L:$L,MATCH('Masterlist Original- References'!B341,'Masterlist - Updating'!$B:$B,0))</f>
        <v>45014</v>
      </c>
      <c r="L174" s="41" t="b">
        <f t="shared" ca="1" si="6"/>
        <v>1</v>
      </c>
      <c r="M174" s="42"/>
      <c r="N174" s="36"/>
      <c r="O174" s="92">
        <f t="shared" ca="1" si="8"/>
        <v>44831</v>
      </c>
      <c r="P174" s="92">
        <f t="shared" si="7"/>
        <v>45000</v>
      </c>
    </row>
    <row r="175" spans="1:16" hidden="1" x14ac:dyDescent="0.35">
      <c r="A175" s="40">
        <v>341</v>
      </c>
      <c r="B175" s="38" t="s">
        <v>1121</v>
      </c>
      <c r="C175" s="39" t="s">
        <v>817</v>
      </c>
      <c r="D175" s="40" t="s">
        <v>705</v>
      </c>
      <c r="E175" s="40" t="s">
        <v>1122</v>
      </c>
      <c r="F175" s="40" t="s">
        <v>1123</v>
      </c>
      <c r="G175" s="39" t="s">
        <v>603</v>
      </c>
      <c r="H175" s="40">
        <v>1</v>
      </c>
      <c r="I175" s="40" t="s">
        <v>22</v>
      </c>
      <c r="J175" s="26">
        <f>INDEX('Masterlist - Updating'!$I:$I,MATCH('Masterlist Original- References'!B342,'Masterlist - Updating'!$B:$B,0))</f>
        <v>44649</v>
      </c>
      <c r="K175" s="26">
        <f>INDEX('Masterlist - Updating'!$L:$L,MATCH('Masterlist Original- References'!B342,'Masterlist - Updating'!$B:$B,0))</f>
        <v>45014</v>
      </c>
      <c r="L175" s="41" t="b">
        <f t="shared" ca="1" si="6"/>
        <v>1</v>
      </c>
      <c r="M175" s="42"/>
      <c r="N175" s="36"/>
      <c r="O175" s="92">
        <f t="shared" ca="1" si="8"/>
        <v>44831</v>
      </c>
      <c r="P175" s="92">
        <f t="shared" si="7"/>
        <v>45000</v>
      </c>
    </row>
    <row r="176" spans="1:16" hidden="1" x14ac:dyDescent="0.35">
      <c r="A176" s="40">
        <v>342</v>
      </c>
      <c r="B176" s="38" t="s">
        <v>912</v>
      </c>
      <c r="C176" s="39" t="s">
        <v>1812</v>
      </c>
      <c r="D176" s="40" t="s">
        <v>705</v>
      </c>
      <c r="E176" s="40" t="str">
        <f>INDEX([1]REFERENCED!$E:$E, MATCH(B176,[1]REFERENCED!$B:$B,0))</f>
        <v>4-1/2"  - 8 UN - 2B</v>
      </c>
      <c r="F176" s="46" t="s">
        <v>40</v>
      </c>
      <c r="G176" s="39" t="s">
        <v>913</v>
      </c>
      <c r="H176" s="40">
        <v>1</v>
      </c>
      <c r="I176" s="40" t="s">
        <v>22</v>
      </c>
      <c r="J176" s="26">
        <f>INDEX('Masterlist - Updating'!$I:$I,MATCH('Masterlist Original- References'!B343,'Masterlist - Updating'!$B:$B,0))</f>
        <v>44793</v>
      </c>
      <c r="K176" s="26">
        <f>INDEX('Masterlist - Updating'!$L:$L,MATCH('Masterlist Original- References'!B343,'Masterlist - Updating'!$B:$B,0))</f>
        <v>45158</v>
      </c>
      <c r="L176" s="41" t="b">
        <f t="shared" ca="1" si="6"/>
        <v>1</v>
      </c>
      <c r="M176" s="42"/>
      <c r="N176" s="36"/>
      <c r="O176" s="92">
        <f t="shared" ca="1" si="8"/>
        <v>44831</v>
      </c>
      <c r="P176" s="92">
        <f t="shared" si="7"/>
        <v>45144</v>
      </c>
    </row>
    <row r="177" spans="1:16" hidden="1" x14ac:dyDescent="0.35">
      <c r="A177" s="40">
        <v>343</v>
      </c>
      <c r="B177" s="38" t="s">
        <v>914</v>
      </c>
      <c r="C177" s="39" t="s">
        <v>1812</v>
      </c>
      <c r="D177" s="40" t="s">
        <v>705</v>
      </c>
      <c r="E177" s="40" t="str">
        <f>INDEX([1]REFERENCED!$E:$E, MATCH(B177,[1]REFERENCED!$B:$B,0))</f>
        <v>4-1/2" - 8 UN - 2B</v>
      </c>
      <c r="F177" s="40" t="s">
        <v>915</v>
      </c>
      <c r="G177" s="39" t="s">
        <v>603</v>
      </c>
      <c r="H177" s="40">
        <v>1</v>
      </c>
      <c r="I177" s="40" t="s">
        <v>22</v>
      </c>
      <c r="J177" s="26">
        <f>INDEX('Masterlist - Updating'!$I:$I,MATCH('Masterlist Original- References'!B344,'Masterlist - Updating'!$B:$B,0))</f>
        <v>44793</v>
      </c>
      <c r="K177" s="26">
        <f>INDEX('Masterlist - Updating'!$L:$L,MATCH('Masterlist Original- References'!B344,'Masterlist - Updating'!$B:$B,0))</f>
        <v>45158</v>
      </c>
      <c r="L177" s="41" t="b">
        <f t="shared" ca="1" si="6"/>
        <v>1</v>
      </c>
      <c r="M177" s="42"/>
      <c r="N177" s="36"/>
      <c r="O177" s="92">
        <f t="shared" ca="1" si="8"/>
        <v>44831</v>
      </c>
      <c r="P177" s="92">
        <f t="shared" si="7"/>
        <v>45144</v>
      </c>
    </row>
    <row r="178" spans="1:16" hidden="1" x14ac:dyDescent="0.35">
      <c r="A178" s="40">
        <v>344</v>
      </c>
      <c r="B178" s="38" t="s">
        <v>916</v>
      </c>
      <c r="C178" s="39" t="s">
        <v>1813</v>
      </c>
      <c r="D178" s="40" t="s">
        <v>705</v>
      </c>
      <c r="E178" s="40" t="str">
        <f>INDEX([1]REFERENCED!$E:$E, MATCH(B178,[1]REFERENCED!$B:$B,0))</f>
        <v>4-3/4" - 8 UN - 2B</v>
      </c>
      <c r="F178" s="40" t="s">
        <v>917</v>
      </c>
      <c r="G178" s="39" t="s">
        <v>603</v>
      </c>
      <c r="H178" s="40">
        <v>1</v>
      </c>
      <c r="I178" s="40" t="s">
        <v>22</v>
      </c>
      <c r="J178" s="26">
        <f>INDEX('Masterlist - Updating'!$I:$I,MATCH('Masterlist Original- References'!B345,'Masterlist - Updating'!$B:$B,0))</f>
        <v>44649</v>
      </c>
      <c r="K178" s="26">
        <f>INDEX('Masterlist - Updating'!$L:$L,MATCH('Masterlist Original- References'!B345,'Masterlist - Updating'!$B:$B,0))</f>
        <v>45014</v>
      </c>
      <c r="L178" s="41" t="b">
        <f t="shared" ca="1" si="6"/>
        <v>1</v>
      </c>
      <c r="M178" s="42"/>
      <c r="N178" s="36"/>
      <c r="O178" s="92">
        <f t="shared" ca="1" si="8"/>
        <v>44831</v>
      </c>
      <c r="P178" s="92">
        <f t="shared" si="7"/>
        <v>45000</v>
      </c>
    </row>
    <row r="179" spans="1:16" hidden="1" x14ac:dyDescent="0.35">
      <c r="A179" s="40">
        <v>345</v>
      </c>
      <c r="B179" s="38" t="s">
        <v>935</v>
      </c>
      <c r="C179" s="39" t="s">
        <v>1813</v>
      </c>
      <c r="D179" s="40" t="s">
        <v>705</v>
      </c>
      <c r="E179" s="40" t="str">
        <f>INDEX([1]REFERENCED!$E:$E, MATCH(B179,[1]REFERENCED!$B:$B,0))</f>
        <v>4-3/4" - 8 UN - 2B</v>
      </c>
      <c r="F179" s="40" t="s">
        <v>871</v>
      </c>
      <c r="G179" s="39" t="s">
        <v>938</v>
      </c>
      <c r="H179" s="40">
        <v>1</v>
      </c>
      <c r="I179" s="40" t="s">
        <v>22</v>
      </c>
      <c r="J179" s="26">
        <f>INDEX('Masterlist - Updating'!$I:$I,MATCH('Masterlist Original- References'!B346,'Masterlist - Updating'!$B:$B,0))</f>
        <v>44781</v>
      </c>
      <c r="K179" s="26">
        <f>INDEX('Masterlist - Updating'!$L:$L,MATCH('Masterlist Original- References'!B346,'Masterlist - Updating'!$B:$B,0))</f>
        <v>45146</v>
      </c>
      <c r="L179" s="41" t="b">
        <f t="shared" ca="1" si="6"/>
        <v>1</v>
      </c>
      <c r="M179" s="42"/>
      <c r="N179" s="36"/>
      <c r="O179" s="92">
        <f t="shared" ca="1" si="8"/>
        <v>44831</v>
      </c>
      <c r="P179" s="92">
        <f t="shared" si="7"/>
        <v>45132</v>
      </c>
    </row>
    <row r="180" spans="1:16" ht="31" hidden="1" x14ac:dyDescent="0.35">
      <c r="A180" s="40">
        <v>346</v>
      </c>
      <c r="B180" s="38" t="s">
        <v>1124</v>
      </c>
      <c r="C180" s="39" t="s">
        <v>1125</v>
      </c>
      <c r="D180" s="40" t="s">
        <v>705</v>
      </c>
      <c r="E180" s="40" t="s">
        <v>1126</v>
      </c>
      <c r="F180" s="40" t="s">
        <v>1127</v>
      </c>
      <c r="G180" s="39" t="s">
        <v>861</v>
      </c>
      <c r="H180" s="40">
        <v>1</v>
      </c>
      <c r="I180" s="40" t="s">
        <v>22</v>
      </c>
      <c r="J180" s="26">
        <f>INDEX('Masterlist - Updating'!$I:$I,MATCH('Masterlist Original- References'!B347,'Masterlist - Updating'!$B:$B,0))</f>
        <v>44315</v>
      </c>
      <c r="K180" s="26">
        <f>INDEX('Masterlist - Updating'!$L:$L,MATCH('Masterlist Original- References'!B347,'Masterlist - Updating'!$B:$B,0))</f>
        <v>45046</v>
      </c>
      <c r="L180" s="41" t="b">
        <f t="shared" ca="1" si="6"/>
        <v>1</v>
      </c>
      <c r="M180" s="42"/>
      <c r="N180" s="36"/>
      <c r="O180" s="92">
        <f t="shared" ca="1" si="8"/>
        <v>44831</v>
      </c>
      <c r="P180" s="92">
        <f t="shared" si="7"/>
        <v>45032</v>
      </c>
    </row>
    <row r="181" spans="1:16" ht="31" hidden="1" x14ac:dyDescent="0.35">
      <c r="A181" s="40">
        <v>347</v>
      </c>
      <c r="B181" s="38" t="s">
        <v>1033</v>
      </c>
      <c r="C181" s="39" t="s">
        <v>1034</v>
      </c>
      <c r="D181" s="40" t="s">
        <v>705</v>
      </c>
      <c r="E181" s="40" t="str">
        <f>INDEX([1]REFERENCED!$E:$E, MATCH(B181,[1]REFERENCED!$B:$B,0))</f>
        <v>5” - 4 TPI STUB ACME - 2G</v>
      </c>
      <c r="F181" s="40" t="s">
        <v>1035</v>
      </c>
      <c r="G181" s="39" t="s">
        <v>861</v>
      </c>
      <c r="H181" s="40">
        <v>1</v>
      </c>
      <c r="I181" s="40" t="s">
        <v>22</v>
      </c>
      <c r="J181" s="26">
        <f>INDEX('Masterlist - Updating'!$I:$I,MATCH('Masterlist Original- References'!B348,'Masterlist - Updating'!$B:$B,0))</f>
        <v>43983</v>
      </c>
      <c r="K181" s="26">
        <f>INDEX('Masterlist - Updating'!$L:$L,MATCH('Masterlist Original- References'!B348,'Masterlist - Updating'!$B:$B,0))</f>
        <v>45809</v>
      </c>
      <c r="L181" s="41" t="b">
        <f t="shared" ca="1" si="6"/>
        <v>1</v>
      </c>
      <c r="M181" s="42"/>
      <c r="N181" s="36"/>
      <c r="O181" s="92">
        <f t="shared" ca="1" si="8"/>
        <v>44831</v>
      </c>
      <c r="P181" s="92">
        <f t="shared" si="7"/>
        <v>45795</v>
      </c>
    </row>
    <row r="182" spans="1:16" hidden="1" x14ac:dyDescent="0.35">
      <c r="A182" s="40">
        <v>348</v>
      </c>
      <c r="B182" s="38" t="s">
        <v>918</v>
      </c>
      <c r="C182" s="39" t="s">
        <v>1814</v>
      </c>
      <c r="D182" s="40" t="s">
        <v>705</v>
      </c>
      <c r="E182" s="40" t="str">
        <f>INDEX([1]REFERENCED!$E:$E, MATCH(B182,[1]REFERENCED!$B:$B,0))</f>
        <v xml:space="preserve">5.250”  - 8 UN - 2B </v>
      </c>
      <c r="F182" s="40" t="s">
        <v>919</v>
      </c>
      <c r="G182" s="39" t="s">
        <v>920</v>
      </c>
      <c r="H182" s="40">
        <v>1</v>
      </c>
      <c r="I182" s="40" t="s">
        <v>22</v>
      </c>
      <c r="J182" s="26">
        <f>INDEX('Masterlist - Updating'!$I:$I,MATCH('Masterlist Original- References'!B349,'Masterlist - Updating'!$B:$B,0))</f>
        <v>44483</v>
      </c>
      <c r="K182" s="26">
        <f>INDEX('Masterlist - Updating'!$L:$L,MATCH('Masterlist Original- References'!B349,'Masterlist - Updating'!$B:$B,0))</f>
        <v>44848</v>
      </c>
      <c r="L182" s="41" t="b">
        <f t="shared" ca="1" si="6"/>
        <v>1</v>
      </c>
      <c r="M182" s="42"/>
      <c r="N182" s="36"/>
      <c r="O182" s="92">
        <f t="shared" ca="1" si="8"/>
        <v>44831</v>
      </c>
      <c r="P182" s="92">
        <f t="shared" si="7"/>
        <v>44834</v>
      </c>
    </row>
    <row r="183" spans="1:16" hidden="1" x14ac:dyDescent="0.35">
      <c r="A183" s="40">
        <v>349</v>
      </c>
      <c r="B183" s="38" t="s">
        <v>939</v>
      </c>
      <c r="C183" s="39" t="s">
        <v>1815</v>
      </c>
      <c r="D183" s="40" t="s">
        <v>705</v>
      </c>
      <c r="E183" s="40" t="str">
        <f>INDEX([1]REFERENCED!$E:$E, MATCH(B183,[1]REFERENCED!$B:$B,0))</f>
        <v xml:space="preserve">5.750" - 8 UN - 2B </v>
      </c>
      <c r="F183" s="40" t="s">
        <v>940</v>
      </c>
      <c r="G183" s="39" t="s">
        <v>941</v>
      </c>
      <c r="H183" s="40">
        <v>1</v>
      </c>
      <c r="I183" s="40" t="s">
        <v>22</v>
      </c>
      <c r="J183" s="26">
        <f>INDEX('Masterlist - Updating'!$I:$I,MATCH('Masterlist Original- References'!B350,'Masterlist - Updating'!$B:$B,0))</f>
        <v>44483</v>
      </c>
      <c r="K183" s="26">
        <f>INDEX('Masterlist - Updating'!$L:$L,MATCH('Masterlist Original- References'!B350,'Masterlist - Updating'!$B:$B,0))</f>
        <v>44848</v>
      </c>
      <c r="L183" s="41" t="b">
        <f t="shared" ca="1" si="6"/>
        <v>1</v>
      </c>
      <c r="M183" s="42"/>
      <c r="N183" s="36"/>
      <c r="O183" s="92">
        <f t="shared" ca="1" si="8"/>
        <v>44831</v>
      </c>
      <c r="P183" s="92">
        <f t="shared" si="7"/>
        <v>44834</v>
      </c>
    </row>
    <row r="184" spans="1:16" ht="31" hidden="1" x14ac:dyDescent="0.35">
      <c r="A184" s="40">
        <v>350</v>
      </c>
      <c r="B184" s="38" t="s">
        <v>622</v>
      </c>
      <c r="C184" s="39" t="s">
        <v>1816</v>
      </c>
      <c r="D184" s="40" t="s">
        <v>705</v>
      </c>
      <c r="E184" s="40" t="str">
        <f>INDEX([1]REFERENCED!$E:$E, MATCH(B184,[1]REFERENCED!$B:$B,0))</f>
        <v>5/16" - 18 UNC - 2B</v>
      </c>
      <c r="F184" s="40" t="s">
        <v>565</v>
      </c>
      <c r="G184" s="39" t="s">
        <v>422</v>
      </c>
      <c r="H184" s="40">
        <v>1</v>
      </c>
      <c r="I184" s="40" t="s">
        <v>22</v>
      </c>
      <c r="J184" s="26">
        <f>INDEX('Masterlist - Updating'!$I:$I,MATCH('Masterlist Original- References'!B351,'Masterlist - Updating'!$B:$B,0))</f>
        <v>44557</v>
      </c>
      <c r="K184" s="26">
        <f>INDEX('Masterlist - Updating'!$L:$L,MATCH('Masterlist Original- References'!B351,'Masterlist - Updating'!$B:$B,0))</f>
        <v>44922</v>
      </c>
      <c r="L184" s="41" t="b">
        <f t="shared" ca="1" si="6"/>
        <v>1</v>
      </c>
      <c r="M184" s="42"/>
      <c r="N184" s="36"/>
      <c r="O184" s="92">
        <f t="shared" ca="1" si="8"/>
        <v>44831</v>
      </c>
      <c r="P184" s="92">
        <f t="shared" si="7"/>
        <v>44908</v>
      </c>
    </row>
    <row r="185" spans="1:16" hidden="1" x14ac:dyDescent="0.35">
      <c r="A185" s="40">
        <v>351</v>
      </c>
      <c r="B185" s="38" t="s">
        <v>1172</v>
      </c>
      <c r="C185" s="39" t="s">
        <v>1817</v>
      </c>
      <c r="D185" s="40" t="s">
        <v>705</v>
      </c>
      <c r="E185" s="40" t="str">
        <f>INDEX([1]REFERENCED!$E:$E, MATCH(B185,[1]REFERENCED!$B:$B,0))</f>
        <v>5/8" - 11 UNC - 2B</v>
      </c>
      <c r="F185" s="40" t="s">
        <v>1174</v>
      </c>
      <c r="G185" s="39" t="s">
        <v>1176</v>
      </c>
      <c r="H185" s="40">
        <v>1</v>
      </c>
      <c r="I185" s="40" t="s">
        <v>22</v>
      </c>
      <c r="J185" s="26">
        <f>INDEX('Masterlist - Updating'!$I:$I,MATCH('Masterlist Original- References'!B352,'Masterlist - Updating'!$B:$B,0))</f>
        <v>44681</v>
      </c>
      <c r="K185" s="26">
        <f>INDEX('Masterlist - Updating'!$L:$L,MATCH('Masterlist Original- References'!B352,'Masterlist - Updating'!$B:$B,0))</f>
        <v>45046</v>
      </c>
      <c r="L185" s="41" t="b">
        <f t="shared" ca="1" si="6"/>
        <v>1</v>
      </c>
      <c r="M185" s="42"/>
      <c r="N185" s="36"/>
      <c r="O185" s="92">
        <f t="shared" ca="1" si="8"/>
        <v>44831</v>
      </c>
      <c r="P185" s="92">
        <f t="shared" si="7"/>
        <v>45032</v>
      </c>
    </row>
    <row r="186" spans="1:16" ht="31" hidden="1" x14ac:dyDescent="0.35">
      <c r="A186" s="40">
        <v>352</v>
      </c>
      <c r="B186" s="38" t="s">
        <v>859</v>
      </c>
      <c r="C186" s="39" t="s">
        <v>1818</v>
      </c>
      <c r="D186" s="40" t="s">
        <v>705</v>
      </c>
      <c r="E186" s="40" t="str">
        <f>INDEX([1]REFERENCED!$E:$E, MATCH(B186,[1]REFERENCED!$B:$B,0))</f>
        <v>5-1/2“ - 4 STUB ACME - 2G</v>
      </c>
      <c r="F186" s="40" t="s">
        <v>860</v>
      </c>
      <c r="G186" s="39" t="s">
        <v>861</v>
      </c>
      <c r="H186" s="40">
        <v>1</v>
      </c>
      <c r="I186" s="40" t="s">
        <v>22</v>
      </c>
      <c r="J186" s="26">
        <f>INDEX('Masterlist - Updating'!$I:$I,MATCH('Masterlist Original- References'!B353,'Masterlist - Updating'!$B:$B,0))</f>
        <v>44790</v>
      </c>
      <c r="K186" s="26">
        <f>INDEX('Masterlist - Updating'!$L:$L,MATCH('Masterlist Original- References'!B353,'Masterlist - Updating'!$B:$B,0))</f>
        <v>45155</v>
      </c>
      <c r="L186" s="41" t="b">
        <f t="shared" ca="1" si="6"/>
        <v>1</v>
      </c>
      <c r="M186" s="42"/>
      <c r="N186" s="36"/>
      <c r="O186" s="92">
        <f t="shared" ca="1" si="8"/>
        <v>44831</v>
      </c>
      <c r="P186" s="92">
        <f t="shared" si="7"/>
        <v>45141</v>
      </c>
    </row>
    <row r="187" spans="1:16" ht="31" hidden="1" x14ac:dyDescent="0.35">
      <c r="A187" s="40">
        <v>353</v>
      </c>
      <c r="B187" s="38" t="s">
        <v>1117</v>
      </c>
      <c r="C187" s="39" t="s">
        <v>1118</v>
      </c>
      <c r="D187" s="40" t="s">
        <v>705</v>
      </c>
      <c r="E187" s="40" t="s">
        <v>1119</v>
      </c>
      <c r="F187" s="40" t="s">
        <v>1120</v>
      </c>
      <c r="G187" s="39" t="s">
        <v>861</v>
      </c>
      <c r="H187" s="40">
        <v>1</v>
      </c>
      <c r="I187" s="40" t="s">
        <v>22</v>
      </c>
      <c r="J187" s="26">
        <f>INDEX('Masterlist - Updating'!$I:$I,MATCH('Masterlist Original- References'!B354,'Masterlist - Updating'!$B:$B,0))</f>
        <v>44681</v>
      </c>
      <c r="K187" s="26">
        <f>INDEX('Masterlist - Updating'!$L:$L,MATCH('Masterlist Original- References'!B354,'Masterlist - Updating'!$B:$B,0))</f>
        <v>45046</v>
      </c>
      <c r="L187" s="41" t="b">
        <f t="shared" ca="1" si="6"/>
        <v>1</v>
      </c>
      <c r="M187" s="42"/>
      <c r="N187" s="36"/>
      <c r="O187" s="92">
        <f t="shared" ca="1" si="8"/>
        <v>44831</v>
      </c>
      <c r="P187" s="92">
        <f t="shared" si="7"/>
        <v>45032</v>
      </c>
    </row>
    <row r="188" spans="1:16" ht="31" hidden="1" x14ac:dyDescent="0.35">
      <c r="A188" s="40">
        <v>354</v>
      </c>
      <c r="B188" s="38" t="s">
        <v>824</v>
      </c>
      <c r="C188" s="39" t="s">
        <v>825</v>
      </c>
      <c r="D188" s="40" t="s">
        <v>705</v>
      </c>
      <c r="E188" s="40" t="str">
        <f>INDEX([1]REFERENCED!$E:$E, MATCH(B188,[1]REFERENCED!$B:$B,0))</f>
        <v>5-1/4" - 4 STUB ACME - 2G</v>
      </c>
      <c r="F188" s="40" t="s">
        <v>826</v>
      </c>
      <c r="G188" s="39" t="s">
        <v>827</v>
      </c>
      <c r="H188" s="40">
        <v>1</v>
      </c>
      <c r="I188" s="40" t="s">
        <v>22</v>
      </c>
      <c r="J188" s="26">
        <f>INDEX('Masterlist - Updating'!$I:$I,MATCH('Masterlist Original- References'!B355,'Masterlist - Updating'!$B:$B,0))</f>
        <v>44681</v>
      </c>
      <c r="K188" s="26">
        <f>INDEX('Masterlist - Updating'!$L:$L,MATCH('Masterlist Original- References'!B355,'Masterlist - Updating'!$B:$B,0))</f>
        <v>45046</v>
      </c>
      <c r="L188" s="41" t="b">
        <f t="shared" ca="1" si="6"/>
        <v>1</v>
      </c>
      <c r="M188" s="9" t="s">
        <v>828</v>
      </c>
      <c r="N188" s="36"/>
      <c r="O188" s="92">
        <f t="shared" ca="1" si="8"/>
        <v>44831</v>
      </c>
      <c r="P188" s="92">
        <f t="shared" si="7"/>
        <v>45032</v>
      </c>
    </row>
    <row r="189" spans="1:16" ht="31" hidden="1" x14ac:dyDescent="0.35">
      <c r="A189" s="40">
        <v>355</v>
      </c>
      <c r="B189" s="38" t="s">
        <v>820</v>
      </c>
      <c r="C189" s="39" t="s">
        <v>821</v>
      </c>
      <c r="D189" s="40" t="s">
        <v>705</v>
      </c>
      <c r="E189" s="40" t="str">
        <f>INDEX([1]REFERENCED!$E:$E, MATCH(B189,[1]REFERENCED!$B:$B,0))</f>
        <v>5-1/4" - 4 STUB ACME - 2G</v>
      </c>
      <c r="F189" s="40" t="s">
        <v>822</v>
      </c>
      <c r="G189" s="39" t="s">
        <v>823</v>
      </c>
      <c r="H189" s="40">
        <v>1</v>
      </c>
      <c r="I189" s="40" t="s">
        <v>22</v>
      </c>
      <c r="J189" s="26">
        <f>INDEX('Masterlist - Updating'!$I:$I,MATCH('Masterlist Original- References'!B356,'Masterlist - Updating'!$B:$B,0))</f>
        <v>44483</v>
      </c>
      <c r="K189" s="26">
        <f>INDEX('Masterlist - Updating'!$L:$L,MATCH('Masterlist Original- References'!B356,'Masterlist - Updating'!$B:$B,0))</f>
        <v>44848</v>
      </c>
      <c r="L189" s="41" t="b">
        <f t="shared" ca="1" si="6"/>
        <v>1</v>
      </c>
      <c r="M189" s="42"/>
      <c r="N189" s="36"/>
      <c r="O189" s="92">
        <f t="shared" ca="1" si="8"/>
        <v>44831</v>
      </c>
      <c r="P189" s="92">
        <f t="shared" si="7"/>
        <v>44834</v>
      </c>
    </row>
    <row r="190" spans="1:16" ht="31" hidden="1" x14ac:dyDescent="0.35">
      <c r="A190" s="40">
        <v>356</v>
      </c>
      <c r="B190" s="38" t="s">
        <v>921</v>
      </c>
      <c r="C190" s="39" t="s">
        <v>1819</v>
      </c>
      <c r="D190" s="40" t="s">
        <v>705</v>
      </c>
      <c r="E190" s="40" t="str">
        <f>INDEX([1]REFERENCED!$E:$E, MATCH(B190,[1]REFERENCED!$B:$B,0))</f>
        <v>5-3/4" - 4 STUB ACME - 2G</v>
      </c>
      <c r="F190" s="46" t="s">
        <v>40</v>
      </c>
      <c r="G190" s="39" t="s">
        <v>861</v>
      </c>
      <c r="H190" s="40">
        <v>1</v>
      </c>
      <c r="I190" s="40" t="s">
        <v>22</v>
      </c>
      <c r="J190" s="26">
        <f>INDEX('Masterlist - Updating'!$I:$I,MATCH('Masterlist Original- References'!B357,'Masterlist - Updating'!$B:$B,0))</f>
        <v>44806</v>
      </c>
      <c r="K190" s="26">
        <f>INDEX('Masterlist - Updating'!$L:$L,MATCH('Masterlist Original- References'!B357,'Masterlist - Updating'!$B:$B,0))</f>
        <v>45171</v>
      </c>
      <c r="L190" s="41" t="b">
        <f t="shared" ca="1" si="6"/>
        <v>1</v>
      </c>
      <c r="M190" s="42"/>
      <c r="N190" s="36"/>
      <c r="O190" s="92">
        <f t="shared" ca="1" si="8"/>
        <v>44831</v>
      </c>
      <c r="P190" s="92">
        <f t="shared" si="7"/>
        <v>45157</v>
      </c>
    </row>
    <row r="191" spans="1:16" ht="31" hidden="1" x14ac:dyDescent="0.35">
      <c r="A191" s="40">
        <v>357</v>
      </c>
      <c r="B191" s="38" t="s">
        <v>973</v>
      </c>
      <c r="C191" s="39" t="s">
        <v>974</v>
      </c>
      <c r="D191" s="40" t="s">
        <v>705</v>
      </c>
      <c r="E191" s="40" t="str">
        <f>INDEX([1]REFERENCED!$E:$E, MATCH(B191,[1]REFERENCED!$B:$B,0))</f>
        <v xml:space="preserve">6.500" - 4 STUB ACME - 2G </v>
      </c>
      <c r="F191" s="40" t="s">
        <v>975</v>
      </c>
      <c r="G191" s="39" t="s">
        <v>976</v>
      </c>
      <c r="H191" s="40">
        <v>1</v>
      </c>
      <c r="I191" s="40" t="s">
        <v>22</v>
      </c>
      <c r="J191" s="26">
        <f>INDEX('Masterlist - Updating'!$I:$I,MATCH('Masterlist Original- References'!B358,'Masterlist - Updating'!$B:$B,0))</f>
        <v>44778</v>
      </c>
      <c r="K191" s="26">
        <f>INDEX('Masterlist - Updating'!$L:$L,MATCH('Masterlist Original- References'!B358,'Masterlist - Updating'!$B:$B,0))</f>
        <v>45143</v>
      </c>
      <c r="L191" s="41" t="b">
        <f t="shared" ca="1" si="6"/>
        <v>1</v>
      </c>
      <c r="M191" s="42"/>
      <c r="N191" s="36"/>
      <c r="O191" s="92">
        <f t="shared" ca="1" si="8"/>
        <v>44831</v>
      </c>
      <c r="P191" s="92">
        <f t="shared" si="7"/>
        <v>45129</v>
      </c>
    </row>
    <row r="192" spans="1:16" ht="31" hidden="1" x14ac:dyDescent="0.35">
      <c r="A192" s="40">
        <v>358</v>
      </c>
      <c r="B192" s="38" t="s">
        <v>1109</v>
      </c>
      <c r="C192" s="39" t="s">
        <v>1820</v>
      </c>
      <c r="D192" s="40" t="s">
        <v>1343</v>
      </c>
      <c r="E192" s="40" t="e">
        <f>INDEX([1]REFERENCED!$E:$E, MATCH(B192,[1]REFERENCED!$B:$B,0))</f>
        <v>#N/A</v>
      </c>
      <c r="F192" s="40" t="s">
        <v>1111</v>
      </c>
      <c r="G192" s="39" t="s">
        <v>412</v>
      </c>
      <c r="H192" s="40">
        <v>1</v>
      </c>
      <c r="I192" s="40" t="s">
        <v>22</v>
      </c>
      <c r="J192" s="26">
        <f>INDEX('Masterlist - Updating'!$I:$I,MATCH('Masterlist Original- References'!B359,'Masterlist - Updating'!$B:$B,0))</f>
        <v>44778</v>
      </c>
      <c r="K192" s="26">
        <f>INDEX('Masterlist - Updating'!$L:$L,MATCH('Masterlist Original- References'!B359,'Masterlist - Updating'!$B:$B,0))</f>
        <v>45143</v>
      </c>
      <c r="L192" s="41" t="b">
        <f t="shared" ca="1" si="6"/>
        <v>1</v>
      </c>
      <c r="M192" s="42"/>
      <c r="N192" s="36"/>
      <c r="O192" s="92">
        <f t="shared" ca="1" si="8"/>
        <v>44831</v>
      </c>
      <c r="P192" s="92">
        <f t="shared" si="7"/>
        <v>45129</v>
      </c>
    </row>
    <row r="193" spans="1:16" ht="31" hidden="1" x14ac:dyDescent="0.35">
      <c r="A193" s="40">
        <v>359</v>
      </c>
      <c r="B193" s="38" t="s">
        <v>1245</v>
      </c>
      <c r="C193" s="39" t="s">
        <v>1821</v>
      </c>
      <c r="D193" s="40" t="s">
        <v>705</v>
      </c>
      <c r="E193" s="40" t="str">
        <f>INDEX([1]REFERENCED!$E:$E, MATCH(B193,[1]REFERENCED!$B:$B,0))</f>
        <v>7/16“ - 14 UNC - 2B</v>
      </c>
      <c r="F193" s="40" t="s">
        <v>565</v>
      </c>
      <c r="G193" s="39" t="s">
        <v>422</v>
      </c>
      <c r="H193" s="40">
        <v>1</v>
      </c>
      <c r="I193" s="40" t="s">
        <v>22</v>
      </c>
      <c r="J193" s="26">
        <f>INDEX('Masterlist - Updating'!$I:$I,MATCH('Masterlist Original- References'!B360,'Masterlist - Updating'!$B:$B,0))</f>
        <v>44778</v>
      </c>
      <c r="K193" s="26">
        <f>INDEX('Masterlist - Updating'!$L:$L,MATCH('Masterlist Original- References'!B360,'Masterlist - Updating'!$B:$B,0))</f>
        <v>45143</v>
      </c>
      <c r="L193" s="41" t="b">
        <f t="shared" ca="1" si="6"/>
        <v>1</v>
      </c>
      <c r="M193" s="42"/>
      <c r="N193" s="36"/>
      <c r="O193" s="92">
        <f t="shared" ca="1" si="8"/>
        <v>44831</v>
      </c>
      <c r="P193" s="92">
        <f t="shared" si="7"/>
        <v>45129</v>
      </c>
    </row>
    <row r="194" spans="1:16" ht="31" hidden="1" x14ac:dyDescent="0.35">
      <c r="A194" s="40">
        <v>360</v>
      </c>
      <c r="B194" s="38" t="s">
        <v>629</v>
      </c>
      <c r="C194" s="39" t="s">
        <v>1821</v>
      </c>
      <c r="D194" s="40" t="s">
        <v>705</v>
      </c>
      <c r="E194" s="40" t="str">
        <f>INDEX([1]REFERENCED!$E:$E, MATCH(B194,[1]REFERENCED!$B:$B,0))</f>
        <v>7/16“ - 14 UNC - 2B</v>
      </c>
      <c r="F194" s="40" t="s">
        <v>578</v>
      </c>
      <c r="G194" s="39" t="s">
        <v>632</v>
      </c>
      <c r="H194" s="40">
        <v>1</v>
      </c>
      <c r="I194" s="40" t="s">
        <v>22</v>
      </c>
      <c r="J194" s="26">
        <f>INDEX('Masterlist - Updating'!$I:$I,MATCH('Masterlist Original- References'!B361,'Masterlist - Updating'!$B:$B,0))</f>
        <v>44778</v>
      </c>
      <c r="K194" s="26">
        <f>INDEX('Masterlist - Updating'!$L:$L,MATCH('Masterlist Original- References'!B361,'Masterlist - Updating'!$B:$B,0))</f>
        <v>45143</v>
      </c>
      <c r="L194" s="41" t="b">
        <f t="shared" ref="L194:L257" ca="1" si="9">(P194&lt;=O194)=FALSE()</f>
        <v>1</v>
      </c>
      <c r="M194" s="42"/>
      <c r="N194" s="36"/>
      <c r="O194" s="92">
        <f t="shared" ca="1" si="8"/>
        <v>44831</v>
      </c>
      <c r="P194" s="92">
        <f t="shared" ref="P194:P257" si="10">(K194-14)</f>
        <v>45129</v>
      </c>
    </row>
    <row r="195" spans="1:16" hidden="1" x14ac:dyDescent="0.35">
      <c r="A195" s="40">
        <v>361</v>
      </c>
      <c r="B195" s="38" t="s">
        <v>1155</v>
      </c>
      <c r="C195" s="39" t="s">
        <v>1156</v>
      </c>
      <c r="D195" s="40" t="s">
        <v>705</v>
      </c>
      <c r="E195" s="40" t="str">
        <f>INDEX([1]REFERENCED!$E:$E, MATCH(B195,[1]REFERENCED!$B:$B,0))</f>
        <v>7/8" - 14 UNF - 2B</v>
      </c>
      <c r="F195" s="40" t="s">
        <v>1157</v>
      </c>
      <c r="G195" s="39" t="s">
        <v>1158</v>
      </c>
      <c r="H195" s="40">
        <v>1</v>
      </c>
      <c r="I195" s="40" t="s">
        <v>22</v>
      </c>
      <c r="J195" s="26">
        <f>INDEX('Masterlist - Updating'!$I:$I,MATCH('Masterlist Original- References'!B362,'Masterlist - Updating'!$B:$B,0))</f>
        <v>44778</v>
      </c>
      <c r="K195" s="26">
        <f>INDEX('Masterlist - Updating'!$L:$L,MATCH('Masterlist Original- References'!B362,'Masterlist - Updating'!$B:$B,0))</f>
        <v>45143</v>
      </c>
      <c r="L195" s="41" t="b">
        <f t="shared" ca="1" si="9"/>
        <v>1</v>
      </c>
      <c r="M195" s="42"/>
      <c r="N195" s="36"/>
      <c r="O195" s="92">
        <f t="shared" ca="1" si="8"/>
        <v>44831</v>
      </c>
      <c r="P195" s="92">
        <f t="shared" si="10"/>
        <v>45129</v>
      </c>
    </row>
    <row r="196" spans="1:16" ht="31" hidden="1" x14ac:dyDescent="0.35">
      <c r="A196" s="40">
        <v>362</v>
      </c>
      <c r="B196" s="38" t="s">
        <v>862</v>
      </c>
      <c r="C196" s="39" t="s">
        <v>1472</v>
      </c>
      <c r="D196" s="40" t="s">
        <v>705</v>
      </c>
      <c r="E196" s="40" t="str">
        <f>INDEX([1]REFERENCED!$E:$E, MATCH(B196,[1]REFERENCED!$B:$B,0))</f>
        <v>7/8“ - 9 UNC - 2B</v>
      </c>
      <c r="F196" s="40" t="s">
        <v>863</v>
      </c>
      <c r="G196" s="39" t="s">
        <v>864</v>
      </c>
      <c r="H196" s="40">
        <v>1</v>
      </c>
      <c r="I196" s="40" t="s">
        <v>22</v>
      </c>
      <c r="J196" s="26">
        <f>INDEX('Masterlist - Updating'!$I:$I,MATCH('Masterlist Original- References'!B363,'Masterlist - Updating'!$B:$B,0))</f>
        <v>44483</v>
      </c>
      <c r="K196" s="26">
        <f>INDEX('Masterlist - Updating'!$L:$L,MATCH('Masterlist Original- References'!B363,'Masterlist - Updating'!$B:$B,0))</f>
        <v>44848</v>
      </c>
      <c r="L196" s="41" t="b">
        <f t="shared" ca="1" si="9"/>
        <v>1</v>
      </c>
      <c r="M196" s="9" t="s">
        <v>828</v>
      </c>
      <c r="N196" s="36"/>
      <c r="O196" s="92">
        <f t="shared" ca="1" si="8"/>
        <v>44831</v>
      </c>
      <c r="P196" s="92">
        <f t="shared" si="10"/>
        <v>44834</v>
      </c>
    </row>
    <row r="197" spans="1:16" ht="31" hidden="1" x14ac:dyDescent="0.35">
      <c r="A197" s="40">
        <v>363</v>
      </c>
      <c r="B197" s="38" t="s">
        <v>1471</v>
      </c>
      <c r="C197" s="39" t="s">
        <v>1472</v>
      </c>
      <c r="D197" s="40" t="s">
        <v>705</v>
      </c>
      <c r="E197" s="40" t="str">
        <f>INDEX([1]REFERENCED!$E:$E, MATCH(B197,[1]REFERENCED!$B:$B,0))</f>
        <v>7/8“ - 9 UNC - 2B</v>
      </c>
      <c r="F197" s="40" t="s">
        <v>1473</v>
      </c>
      <c r="G197" s="39" t="s">
        <v>1431</v>
      </c>
      <c r="H197" s="40">
        <v>1</v>
      </c>
      <c r="I197" s="40" t="s">
        <v>22</v>
      </c>
      <c r="J197" s="26">
        <f>INDEX('Masterlist - Updating'!$I:$I,MATCH('Masterlist Original- References'!B364,'Masterlist - Updating'!$B:$B,0))</f>
        <v>44778</v>
      </c>
      <c r="K197" s="26">
        <f>INDEX('Masterlist - Updating'!$L:$L,MATCH('Masterlist Original- References'!B364,'Masterlist - Updating'!$B:$B,0))</f>
        <v>45143</v>
      </c>
      <c r="L197" s="41" t="b">
        <f t="shared" ca="1" si="9"/>
        <v>1</v>
      </c>
      <c r="M197" s="9" t="s">
        <v>828</v>
      </c>
      <c r="N197" s="36"/>
      <c r="O197" s="92">
        <f t="shared" ca="1" si="8"/>
        <v>44831</v>
      </c>
      <c r="P197" s="92">
        <f t="shared" si="10"/>
        <v>45129</v>
      </c>
    </row>
    <row r="198" spans="1:16" hidden="1" x14ac:dyDescent="0.35">
      <c r="A198" s="40">
        <v>367</v>
      </c>
      <c r="B198" s="38" t="s">
        <v>1664</v>
      </c>
      <c r="C198" s="39" t="s">
        <v>1662</v>
      </c>
      <c r="D198" s="40" t="s">
        <v>705</v>
      </c>
      <c r="E198" s="46" t="s">
        <v>40</v>
      </c>
      <c r="F198" s="40" t="s">
        <v>1665</v>
      </c>
      <c r="G198" s="39" t="s">
        <v>980</v>
      </c>
      <c r="H198" s="40">
        <v>1</v>
      </c>
      <c r="I198" s="40" t="s">
        <v>22</v>
      </c>
      <c r="J198" s="26">
        <f>INDEX('Masterlist - Updating'!$I:$I,MATCH('Masterlist Original- References'!B368,'Masterlist - Updating'!$B:$B,0))</f>
        <v>44590</v>
      </c>
      <c r="K198" s="26">
        <f>INDEX('Masterlist - Updating'!$L:$L,MATCH('Masterlist Original- References'!B368,'Masterlist - Updating'!$B:$B,0))</f>
        <v>44955</v>
      </c>
      <c r="L198" s="41" t="b">
        <f t="shared" ca="1" si="9"/>
        <v>1</v>
      </c>
      <c r="M198" s="42"/>
      <c r="N198" s="36"/>
      <c r="O198" s="92">
        <f t="shared" ca="1" si="8"/>
        <v>44831</v>
      </c>
      <c r="P198" s="92">
        <f t="shared" si="10"/>
        <v>44941</v>
      </c>
    </row>
    <row r="199" spans="1:16" hidden="1" x14ac:dyDescent="0.35">
      <c r="A199" s="40">
        <v>371</v>
      </c>
      <c r="B199" s="38" t="s">
        <v>1547</v>
      </c>
      <c r="C199" s="39" t="s">
        <v>1566</v>
      </c>
      <c r="D199" s="40" t="s">
        <v>705</v>
      </c>
      <c r="E199" s="40" t="str">
        <f>INDEX([1]REFERENCED!$E:$E, MATCH(B199,[1]REFERENCED!$B:$B,0))</f>
        <v>-</v>
      </c>
      <c r="F199" s="40" t="s">
        <v>1550</v>
      </c>
      <c r="G199" s="39" t="s">
        <v>980</v>
      </c>
      <c r="H199" s="50">
        <v>3</v>
      </c>
      <c r="I199" s="40" t="s">
        <v>119</v>
      </c>
      <c r="J199" s="26">
        <f>INDEX('Masterlist - Updating'!$I:$I,MATCH('Masterlist Original- References'!B372,'Masterlist - Updating'!$B:$B,0))</f>
        <v>44466</v>
      </c>
      <c r="K199" s="26">
        <f>INDEX('Masterlist - Updating'!$L:$L,MATCH('Masterlist Original- References'!B372,'Masterlist - Updating'!$B:$B,0))</f>
        <v>44831</v>
      </c>
      <c r="L199" s="41" t="b">
        <f t="shared" ca="1" si="9"/>
        <v>0</v>
      </c>
      <c r="M199" s="42"/>
      <c r="N199" s="36"/>
      <c r="O199" s="92">
        <f t="shared" ca="1" si="8"/>
        <v>44831</v>
      </c>
      <c r="P199" s="92">
        <f t="shared" si="10"/>
        <v>44817</v>
      </c>
    </row>
    <row r="200" spans="1:16" hidden="1" x14ac:dyDescent="0.35">
      <c r="A200" s="40">
        <v>374</v>
      </c>
      <c r="B200" s="38" t="s">
        <v>1462</v>
      </c>
      <c r="C200" s="39" t="s">
        <v>1463</v>
      </c>
      <c r="D200" s="40" t="s">
        <v>705</v>
      </c>
      <c r="E200" s="40" t="str">
        <f>INDEX([1]REFERENCED!$E:$E, MATCH(B200,[1]REFERENCED!$B:$B,0))</f>
        <v xml:space="preserve">1" - 8 UN - 2A </v>
      </c>
      <c r="F200" s="40" t="s">
        <v>1464</v>
      </c>
      <c r="G200" s="39" t="s">
        <v>1014</v>
      </c>
      <c r="H200" s="40">
        <v>1</v>
      </c>
      <c r="I200" s="40" t="s">
        <v>22</v>
      </c>
      <c r="J200" s="26">
        <f>INDEX('Masterlist - Updating'!$I:$I,MATCH('Masterlist Original- References'!B375,'Masterlist - Updating'!$B:$B,0))</f>
        <v>41924</v>
      </c>
      <c r="K200" s="26">
        <f>INDEX('Masterlist - Updating'!$L:$L,MATCH('Masterlist Original- References'!B375,'Masterlist - Updating'!$B:$B,0))</f>
        <v>407195</v>
      </c>
      <c r="L200" s="41" t="b">
        <f t="shared" ca="1" si="9"/>
        <v>1</v>
      </c>
      <c r="M200" s="42"/>
      <c r="N200" s="36"/>
      <c r="O200" s="92">
        <f t="shared" ref="O200:O263" ca="1" si="11">TODAY()</f>
        <v>44831</v>
      </c>
      <c r="P200" s="92">
        <f t="shared" si="10"/>
        <v>407181</v>
      </c>
    </row>
    <row r="201" spans="1:16" hidden="1" x14ac:dyDescent="0.35">
      <c r="A201" s="40">
        <v>375</v>
      </c>
      <c r="B201" s="38" t="s">
        <v>1098</v>
      </c>
      <c r="C201" s="39" t="s">
        <v>1099</v>
      </c>
      <c r="D201" s="40" t="s">
        <v>705</v>
      </c>
      <c r="E201" s="40" t="s">
        <v>1100</v>
      </c>
      <c r="F201" s="40" t="s">
        <v>1101</v>
      </c>
      <c r="G201" s="39" t="s">
        <v>1014</v>
      </c>
      <c r="H201" s="40">
        <v>1</v>
      </c>
      <c r="I201" s="40" t="s">
        <v>22</v>
      </c>
      <c r="J201" s="26">
        <f>INDEX('Masterlist - Updating'!$I:$I,MATCH('Masterlist Original- References'!B376,'Masterlist - Updating'!$B:$B,0))</f>
        <v>44695</v>
      </c>
      <c r="K201" s="26">
        <f>INDEX('Masterlist - Updating'!$L:$L,MATCH('Masterlist Original- References'!B376,'Masterlist - Updating'!$B:$B,0))</f>
        <v>45060</v>
      </c>
      <c r="L201" s="41" t="b">
        <f t="shared" ca="1" si="9"/>
        <v>1</v>
      </c>
      <c r="M201" s="42"/>
      <c r="N201" s="36"/>
      <c r="O201" s="92">
        <f t="shared" ca="1" si="11"/>
        <v>44831</v>
      </c>
      <c r="P201" s="92">
        <f t="shared" si="10"/>
        <v>45046</v>
      </c>
    </row>
    <row r="202" spans="1:16" ht="31" hidden="1" x14ac:dyDescent="0.35">
      <c r="A202" s="40">
        <v>376</v>
      </c>
      <c r="B202" s="38" t="s">
        <v>1090</v>
      </c>
      <c r="C202" s="39" t="s">
        <v>1091</v>
      </c>
      <c r="D202" s="40" t="s">
        <v>705</v>
      </c>
      <c r="E202" s="40" t="s">
        <v>1092</v>
      </c>
      <c r="F202" s="40" t="s">
        <v>1093</v>
      </c>
      <c r="G202" s="39" t="s">
        <v>861</v>
      </c>
      <c r="H202" s="40">
        <v>1</v>
      </c>
      <c r="I202" s="40" t="s">
        <v>22</v>
      </c>
      <c r="J202" s="26">
        <f>INDEX('Masterlist - Updating'!$I:$I,MATCH('Masterlist Original- References'!B377,'Masterlist - Updating'!$B:$B,0))</f>
        <v>44509</v>
      </c>
      <c r="K202" s="26">
        <f>INDEX('Masterlist - Updating'!$L:$L,MATCH('Masterlist Original- References'!B377,'Masterlist - Updating'!$B:$B,0))</f>
        <v>44874</v>
      </c>
      <c r="L202" s="41" t="b">
        <f t="shared" ca="1" si="9"/>
        <v>1</v>
      </c>
      <c r="M202" s="42"/>
      <c r="N202" s="36"/>
      <c r="O202" s="92">
        <f t="shared" ca="1" si="11"/>
        <v>44831</v>
      </c>
      <c r="P202" s="92">
        <f t="shared" si="10"/>
        <v>44860</v>
      </c>
    </row>
    <row r="203" spans="1:16" ht="31" hidden="1" x14ac:dyDescent="0.35">
      <c r="A203" s="40">
        <v>377</v>
      </c>
      <c r="B203" s="38" t="s">
        <v>1102</v>
      </c>
      <c r="C203" s="39" t="s">
        <v>1103</v>
      </c>
      <c r="D203" s="40" t="s">
        <v>705</v>
      </c>
      <c r="E203" s="40" t="s">
        <v>1104</v>
      </c>
      <c r="F203" s="40" t="s">
        <v>1826</v>
      </c>
      <c r="G203" s="39" t="s">
        <v>1014</v>
      </c>
      <c r="H203" s="40">
        <v>1</v>
      </c>
      <c r="I203" s="40" t="s">
        <v>22</v>
      </c>
      <c r="J203" s="26">
        <f>INDEX('Masterlist - Updating'!$I:$I,MATCH('Masterlist Original- References'!B378,'Masterlist - Updating'!$B:$B,0))</f>
        <v>44730</v>
      </c>
      <c r="K203" s="26">
        <f>INDEX('Masterlist - Updating'!$L:$L,MATCH('Masterlist Original- References'!B378,'Masterlist - Updating'!$B:$B,0))</f>
        <v>44820</v>
      </c>
      <c r="L203" s="41" t="b">
        <f t="shared" ca="1" si="9"/>
        <v>0</v>
      </c>
      <c r="M203" s="9" t="s">
        <v>828</v>
      </c>
      <c r="N203" s="36"/>
      <c r="O203" s="92">
        <f t="shared" ca="1" si="11"/>
        <v>44831</v>
      </c>
      <c r="P203" s="92">
        <f t="shared" si="10"/>
        <v>44806</v>
      </c>
    </row>
    <row r="204" spans="1:16" ht="31" hidden="1" x14ac:dyDescent="0.35">
      <c r="A204" s="40">
        <v>378</v>
      </c>
      <c r="B204" s="38" t="s">
        <v>1094</v>
      </c>
      <c r="C204" s="39" t="s">
        <v>1095</v>
      </c>
      <c r="D204" s="40" t="s">
        <v>705</v>
      </c>
      <c r="E204" s="40" t="s">
        <v>1096</v>
      </c>
      <c r="F204" s="40" t="s">
        <v>1097</v>
      </c>
      <c r="G204" s="39" t="s">
        <v>1014</v>
      </c>
      <c r="H204" s="40">
        <v>1</v>
      </c>
      <c r="I204" s="40" t="s">
        <v>22</v>
      </c>
      <c r="J204" s="26">
        <f>INDEX('Masterlist - Updating'!$I:$I,MATCH('Masterlist Original- References'!B379,'Masterlist - Updating'!$B:$B,0))</f>
        <v>44476</v>
      </c>
      <c r="K204" s="26">
        <f>INDEX('Masterlist - Updating'!$L:$L,MATCH('Masterlist Original- References'!B379,'Masterlist - Updating'!$B:$B,0))</f>
        <v>44657</v>
      </c>
      <c r="L204" s="41" t="b">
        <f t="shared" ca="1" si="9"/>
        <v>0</v>
      </c>
      <c r="M204" s="9" t="s">
        <v>828</v>
      </c>
      <c r="N204" s="36"/>
      <c r="O204" s="92">
        <f t="shared" ca="1" si="11"/>
        <v>44831</v>
      </c>
      <c r="P204" s="92">
        <f t="shared" si="10"/>
        <v>44643</v>
      </c>
    </row>
    <row r="205" spans="1:16" ht="31" hidden="1" x14ac:dyDescent="0.35">
      <c r="A205" s="40">
        <v>379</v>
      </c>
      <c r="B205" s="38" t="s">
        <v>1011</v>
      </c>
      <c r="C205" s="39" t="s">
        <v>1012</v>
      </c>
      <c r="D205" s="40" t="s">
        <v>705</v>
      </c>
      <c r="E205" s="40" t="str">
        <f>INDEX([1]REFERENCED!$E:$E, MATCH(B205,[1]REFERENCED!$B:$B,0))</f>
        <v>2" - 8 UN - 2A</v>
      </c>
      <c r="F205" s="40" t="s">
        <v>1013</v>
      </c>
      <c r="G205" s="39" t="s">
        <v>1014</v>
      </c>
      <c r="H205" s="40">
        <v>1</v>
      </c>
      <c r="I205" s="40" t="s">
        <v>22</v>
      </c>
      <c r="J205" s="26">
        <f>INDEX('Masterlist - Updating'!$I:$I,MATCH('Masterlist Original- References'!B380,'Masterlist - Updating'!$B:$B,0))</f>
        <v>44476</v>
      </c>
      <c r="K205" s="26">
        <f>INDEX('Masterlist - Updating'!$L:$L,MATCH('Masterlist Original- References'!B380,'Masterlist - Updating'!$B:$B,0))</f>
        <v>44657</v>
      </c>
      <c r="L205" s="41" t="b">
        <f t="shared" ca="1" si="9"/>
        <v>0</v>
      </c>
      <c r="M205" s="9" t="s">
        <v>828</v>
      </c>
      <c r="N205" s="36"/>
      <c r="O205" s="92">
        <f t="shared" ca="1" si="11"/>
        <v>44831</v>
      </c>
      <c r="P205" s="92">
        <f t="shared" si="10"/>
        <v>44643</v>
      </c>
    </row>
    <row r="206" spans="1:16" ht="31" hidden="1" x14ac:dyDescent="0.35">
      <c r="A206" s="40">
        <v>380</v>
      </c>
      <c r="B206" s="38" t="s">
        <v>1451</v>
      </c>
      <c r="C206" s="39" t="s">
        <v>1452</v>
      </c>
      <c r="D206" s="40" t="s">
        <v>705</v>
      </c>
      <c r="E206" s="40" t="str">
        <f>INDEX([1]REFERENCED!$E:$E, MATCH(B206,[1]REFERENCED!$B:$B,0))</f>
        <v>2-1/2" - 8 UN - 2A</v>
      </c>
      <c r="F206" s="40" t="s">
        <v>1453</v>
      </c>
      <c r="G206" s="39" t="s">
        <v>1014</v>
      </c>
      <c r="H206" s="40">
        <v>1</v>
      </c>
      <c r="I206" s="40" t="s">
        <v>22</v>
      </c>
      <c r="J206" s="26">
        <f>INDEX('Masterlist - Updating'!$I:$I,MATCH('Masterlist Original- References'!B381,'Masterlist - Updating'!$B:$B,0))</f>
        <v>44404</v>
      </c>
      <c r="K206" s="26">
        <f>INDEX('Masterlist - Updating'!$L:$L,MATCH('Masterlist Original- References'!B381,'Masterlist - Updating'!$B:$B,0))</f>
        <v>44496</v>
      </c>
      <c r="L206" s="41" t="b">
        <f t="shared" ca="1" si="9"/>
        <v>0</v>
      </c>
      <c r="M206" s="9" t="s">
        <v>828</v>
      </c>
      <c r="N206" s="36"/>
      <c r="O206" s="92">
        <f t="shared" ca="1" si="11"/>
        <v>44831</v>
      </c>
      <c r="P206" s="92">
        <f t="shared" si="10"/>
        <v>44482</v>
      </c>
    </row>
    <row r="207" spans="1:16" ht="31" hidden="1" x14ac:dyDescent="0.35">
      <c r="A207" s="40">
        <v>381</v>
      </c>
      <c r="B207" s="38" t="s">
        <v>1537</v>
      </c>
      <c r="C207" s="39" t="s">
        <v>1538</v>
      </c>
      <c r="D207" s="40" t="s">
        <v>705</v>
      </c>
      <c r="E207" s="40" t="str">
        <f>INDEX([1]REFERENCED!$E:$E, MATCH(B207,[1]REFERENCED!$B:$B,0))</f>
        <v>2-1/4" - 8 UN - 2A</v>
      </c>
      <c r="F207" s="40" t="s">
        <v>1539</v>
      </c>
      <c r="G207" s="39" t="s">
        <v>1014</v>
      </c>
      <c r="H207" s="40">
        <v>1</v>
      </c>
      <c r="I207" s="40" t="s">
        <v>22</v>
      </c>
      <c r="J207" s="26">
        <f>INDEX('Masterlist - Updating'!$I:$I,MATCH('Masterlist Original- References'!B382,'Masterlist - Updating'!$B:$B,0))</f>
        <v>44195</v>
      </c>
      <c r="K207" s="26">
        <f>INDEX('Masterlist - Updating'!$L:$L,MATCH('Masterlist Original- References'!B382,'Masterlist - Updating'!$B:$B,0))</f>
        <v>44560</v>
      </c>
      <c r="L207" s="41" t="b">
        <f t="shared" ca="1" si="9"/>
        <v>0</v>
      </c>
      <c r="M207" s="9" t="s">
        <v>828</v>
      </c>
      <c r="N207" s="36"/>
      <c r="O207" s="92">
        <f t="shared" ca="1" si="11"/>
        <v>44831</v>
      </c>
      <c r="P207" s="92">
        <f t="shared" si="10"/>
        <v>44546</v>
      </c>
    </row>
    <row r="208" spans="1:16" ht="31" hidden="1" x14ac:dyDescent="0.35">
      <c r="A208" s="40">
        <v>382</v>
      </c>
      <c r="B208" s="38" t="s">
        <v>1015</v>
      </c>
      <c r="C208" s="39" t="s">
        <v>1016</v>
      </c>
      <c r="D208" s="40" t="s">
        <v>705</v>
      </c>
      <c r="E208" s="40" t="str">
        <f>INDEX([1]REFERENCED!$E:$E, MATCH(B208,[1]REFERENCED!$B:$B,0))</f>
        <v>2-1/8" - 8 UN - 2A</v>
      </c>
      <c r="F208" s="40" t="s">
        <v>1017</v>
      </c>
      <c r="G208" s="39" t="s">
        <v>1014</v>
      </c>
      <c r="H208" s="40">
        <v>1</v>
      </c>
      <c r="I208" s="40" t="s">
        <v>22</v>
      </c>
      <c r="J208" s="26">
        <f>INDEX('Masterlist - Updating'!$I:$I,MATCH('Masterlist Original- References'!B383,'Masterlist - Updating'!$B:$B,0))</f>
        <v>44195</v>
      </c>
      <c r="K208" s="26">
        <f>INDEX('Masterlist - Updating'!$L:$L,MATCH('Masterlist Original- References'!B383,'Masterlist - Updating'!$B:$B,0))</f>
        <v>44560</v>
      </c>
      <c r="L208" s="41" t="b">
        <f t="shared" ca="1" si="9"/>
        <v>0</v>
      </c>
      <c r="M208" s="9" t="s">
        <v>828</v>
      </c>
      <c r="N208" s="36"/>
      <c r="O208" s="92">
        <f t="shared" ca="1" si="11"/>
        <v>44831</v>
      </c>
      <c r="P208" s="92">
        <f t="shared" si="10"/>
        <v>44546</v>
      </c>
    </row>
    <row r="209" spans="1:16" ht="31" hidden="1" x14ac:dyDescent="0.35">
      <c r="A209" s="40">
        <v>383</v>
      </c>
      <c r="B209" s="38" t="s">
        <v>1086</v>
      </c>
      <c r="C209" s="39" t="s">
        <v>1087</v>
      </c>
      <c r="D209" s="40" t="s">
        <v>705</v>
      </c>
      <c r="E209" s="40" t="s">
        <v>1088</v>
      </c>
      <c r="F209" s="40" t="s">
        <v>1089</v>
      </c>
      <c r="G209" s="39" t="s">
        <v>1014</v>
      </c>
      <c r="H209" s="40">
        <v>1</v>
      </c>
      <c r="I209" s="40" t="s">
        <v>22</v>
      </c>
      <c r="J209" s="26">
        <f>INDEX('Masterlist - Updating'!$I:$I,MATCH('Masterlist Original- References'!B384,'Masterlist - Updating'!$B:$B,0))</f>
        <v>44195</v>
      </c>
      <c r="K209" s="26">
        <f>INDEX('Masterlist - Updating'!$L:$L,MATCH('Masterlist Original- References'!B384,'Masterlist - Updating'!$B:$B,0))</f>
        <v>44560</v>
      </c>
      <c r="L209" s="41" t="b">
        <f t="shared" ca="1" si="9"/>
        <v>0</v>
      </c>
      <c r="M209" s="9" t="s">
        <v>828</v>
      </c>
      <c r="N209" s="36"/>
      <c r="O209" s="92">
        <f t="shared" ca="1" si="11"/>
        <v>44831</v>
      </c>
      <c r="P209" s="92">
        <f t="shared" si="10"/>
        <v>44546</v>
      </c>
    </row>
    <row r="210" spans="1:16" ht="31" hidden="1" x14ac:dyDescent="0.35">
      <c r="A210" s="40">
        <v>384</v>
      </c>
      <c r="B210" s="38" t="s">
        <v>1520</v>
      </c>
      <c r="C210" s="39" t="s">
        <v>1827</v>
      </c>
      <c r="D210" s="40" t="s">
        <v>705</v>
      </c>
      <c r="E210" s="40" t="str">
        <f>INDEX([1]REFERENCED!$E:$E, MATCH(B210,[1]REFERENCED!$B:$B,0))</f>
        <v>2-7/8" - 8 UN - 2A</v>
      </c>
      <c r="F210" s="40" t="s">
        <v>1523</v>
      </c>
      <c r="G210" s="39" t="s">
        <v>1014</v>
      </c>
      <c r="H210" s="40">
        <v>1</v>
      </c>
      <c r="I210" s="40" t="s">
        <v>22</v>
      </c>
      <c r="J210" s="26">
        <f>INDEX('Masterlist - Updating'!$I:$I,MATCH('Masterlist Original- References'!B385,'Masterlist - Updating'!$B:$B,0))</f>
        <v>44223</v>
      </c>
      <c r="K210" s="26">
        <f>INDEX('Masterlist - Updating'!$L:$L,MATCH('Masterlist Original- References'!B385,'Masterlist - Updating'!$B:$B,0))</f>
        <v>44588</v>
      </c>
      <c r="L210" s="41" t="b">
        <f t="shared" ca="1" si="9"/>
        <v>0</v>
      </c>
      <c r="M210" s="9" t="s">
        <v>828</v>
      </c>
      <c r="N210" s="36"/>
      <c r="O210" s="92">
        <f t="shared" ca="1" si="11"/>
        <v>44831</v>
      </c>
      <c r="P210" s="92">
        <f t="shared" si="10"/>
        <v>44574</v>
      </c>
    </row>
    <row r="211" spans="1:16" ht="31" hidden="1" x14ac:dyDescent="0.35">
      <c r="A211" s="40">
        <v>385</v>
      </c>
      <c r="B211" s="38" t="s">
        <v>1082</v>
      </c>
      <c r="C211" s="39" t="s">
        <v>1083</v>
      </c>
      <c r="D211" s="40" t="s">
        <v>705</v>
      </c>
      <c r="E211" s="40" t="s">
        <v>1084</v>
      </c>
      <c r="F211" s="40" t="s">
        <v>1085</v>
      </c>
      <c r="G211" s="39" t="s">
        <v>1014</v>
      </c>
      <c r="H211" s="40">
        <v>1</v>
      </c>
      <c r="I211" s="40" t="s">
        <v>22</v>
      </c>
      <c r="J211" s="26">
        <f>INDEX('Masterlist - Updating'!$I:$I,MATCH('Masterlist Original- References'!B386,'Masterlist - Updating'!$B:$B,0))</f>
        <v>44223</v>
      </c>
      <c r="K211" s="26">
        <f>INDEX('Masterlist - Updating'!$L:$L,MATCH('Masterlist Original- References'!B386,'Masterlist - Updating'!$B:$B,0))</f>
        <v>44588</v>
      </c>
      <c r="L211" s="41" t="b">
        <f t="shared" ca="1" si="9"/>
        <v>0</v>
      </c>
      <c r="M211" s="9" t="s">
        <v>828</v>
      </c>
      <c r="N211" s="36"/>
      <c r="O211" s="92">
        <f t="shared" ca="1" si="11"/>
        <v>44831</v>
      </c>
      <c r="P211" s="92">
        <f t="shared" si="10"/>
        <v>44574</v>
      </c>
    </row>
    <row r="212" spans="1:16" ht="31" hidden="1" x14ac:dyDescent="0.35">
      <c r="A212" s="40">
        <v>386</v>
      </c>
      <c r="B212" s="38" t="s">
        <v>961</v>
      </c>
      <c r="C212" s="39" t="s">
        <v>962</v>
      </c>
      <c r="D212" s="40" t="s">
        <v>705</v>
      </c>
      <c r="E212" s="40" t="str">
        <f>INDEX([1]REFERENCED!$E:$E, MATCH(B212,[1]REFERENCED!$B:$B,0))</f>
        <v>3" - 4 STUB ACME - 2G</v>
      </c>
      <c r="F212" s="40" t="s">
        <v>963</v>
      </c>
      <c r="G212" s="39" t="s">
        <v>861</v>
      </c>
      <c r="H212" s="40">
        <v>1</v>
      </c>
      <c r="I212" s="40" t="s">
        <v>22</v>
      </c>
      <c r="J212" s="26">
        <f>INDEX('Masterlist - Updating'!$I:$I,MATCH('Masterlist Original- References'!B387,'Masterlist - Updating'!$B:$B,0))</f>
        <v>43673</v>
      </c>
      <c r="K212" s="26">
        <f>INDEX('Masterlist - Updating'!$L:$L,MATCH('Masterlist Original- References'!B387,'Masterlist - Updating'!$B:$B,0))</f>
        <v>44038</v>
      </c>
      <c r="L212" s="41" t="b">
        <f t="shared" ca="1" si="9"/>
        <v>0</v>
      </c>
      <c r="M212" s="9" t="s">
        <v>828</v>
      </c>
      <c r="N212" s="36"/>
      <c r="O212" s="92">
        <f t="shared" ca="1" si="11"/>
        <v>44831</v>
      </c>
      <c r="P212" s="92">
        <f t="shared" si="10"/>
        <v>44024</v>
      </c>
    </row>
    <row r="213" spans="1:16" ht="31" hidden="1" x14ac:dyDescent="0.35">
      <c r="A213" s="40">
        <v>387</v>
      </c>
      <c r="B213" s="38" t="s">
        <v>1534</v>
      </c>
      <c r="C213" s="39" t="s">
        <v>1535</v>
      </c>
      <c r="D213" s="40" t="s">
        <v>705</v>
      </c>
      <c r="E213" s="40" t="str">
        <f>INDEX([1]REFERENCED!$E:$E, MATCH(B213,[1]REFERENCED!$B:$B,0))</f>
        <v xml:space="preserve">3.3/4" - 8 UN - 2A </v>
      </c>
      <c r="F213" s="40" t="s">
        <v>1536</v>
      </c>
      <c r="G213" s="39" t="s">
        <v>1014</v>
      </c>
      <c r="H213" s="40">
        <v>1</v>
      </c>
      <c r="I213" s="40" t="s">
        <v>22</v>
      </c>
      <c r="J213" s="26">
        <f>INDEX('Masterlist - Updating'!$I:$I,MATCH('Masterlist Original- References'!B388,'Masterlist - Updating'!$B:$B,0))</f>
        <v>42564</v>
      </c>
      <c r="K213" s="26">
        <f>INDEX('Masterlist - Updating'!$L:$L,MATCH('Masterlist Original- References'!B388,'Masterlist - Updating'!$B:$B,0))</f>
        <v>42929</v>
      </c>
      <c r="L213" s="41" t="b">
        <f t="shared" ca="1" si="9"/>
        <v>0</v>
      </c>
      <c r="M213" s="9" t="s">
        <v>828</v>
      </c>
      <c r="N213" s="36"/>
      <c r="O213" s="92">
        <f t="shared" ca="1" si="11"/>
        <v>44831</v>
      </c>
      <c r="P213" s="92">
        <f t="shared" si="10"/>
        <v>42915</v>
      </c>
    </row>
    <row r="214" spans="1:16" ht="31" hidden="1" x14ac:dyDescent="0.35">
      <c r="A214" s="40">
        <v>388</v>
      </c>
      <c r="B214" s="38" t="s">
        <v>1529</v>
      </c>
      <c r="C214" s="39" t="s">
        <v>1530</v>
      </c>
      <c r="D214" s="40" t="s">
        <v>705</v>
      </c>
      <c r="E214" s="40" t="str">
        <f>INDEX([1]REFERENCED!$E:$E, MATCH(B214,[1]REFERENCED!$B:$B,0))</f>
        <v xml:space="preserve">3-1/4" - 8 UN - 2A </v>
      </c>
      <c r="F214" s="46" t="s">
        <v>40</v>
      </c>
      <c r="G214" s="39" t="s">
        <v>1014</v>
      </c>
      <c r="H214" s="40">
        <v>1</v>
      </c>
      <c r="I214" s="40" t="s">
        <v>22</v>
      </c>
      <c r="J214" s="26">
        <f>INDEX('Masterlist - Updating'!$I:$I,MATCH('Masterlist Original- References'!B389,'Masterlist - Updating'!$B:$B,0))</f>
        <v>43538</v>
      </c>
      <c r="K214" s="26">
        <f>INDEX('Masterlist - Updating'!$L:$L,MATCH('Masterlist Original- References'!B389,'Masterlist - Updating'!$B:$B,0))</f>
        <v>43903</v>
      </c>
      <c r="L214" s="41" t="b">
        <f t="shared" ca="1" si="9"/>
        <v>0</v>
      </c>
      <c r="M214" s="42"/>
      <c r="N214" s="36"/>
      <c r="O214" s="92">
        <f t="shared" ca="1" si="11"/>
        <v>44831</v>
      </c>
      <c r="P214" s="92">
        <f t="shared" si="10"/>
        <v>43889</v>
      </c>
    </row>
    <row r="215" spans="1:16" ht="31" hidden="1" x14ac:dyDescent="0.35">
      <c r="A215" s="40">
        <v>389</v>
      </c>
      <c r="B215" s="38" t="s">
        <v>1042</v>
      </c>
      <c r="C215" s="39" t="s">
        <v>1043</v>
      </c>
      <c r="D215" s="40" t="s">
        <v>705</v>
      </c>
      <c r="E215" s="40" t="str">
        <f>INDEX([1]REFERENCED!$E:$E, MATCH(B215,[1]REFERENCED!$B:$B,0))</f>
        <v>3-1/8" - 4 STUB ACME - 2G</v>
      </c>
      <c r="F215" s="40" t="s">
        <v>1044</v>
      </c>
      <c r="G215" s="39" t="s">
        <v>861</v>
      </c>
      <c r="H215" s="40">
        <v>1</v>
      </c>
      <c r="I215" s="40" t="s">
        <v>22</v>
      </c>
      <c r="J215" s="26">
        <f>INDEX('Masterlist - Updating'!$I:$I,MATCH('Masterlist Original- References'!B390,'Masterlist - Updating'!$B:$B,0))</f>
        <v>42760</v>
      </c>
      <c r="K215" s="26">
        <f>INDEX('Masterlist - Updating'!$L:$L,MATCH('Masterlist Original- References'!B390,'Masterlist - Updating'!$B:$B,0))</f>
        <v>43125</v>
      </c>
      <c r="L215" s="41" t="b">
        <f t="shared" ca="1" si="9"/>
        <v>0</v>
      </c>
      <c r="M215" s="42"/>
      <c r="N215" s="36"/>
      <c r="O215" s="92">
        <f t="shared" ca="1" si="11"/>
        <v>44831</v>
      </c>
      <c r="P215" s="92">
        <f t="shared" si="10"/>
        <v>43111</v>
      </c>
    </row>
    <row r="216" spans="1:16" hidden="1" x14ac:dyDescent="0.35">
      <c r="A216" s="40">
        <v>390</v>
      </c>
      <c r="B216" s="38" t="s">
        <v>1078</v>
      </c>
      <c r="C216" s="39" t="s">
        <v>1079</v>
      </c>
      <c r="D216" s="40" t="s">
        <v>705</v>
      </c>
      <c r="E216" s="40" t="s">
        <v>1080</v>
      </c>
      <c r="F216" s="40" t="s">
        <v>1081</v>
      </c>
      <c r="G216" s="39" t="s">
        <v>1014</v>
      </c>
      <c r="H216" s="40">
        <v>1</v>
      </c>
      <c r="I216" s="40" t="s">
        <v>22</v>
      </c>
      <c r="J216" s="26">
        <f>INDEX('Masterlist - Updating'!$I:$I,MATCH('Masterlist Original- References'!B391,'Masterlist - Updating'!$B:$B,0))</f>
        <v>42521</v>
      </c>
      <c r="K216" s="26">
        <f>INDEX('Masterlist - Updating'!$L:$L,MATCH('Masterlist Original- References'!B391,'Masterlist - Updating'!$B:$B,0))</f>
        <v>42886</v>
      </c>
      <c r="L216" s="41" t="b">
        <f t="shared" ca="1" si="9"/>
        <v>0</v>
      </c>
      <c r="M216" s="42"/>
      <c r="N216" s="36"/>
      <c r="O216" s="92">
        <f t="shared" ca="1" si="11"/>
        <v>44831</v>
      </c>
      <c r="P216" s="92">
        <f t="shared" si="10"/>
        <v>42872</v>
      </c>
    </row>
    <row r="217" spans="1:16" ht="31" hidden="1" x14ac:dyDescent="0.35">
      <c r="A217" s="40">
        <v>391</v>
      </c>
      <c r="B217" s="38" t="s">
        <v>1531</v>
      </c>
      <c r="C217" s="39" t="s">
        <v>1532</v>
      </c>
      <c r="D217" s="40" t="s">
        <v>705</v>
      </c>
      <c r="E217" s="40" t="str">
        <f>INDEX([1]REFERENCED!$E:$E, MATCH(B217,[1]REFERENCED!$B:$B,0))</f>
        <v>3-3/8" - 8 UN - 2A</v>
      </c>
      <c r="F217" s="40" t="s">
        <v>1533</v>
      </c>
      <c r="G217" s="39" t="s">
        <v>1014</v>
      </c>
      <c r="H217" s="40">
        <v>1</v>
      </c>
      <c r="I217" s="40" t="s">
        <v>22</v>
      </c>
      <c r="J217" s="26">
        <f>INDEX('Masterlist - Updating'!$I:$I,MATCH('Masterlist Original- References'!B392,'Masterlist - Updating'!$B:$B,0))</f>
        <v>42023</v>
      </c>
      <c r="K217" s="26">
        <f>INDEX('Masterlist - Updating'!$L:$L,MATCH('Masterlist Original- References'!B392,'Masterlist - Updating'!$B:$B,0))</f>
        <v>42754</v>
      </c>
      <c r="L217" s="41" t="b">
        <f t="shared" ca="1" si="9"/>
        <v>0</v>
      </c>
      <c r="M217" s="42"/>
      <c r="N217" s="36"/>
      <c r="O217" s="92">
        <f t="shared" ca="1" si="11"/>
        <v>44831</v>
      </c>
      <c r="P217" s="92">
        <f t="shared" si="10"/>
        <v>42740</v>
      </c>
    </row>
    <row r="218" spans="1:16" hidden="1" x14ac:dyDescent="0.35">
      <c r="A218" s="40">
        <v>392</v>
      </c>
      <c r="B218" s="38" t="s">
        <v>1074</v>
      </c>
      <c r="C218" s="39" t="s">
        <v>1075</v>
      </c>
      <c r="D218" s="40" t="s">
        <v>705</v>
      </c>
      <c r="E218" s="40" t="s">
        <v>1076</v>
      </c>
      <c r="F218" s="40" t="s">
        <v>1077</v>
      </c>
      <c r="G218" s="39" t="s">
        <v>1014</v>
      </c>
      <c r="H218" s="40">
        <v>1</v>
      </c>
      <c r="I218" s="40" t="s">
        <v>22</v>
      </c>
      <c r="J218" s="26">
        <f>INDEX('Masterlist - Updating'!$I:$I,MATCH('Masterlist Original- References'!B393,'Masterlist - Updating'!$B:$B,0))</f>
        <v>44223</v>
      </c>
      <c r="K218" s="26">
        <f>INDEX('Masterlist - Updating'!$L:$L,MATCH('Masterlist Original- References'!B393,'Masterlist - Updating'!$B:$B,0))</f>
        <v>44588</v>
      </c>
      <c r="L218" s="41" t="b">
        <f t="shared" ca="1" si="9"/>
        <v>0</v>
      </c>
      <c r="M218" s="42"/>
      <c r="N218" s="36"/>
      <c r="O218" s="92">
        <f t="shared" ca="1" si="11"/>
        <v>44831</v>
      </c>
      <c r="P218" s="92">
        <f t="shared" si="10"/>
        <v>44574</v>
      </c>
    </row>
    <row r="219" spans="1:16" ht="31" hidden="1" x14ac:dyDescent="0.35">
      <c r="A219" s="40">
        <v>393</v>
      </c>
      <c r="B219" s="38" t="s">
        <v>1540</v>
      </c>
      <c r="C219" s="39" t="s">
        <v>1541</v>
      </c>
      <c r="D219" s="40" t="s">
        <v>705</v>
      </c>
      <c r="E219" s="40" t="str">
        <f>INDEX([1]REFERENCED!$E:$E, MATCH(B219,[1]REFERENCED!$B:$B,0))</f>
        <v>4-1/2" - 8UN - 2A</v>
      </c>
      <c r="F219" s="40" t="s">
        <v>1542</v>
      </c>
      <c r="G219" s="39" t="s">
        <v>1014</v>
      </c>
      <c r="H219" s="40">
        <v>1</v>
      </c>
      <c r="I219" s="40" t="s">
        <v>22</v>
      </c>
      <c r="J219" s="26">
        <f>INDEX('Masterlist - Updating'!$I:$I,MATCH('Masterlist Original- References'!B394,'Masterlist - Updating'!$B:$B,0))</f>
        <v>44312</v>
      </c>
      <c r="K219" s="26">
        <f>INDEX('Masterlist - Updating'!$L:$L,MATCH('Masterlist Original- References'!B394,'Masterlist - Updating'!$B:$B,0))</f>
        <v>44495</v>
      </c>
      <c r="L219" s="41" t="b">
        <f t="shared" ca="1" si="9"/>
        <v>0</v>
      </c>
      <c r="M219" s="42"/>
      <c r="N219" s="36"/>
      <c r="O219" s="92">
        <f t="shared" ca="1" si="11"/>
        <v>44831</v>
      </c>
      <c r="P219" s="92">
        <f t="shared" si="10"/>
        <v>44481</v>
      </c>
    </row>
    <row r="220" spans="1:16" hidden="1" x14ac:dyDescent="0.35">
      <c r="A220" s="40">
        <v>394</v>
      </c>
      <c r="B220" s="38" t="s">
        <v>1066</v>
      </c>
      <c r="C220" s="39" t="s">
        <v>1067</v>
      </c>
      <c r="D220" s="40" t="s">
        <v>705</v>
      </c>
      <c r="E220" s="40" t="s">
        <v>1068</v>
      </c>
      <c r="F220" s="40" t="s">
        <v>1069</v>
      </c>
      <c r="G220" s="39" t="s">
        <v>1014</v>
      </c>
      <c r="H220" s="40">
        <v>1</v>
      </c>
      <c r="I220" s="40" t="s">
        <v>22</v>
      </c>
      <c r="J220" s="26">
        <f>INDEX('Masterlist - Updating'!$I:$I,MATCH('Masterlist Original- References'!B395,'Masterlist - Updating'!$B:$B,0))</f>
        <v>42481</v>
      </c>
      <c r="K220" s="26">
        <f>INDEX('Masterlist - Updating'!$L:$L,MATCH('Masterlist Original- References'!B395,'Masterlist - Updating'!$B:$B,0))</f>
        <v>42664</v>
      </c>
      <c r="L220" s="41" t="b">
        <f t="shared" ca="1" si="9"/>
        <v>0</v>
      </c>
      <c r="M220" s="42"/>
      <c r="N220" s="36"/>
      <c r="O220" s="92">
        <f t="shared" ca="1" si="11"/>
        <v>44831</v>
      </c>
      <c r="P220" s="92">
        <f t="shared" si="10"/>
        <v>42650</v>
      </c>
    </row>
    <row r="221" spans="1:16" hidden="1" x14ac:dyDescent="0.35">
      <c r="A221" s="40">
        <v>395</v>
      </c>
      <c r="B221" s="38" t="s">
        <v>1070</v>
      </c>
      <c r="C221" s="39" t="s">
        <v>1071</v>
      </c>
      <c r="D221" s="40" t="s">
        <v>705</v>
      </c>
      <c r="E221" s="40" t="s">
        <v>1072</v>
      </c>
      <c r="F221" s="40" t="s">
        <v>1073</v>
      </c>
      <c r="G221" s="39" t="s">
        <v>1014</v>
      </c>
      <c r="H221" s="40">
        <v>1</v>
      </c>
      <c r="I221" s="40" t="s">
        <v>22</v>
      </c>
      <c r="J221" s="26">
        <f>INDEX('Masterlist - Updating'!$I:$I,MATCH('Masterlist Original- References'!B396,'Masterlist - Updating'!$B:$B,0))</f>
        <v>42481</v>
      </c>
      <c r="K221" s="26">
        <f>INDEX('Masterlist - Updating'!$L:$L,MATCH('Masterlist Original- References'!B396,'Masterlist - Updating'!$B:$B,0))</f>
        <v>42664</v>
      </c>
      <c r="L221" s="41" t="b">
        <f t="shared" ca="1" si="9"/>
        <v>0</v>
      </c>
      <c r="M221" s="42"/>
      <c r="N221" s="36"/>
      <c r="O221" s="92">
        <f t="shared" ca="1" si="11"/>
        <v>44831</v>
      </c>
      <c r="P221" s="92">
        <f t="shared" si="10"/>
        <v>42650</v>
      </c>
    </row>
    <row r="222" spans="1:16" hidden="1" x14ac:dyDescent="0.35">
      <c r="A222" s="40">
        <v>396</v>
      </c>
      <c r="B222" s="38" t="s">
        <v>1018</v>
      </c>
      <c r="C222" s="39" t="s">
        <v>1019</v>
      </c>
      <c r="D222" s="40" t="s">
        <v>705</v>
      </c>
      <c r="E222" s="40" t="str">
        <f>INDEX([1]REFERENCED!$E:$E, MATCH(B222,[1]REFERENCED!$B:$B,0))</f>
        <v>4-3/4" - 8 UN - 2A</v>
      </c>
      <c r="F222" s="40" t="s">
        <v>1020</v>
      </c>
      <c r="G222" s="39" t="s">
        <v>1014</v>
      </c>
      <c r="H222" s="40">
        <v>1</v>
      </c>
      <c r="I222" s="40" t="s">
        <v>22</v>
      </c>
      <c r="J222" s="26">
        <f>INDEX('Masterlist - Updating'!$I:$I,MATCH('Masterlist Original- References'!B397,'Masterlist - Updating'!$B:$B,0))</f>
        <v>42481</v>
      </c>
      <c r="K222" s="26">
        <f>INDEX('Masterlist - Updating'!$L:$L,MATCH('Masterlist Original- References'!B397,'Masterlist - Updating'!$B:$B,0))</f>
        <v>42664</v>
      </c>
      <c r="L222" s="41" t="b">
        <f t="shared" ca="1" si="9"/>
        <v>0</v>
      </c>
      <c r="M222" s="42"/>
      <c r="N222" s="36"/>
      <c r="O222" s="92">
        <f t="shared" ca="1" si="11"/>
        <v>44831</v>
      </c>
      <c r="P222" s="92">
        <f t="shared" si="10"/>
        <v>42650</v>
      </c>
    </row>
    <row r="223" spans="1:16" ht="31" hidden="1" x14ac:dyDescent="0.35">
      <c r="A223" s="40">
        <v>397</v>
      </c>
      <c r="B223" s="38" t="s">
        <v>1063</v>
      </c>
      <c r="C223" s="39" t="s">
        <v>1064</v>
      </c>
      <c r="D223" s="40" t="s">
        <v>705</v>
      </c>
      <c r="E223" s="40" t="str">
        <f>INDEX([1]REFERENCED!$E:$E, MATCH(B223,[1]REFERENCED!$B:$B,0))</f>
        <v>4-5/8“ - 4 STUB ACME - 2G</v>
      </c>
      <c r="F223" s="40" t="s">
        <v>1065</v>
      </c>
      <c r="G223" s="39" t="s">
        <v>861</v>
      </c>
      <c r="H223" s="40">
        <v>1</v>
      </c>
      <c r="I223" s="40" t="s">
        <v>22</v>
      </c>
      <c r="J223" s="26">
        <f>INDEX('Masterlist - Updating'!$I:$I,MATCH('Masterlist Original- References'!B398,'Masterlist - Updating'!$B:$B,0))</f>
        <v>42481</v>
      </c>
      <c r="K223" s="26">
        <f>INDEX('Masterlist - Updating'!$L:$L,MATCH('Masterlist Original- References'!B398,'Masterlist - Updating'!$B:$B,0))</f>
        <v>42664</v>
      </c>
      <c r="L223" s="41" t="b">
        <f t="shared" ca="1" si="9"/>
        <v>0</v>
      </c>
      <c r="M223" s="42"/>
      <c r="N223" s="36"/>
      <c r="O223" s="92">
        <f t="shared" ca="1" si="11"/>
        <v>44831</v>
      </c>
      <c r="P223" s="92">
        <f t="shared" si="10"/>
        <v>42650</v>
      </c>
    </row>
    <row r="224" spans="1:16" ht="31" hidden="1" x14ac:dyDescent="0.35">
      <c r="A224" s="40">
        <v>398</v>
      </c>
      <c r="B224" s="38" t="s">
        <v>1039</v>
      </c>
      <c r="C224" s="39" t="s">
        <v>1040</v>
      </c>
      <c r="D224" s="40" t="s">
        <v>705</v>
      </c>
      <c r="E224" s="40" t="str">
        <f>INDEX([1]REFERENCED!$E:$E, MATCH(B224,[1]REFERENCED!$B:$B,0))</f>
        <v>5" - 4 STUB ACME - 2G</v>
      </c>
      <c r="F224" s="40" t="s">
        <v>1041</v>
      </c>
      <c r="G224" s="39" t="s">
        <v>861</v>
      </c>
      <c r="H224" s="40">
        <v>1</v>
      </c>
      <c r="I224" s="40" t="s">
        <v>22</v>
      </c>
      <c r="J224" s="26">
        <f>INDEX('Masterlist - Updating'!$I:$I,MATCH('Masterlist Original- References'!B399,'Masterlist - Updating'!$B:$B,0))</f>
        <v>42481</v>
      </c>
      <c r="K224" s="26">
        <f>INDEX('Masterlist - Updating'!$L:$L,MATCH('Masterlist Original- References'!B399,'Masterlist - Updating'!$B:$B,0))</f>
        <v>42664</v>
      </c>
      <c r="L224" s="41" t="b">
        <f t="shared" ca="1" si="9"/>
        <v>0</v>
      </c>
      <c r="M224" s="42"/>
      <c r="N224" s="36"/>
      <c r="O224" s="92">
        <f t="shared" ca="1" si="11"/>
        <v>44831</v>
      </c>
      <c r="P224" s="92">
        <f t="shared" si="10"/>
        <v>42650</v>
      </c>
    </row>
    <row r="225" spans="1:16" ht="31" hidden="1" x14ac:dyDescent="0.35">
      <c r="A225" s="40">
        <v>400</v>
      </c>
      <c r="B225" s="38" t="s">
        <v>1060</v>
      </c>
      <c r="C225" s="39" t="s">
        <v>1061</v>
      </c>
      <c r="D225" s="40" t="s">
        <v>705</v>
      </c>
      <c r="E225" s="40" t="str">
        <f>INDEX([1]REFERENCED!$E:$E, MATCH(B225,[1]REFERENCED!$B:$B,0))</f>
        <v>6-1/4" - 4 Stub Acme - 2G</v>
      </c>
      <c r="F225" s="40" t="s">
        <v>1062</v>
      </c>
      <c r="G225" s="39" t="s">
        <v>861</v>
      </c>
      <c r="H225" s="40">
        <v>1</v>
      </c>
      <c r="I225" s="40" t="s">
        <v>22</v>
      </c>
      <c r="J225" s="26">
        <f>INDEX('Masterlist - Updating'!$I:$I,MATCH('Masterlist Original- References'!B401,'Masterlist - Updating'!$B:$B,0))</f>
        <v>42481</v>
      </c>
      <c r="K225" s="26">
        <f>INDEX('Masterlist - Updating'!$L:$L,MATCH('Masterlist Original- References'!B401,'Masterlist - Updating'!$B:$B,0))</f>
        <v>42664</v>
      </c>
      <c r="L225" s="41" t="b">
        <f t="shared" ca="1" si="9"/>
        <v>0</v>
      </c>
      <c r="M225" s="42"/>
      <c r="N225" s="36"/>
      <c r="O225" s="92">
        <f t="shared" ca="1" si="11"/>
        <v>44831</v>
      </c>
      <c r="P225" s="92">
        <f t="shared" si="10"/>
        <v>42650</v>
      </c>
    </row>
    <row r="226" spans="1:16" ht="31" hidden="1" x14ac:dyDescent="0.35">
      <c r="A226" s="40">
        <v>401</v>
      </c>
      <c r="B226" s="66" t="s">
        <v>268</v>
      </c>
      <c r="C226" s="67" t="s">
        <v>253</v>
      </c>
      <c r="D226" s="40" t="s">
        <v>705</v>
      </c>
      <c r="E226" s="40" t="str">
        <f>INDEX([1]REFERENCED!$E:$E, MATCH(B226,[1]REFERENCED!$B:$B,0))</f>
        <v>8,250 PSI</v>
      </c>
      <c r="F226" s="68" t="s">
        <v>254</v>
      </c>
      <c r="G226" s="39" t="s">
        <v>141</v>
      </c>
      <c r="H226" s="40">
        <v>1</v>
      </c>
      <c r="I226" s="40" t="s">
        <v>22</v>
      </c>
      <c r="J226" s="26">
        <f>INDEX('Masterlist - Updating'!$I:$I,MATCH('Masterlist Original- References'!B402,'Masterlist - Updating'!$B:$B,0))</f>
        <v>42481</v>
      </c>
      <c r="K226" s="26">
        <f>INDEX('Masterlist - Updating'!$L:$L,MATCH('Masterlist Original- References'!B402,'Masterlist - Updating'!$B:$B,0))</f>
        <v>42664</v>
      </c>
      <c r="L226" s="41" t="b">
        <f t="shared" ca="1" si="9"/>
        <v>0</v>
      </c>
      <c r="M226" s="42"/>
      <c r="N226" s="36"/>
      <c r="O226" s="92">
        <f t="shared" ca="1" si="11"/>
        <v>44831</v>
      </c>
      <c r="P226" s="92">
        <f t="shared" si="10"/>
        <v>42650</v>
      </c>
    </row>
    <row r="227" spans="1:16" ht="31" hidden="1" x14ac:dyDescent="0.35">
      <c r="A227" s="40">
        <v>402</v>
      </c>
      <c r="B227" s="66" t="s">
        <v>252</v>
      </c>
      <c r="C227" s="67" t="s">
        <v>253</v>
      </c>
      <c r="D227" s="40" t="s">
        <v>705</v>
      </c>
      <c r="E227" s="40" t="str">
        <f>INDEX([1]REFERENCED!$E:$E, MATCH(B227,[1]REFERENCED!$B:$B,0))</f>
        <v>5,000 PSI</v>
      </c>
      <c r="F227" s="68" t="s">
        <v>254</v>
      </c>
      <c r="G227" s="39" t="s">
        <v>141</v>
      </c>
      <c r="H227" s="40">
        <v>1</v>
      </c>
      <c r="I227" s="40" t="s">
        <v>22</v>
      </c>
      <c r="J227" s="26">
        <f>INDEX('Masterlist - Updating'!$I:$I,MATCH('Masterlist Original- References'!B403,'Masterlist - Updating'!$B:$B,0))</f>
        <v>42481</v>
      </c>
      <c r="K227" s="26">
        <f>INDEX('Masterlist - Updating'!$L:$L,MATCH('Masterlist Original- References'!B403,'Masterlist - Updating'!$B:$B,0))</f>
        <v>42664</v>
      </c>
      <c r="L227" s="41" t="b">
        <f t="shared" ca="1" si="9"/>
        <v>0</v>
      </c>
      <c r="M227" s="42"/>
      <c r="N227" s="36"/>
      <c r="O227" s="92">
        <f t="shared" ca="1" si="11"/>
        <v>44831</v>
      </c>
      <c r="P227" s="92">
        <f t="shared" si="10"/>
        <v>42650</v>
      </c>
    </row>
    <row r="228" spans="1:16" ht="31" hidden="1" x14ac:dyDescent="0.35">
      <c r="A228" s="40">
        <v>403</v>
      </c>
      <c r="B228" s="66" t="s">
        <v>265</v>
      </c>
      <c r="C228" s="67" t="s">
        <v>253</v>
      </c>
      <c r="D228" s="40" t="s">
        <v>705</v>
      </c>
      <c r="E228" s="40" t="str">
        <f>INDEX([1]REFERENCED!$E:$E, MATCH(B228,[1]REFERENCED!$B:$B,0))</f>
        <v>3,300 PSI</v>
      </c>
      <c r="F228" s="68" t="s">
        <v>254</v>
      </c>
      <c r="G228" s="39" t="s">
        <v>141</v>
      </c>
      <c r="H228" s="40">
        <v>1</v>
      </c>
      <c r="I228" s="40" t="s">
        <v>22</v>
      </c>
      <c r="J228" s="26">
        <f>INDEX('Masterlist - Updating'!$I:$I,MATCH('Masterlist Original- References'!B404,'Masterlist - Updating'!$B:$B,0))</f>
        <v>42481</v>
      </c>
      <c r="K228" s="26">
        <f>INDEX('Masterlist - Updating'!$L:$L,MATCH('Masterlist Original- References'!B404,'Masterlist - Updating'!$B:$B,0))</f>
        <v>42664</v>
      </c>
      <c r="L228" s="41" t="b">
        <f t="shared" ca="1" si="9"/>
        <v>0</v>
      </c>
      <c r="M228" s="42"/>
      <c r="N228" s="36"/>
      <c r="O228" s="92">
        <f t="shared" ca="1" si="11"/>
        <v>44831</v>
      </c>
      <c r="P228" s="92">
        <f t="shared" si="10"/>
        <v>42650</v>
      </c>
    </row>
    <row r="229" spans="1:16" ht="31" hidden="1" x14ac:dyDescent="0.35">
      <c r="A229" s="40">
        <v>404</v>
      </c>
      <c r="B229" s="66" t="s">
        <v>270</v>
      </c>
      <c r="C229" s="67" t="s">
        <v>253</v>
      </c>
      <c r="D229" s="40" t="s">
        <v>705</v>
      </c>
      <c r="E229" s="40" t="str">
        <f>INDEX([1]REFERENCED!$E:$E, MATCH(B229,[1]REFERENCED!$B:$B,0))</f>
        <v>24,750 PSI</v>
      </c>
      <c r="F229" s="68" t="s">
        <v>262</v>
      </c>
      <c r="G229" s="39" t="s">
        <v>141</v>
      </c>
      <c r="H229" s="40">
        <v>1</v>
      </c>
      <c r="I229" s="40" t="s">
        <v>22</v>
      </c>
      <c r="J229" s="26">
        <f>INDEX('Masterlist - Updating'!$I:$I,MATCH('Masterlist Original- References'!B405,'Masterlist - Updating'!$B:$B,0))</f>
        <v>42481</v>
      </c>
      <c r="K229" s="26">
        <f>INDEX('Masterlist - Updating'!$L:$L,MATCH('Masterlist Original- References'!B405,'Masterlist - Updating'!$B:$B,0))</f>
        <v>42664</v>
      </c>
      <c r="L229" s="41" t="b">
        <f t="shared" ca="1" si="9"/>
        <v>0</v>
      </c>
      <c r="M229" s="42"/>
      <c r="N229" s="36"/>
      <c r="O229" s="92">
        <f t="shared" ca="1" si="11"/>
        <v>44831</v>
      </c>
      <c r="P229" s="92">
        <f t="shared" si="10"/>
        <v>42650</v>
      </c>
    </row>
    <row r="230" spans="1:16" ht="31" hidden="1" x14ac:dyDescent="0.35">
      <c r="A230" s="40">
        <v>405</v>
      </c>
      <c r="B230" s="66" t="s">
        <v>260</v>
      </c>
      <c r="C230" s="67" t="s">
        <v>253</v>
      </c>
      <c r="D230" s="40" t="s">
        <v>705</v>
      </c>
      <c r="E230" s="40" t="str">
        <f>INDEX([1]REFERENCED!$E:$E, MATCH(B230,[1]REFERENCED!$B:$B,0))</f>
        <v>16,000 PSI</v>
      </c>
      <c r="F230" s="68" t="s">
        <v>262</v>
      </c>
      <c r="G230" s="39" t="s">
        <v>141</v>
      </c>
      <c r="H230" s="40">
        <v>1</v>
      </c>
      <c r="I230" s="40" t="s">
        <v>22</v>
      </c>
      <c r="J230" s="26">
        <f>INDEX('Masterlist - Updating'!$I:$I,MATCH('Masterlist Original- References'!B406,'Masterlist - Updating'!$B:$B,0))</f>
        <v>42481</v>
      </c>
      <c r="K230" s="26">
        <f>INDEX('Masterlist - Updating'!$L:$L,MATCH('Masterlist Original- References'!B406,'Masterlist - Updating'!$B:$B,0))</f>
        <v>42664</v>
      </c>
      <c r="L230" s="41" t="b">
        <f t="shared" ca="1" si="9"/>
        <v>0</v>
      </c>
      <c r="M230" s="42"/>
      <c r="N230" s="36"/>
      <c r="O230" s="92">
        <f t="shared" ca="1" si="11"/>
        <v>44831</v>
      </c>
      <c r="P230" s="92">
        <f t="shared" si="10"/>
        <v>42650</v>
      </c>
    </row>
    <row r="231" spans="1:16" hidden="1" x14ac:dyDescent="0.35">
      <c r="A231" s="40">
        <v>412</v>
      </c>
      <c r="B231" s="38" t="s">
        <v>317</v>
      </c>
      <c r="C231" s="39" t="s">
        <v>318</v>
      </c>
      <c r="D231" s="40" t="s">
        <v>705</v>
      </c>
      <c r="E231" s="46" t="s">
        <v>40</v>
      </c>
      <c r="F231" s="40" t="s">
        <v>319</v>
      </c>
      <c r="G231" s="39" t="s">
        <v>34</v>
      </c>
      <c r="H231" s="40">
        <v>1</v>
      </c>
      <c r="I231" s="40" t="s">
        <v>22</v>
      </c>
      <c r="J231" s="26">
        <f>INDEX('Masterlist - Updating'!$I:$I,MATCH('Masterlist Original- References'!B413,'Masterlist - Updating'!$B:$B,0))</f>
        <v>41324</v>
      </c>
      <c r="K231" s="26">
        <f>INDEX('Masterlist - Updating'!$L:$L,MATCH('Masterlist Original- References'!B413,'Masterlist - Updating'!$B:$B,0))</f>
        <v>41689</v>
      </c>
      <c r="L231" s="41" t="b">
        <f t="shared" ca="1" si="9"/>
        <v>0</v>
      </c>
      <c r="M231" s="42"/>
      <c r="N231" s="36"/>
      <c r="O231" s="92">
        <f t="shared" ca="1" si="11"/>
        <v>44831</v>
      </c>
      <c r="P231" s="92">
        <f t="shared" si="10"/>
        <v>41675</v>
      </c>
    </row>
    <row r="232" spans="1:16" hidden="1" x14ac:dyDescent="0.35">
      <c r="A232" s="40">
        <v>413</v>
      </c>
      <c r="B232" s="38" t="s">
        <v>691</v>
      </c>
      <c r="C232" s="39" t="s">
        <v>692</v>
      </c>
      <c r="D232" s="40" t="s">
        <v>705</v>
      </c>
      <c r="E232" s="40" t="str">
        <f>INDEX([1]REFERENCED!$E:$E, MATCH(B232,[1]REFERENCED!$B:$B,0))</f>
        <v>-</v>
      </c>
      <c r="F232" s="40" t="s">
        <v>693</v>
      </c>
      <c r="G232" s="39" t="s">
        <v>694</v>
      </c>
      <c r="H232" s="40">
        <v>3</v>
      </c>
      <c r="I232" s="40" t="s">
        <v>22</v>
      </c>
      <c r="J232" s="26">
        <f>INDEX('Masterlist - Updating'!$I:$I,MATCH('Masterlist Original- References'!B414,'Masterlist - Updating'!$B:$B,0))</f>
        <v>41324</v>
      </c>
      <c r="K232" s="26">
        <f>INDEX('Masterlist - Updating'!$L:$L,MATCH('Masterlist Original- References'!B414,'Masterlist - Updating'!$B:$B,0))</f>
        <v>41689</v>
      </c>
      <c r="L232" s="41" t="b">
        <f t="shared" ca="1" si="9"/>
        <v>0</v>
      </c>
      <c r="M232" s="42"/>
      <c r="N232" s="36"/>
      <c r="O232" s="92">
        <f t="shared" ca="1" si="11"/>
        <v>44831</v>
      </c>
      <c r="P232" s="92">
        <f t="shared" si="10"/>
        <v>41675</v>
      </c>
    </row>
    <row r="233" spans="1:16" hidden="1" x14ac:dyDescent="0.35">
      <c r="A233" s="40">
        <v>415</v>
      </c>
      <c r="B233" s="38" t="s">
        <v>710</v>
      </c>
      <c r="C233" s="39" t="s">
        <v>1828</v>
      </c>
      <c r="D233" s="40" t="s">
        <v>1343</v>
      </c>
      <c r="E233" s="40" t="e">
        <f>INDEX([1]REFERENCED!$E:$E, MATCH(B233,[1]REFERENCED!$B:$B,0))</f>
        <v>#N/A</v>
      </c>
      <c r="F233" s="40" t="s">
        <v>1829</v>
      </c>
      <c r="G233" s="39" t="s">
        <v>412</v>
      </c>
      <c r="H233" s="40">
        <v>1</v>
      </c>
      <c r="I233" s="40" t="s">
        <v>22</v>
      </c>
      <c r="J233" s="26">
        <f>INDEX('Masterlist - Updating'!$I:$I,MATCH('Masterlist Original- References'!B416,'Masterlist - Updating'!$B:$B,0))</f>
        <v>42485</v>
      </c>
      <c r="K233" s="26">
        <f>INDEX('Masterlist - Updating'!$L:$L,MATCH('Masterlist Original- References'!B416,'Masterlist - Updating'!$B:$B,0))</f>
        <v>42850</v>
      </c>
      <c r="L233" s="41" t="b">
        <f t="shared" ca="1" si="9"/>
        <v>0</v>
      </c>
      <c r="M233" s="42"/>
      <c r="N233" s="36"/>
      <c r="O233" s="92">
        <f t="shared" ca="1" si="11"/>
        <v>44831</v>
      </c>
      <c r="P233" s="92">
        <f t="shared" si="10"/>
        <v>42836</v>
      </c>
    </row>
    <row r="234" spans="1:16" hidden="1" x14ac:dyDescent="0.35">
      <c r="A234" s="40">
        <v>416</v>
      </c>
      <c r="B234" s="38" t="s">
        <v>357</v>
      </c>
      <c r="C234" s="39" t="s">
        <v>358</v>
      </c>
      <c r="D234" s="40" t="s">
        <v>705</v>
      </c>
      <c r="E234" s="40" t="s">
        <v>359</v>
      </c>
      <c r="F234" s="40" t="s">
        <v>360</v>
      </c>
      <c r="G234" s="39" t="s">
        <v>361</v>
      </c>
      <c r="H234" s="40">
        <v>1</v>
      </c>
      <c r="I234" s="40" t="s">
        <v>22</v>
      </c>
      <c r="J234" s="26">
        <f>INDEX('Masterlist - Updating'!$I:$I,MATCH('Masterlist Original- References'!B417,'Masterlist - Updating'!$B:$B,0))</f>
        <v>42397</v>
      </c>
      <c r="K234" s="26">
        <f>INDEX('Masterlist - Updating'!$L:$L,MATCH('Masterlist Original- References'!B417,'Masterlist - Updating'!$B:$B,0))</f>
        <v>42762</v>
      </c>
      <c r="L234" s="41" t="b">
        <f t="shared" ca="1" si="9"/>
        <v>0</v>
      </c>
      <c r="M234" s="42"/>
      <c r="N234" s="36"/>
      <c r="O234" s="92">
        <f t="shared" ca="1" si="11"/>
        <v>44831</v>
      </c>
      <c r="P234" s="92">
        <f t="shared" si="10"/>
        <v>42748</v>
      </c>
    </row>
    <row r="235" spans="1:16" hidden="1" x14ac:dyDescent="0.35">
      <c r="A235" s="40">
        <v>417</v>
      </c>
      <c r="B235" s="38" t="s">
        <v>492</v>
      </c>
      <c r="C235" s="39" t="s">
        <v>1830</v>
      </c>
      <c r="D235" s="40" t="s">
        <v>1343</v>
      </c>
      <c r="E235" s="40" t="e">
        <f>INDEX([1]REFERENCED!$E:$E, MATCH(B235,[1]REFERENCED!$B:$B,0))</f>
        <v>#N/A</v>
      </c>
      <c r="F235" s="40" t="s">
        <v>495</v>
      </c>
      <c r="G235" s="39" t="s">
        <v>412</v>
      </c>
      <c r="H235" s="40">
        <v>1</v>
      </c>
      <c r="I235" s="40" t="s">
        <v>22</v>
      </c>
      <c r="J235" s="26">
        <f>INDEX('Masterlist - Updating'!$I:$I,MATCH('Masterlist Original- References'!B418,'Masterlist - Updating'!$B:$B,0))</f>
        <v>43206</v>
      </c>
      <c r="K235" s="26">
        <f>INDEX('Masterlist - Updating'!$L:$L,MATCH('Masterlist Original- References'!B418,'Masterlist - Updating'!$B:$B,0))</f>
        <v>43571</v>
      </c>
      <c r="L235" s="41" t="b">
        <f t="shared" ca="1" si="9"/>
        <v>0</v>
      </c>
      <c r="M235" s="42"/>
      <c r="N235" s="36"/>
      <c r="O235" s="92">
        <f t="shared" ca="1" si="11"/>
        <v>44831</v>
      </c>
      <c r="P235" s="92">
        <f t="shared" si="10"/>
        <v>43557</v>
      </c>
    </row>
    <row r="236" spans="1:16" hidden="1" x14ac:dyDescent="0.35">
      <c r="A236" s="40">
        <v>418</v>
      </c>
      <c r="B236" s="38" t="s">
        <v>499</v>
      </c>
      <c r="C236" s="39" t="s">
        <v>1830</v>
      </c>
      <c r="D236" s="40" t="s">
        <v>705</v>
      </c>
      <c r="E236" s="40" t="str">
        <f>INDEX([1]REFERENCED!$E:$E, MATCH(B236,[1]REFERENCED!$B:$B,0))</f>
        <v>2"-20"</v>
      </c>
      <c r="F236" s="40" t="s">
        <v>500</v>
      </c>
      <c r="G236" s="39" t="s">
        <v>502</v>
      </c>
      <c r="H236" s="40">
        <v>1</v>
      </c>
      <c r="I236" s="40" t="s">
        <v>22</v>
      </c>
      <c r="J236" s="26">
        <f>INDEX('Masterlist - Updating'!$I:$I,MATCH('Masterlist Original- References'!B419,'Masterlist - Updating'!$B:$B,0))</f>
        <v>44740</v>
      </c>
      <c r="K236" s="26">
        <f>INDEX('Masterlist - Updating'!$L:$L,MATCH('Masterlist Original- References'!B419,'Masterlist - Updating'!$B:$B,0))</f>
        <v>45106</v>
      </c>
      <c r="L236" s="41" t="b">
        <f t="shared" ca="1" si="9"/>
        <v>1</v>
      </c>
      <c r="M236" s="42"/>
      <c r="N236" s="36"/>
      <c r="O236" s="92">
        <f t="shared" ca="1" si="11"/>
        <v>44831</v>
      </c>
      <c r="P236" s="92">
        <f t="shared" si="10"/>
        <v>45092</v>
      </c>
    </row>
    <row r="237" spans="1:16" hidden="1" x14ac:dyDescent="0.35">
      <c r="A237" s="40">
        <v>419</v>
      </c>
      <c r="B237" s="38" t="s">
        <v>503</v>
      </c>
      <c r="C237" s="39" t="s">
        <v>1830</v>
      </c>
      <c r="D237" s="40" t="s">
        <v>1343</v>
      </c>
      <c r="E237" s="40" t="e">
        <f>INDEX([1]REFERENCED!$E:$E, MATCH(B237,[1]REFERENCED!$B:$B,0))</f>
        <v>#N/A</v>
      </c>
      <c r="F237" s="40" t="s">
        <v>504</v>
      </c>
      <c r="G237" s="39" t="s">
        <v>412</v>
      </c>
      <c r="H237" s="40">
        <v>1</v>
      </c>
      <c r="I237" s="40" t="s">
        <v>22</v>
      </c>
      <c r="J237" s="26">
        <f>INDEX('Masterlist - Updating'!$I:$I,MATCH('Masterlist Original- References'!B420,'Masterlist - Updating'!$B:$B,0))</f>
        <v>42410</v>
      </c>
      <c r="K237" s="26">
        <f>INDEX('Masterlist - Updating'!$L:$L,MATCH('Masterlist Original- References'!B420,'Masterlist - Updating'!$B:$B,0))</f>
        <v>42776</v>
      </c>
      <c r="L237" s="41" t="b">
        <f t="shared" ca="1" si="9"/>
        <v>0</v>
      </c>
      <c r="M237" s="42"/>
      <c r="N237" s="36"/>
      <c r="O237" s="92">
        <f t="shared" ca="1" si="11"/>
        <v>44831</v>
      </c>
      <c r="P237" s="92">
        <f t="shared" si="10"/>
        <v>42762</v>
      </c>
    </row>
    <row r="238" spans="1:16" hidden="1" x14ac:dyDescent="0.35">
      <c r="A238" s="40">
        <v>420</v>
      </c>
      <c r="B238" s="38" t="s">
        <v>1319</v>
      </c>
      <c r="C238" s="39" t="s">
        <v>1830</v>
      </c>
      <c r="D238" s="40" t="s">
        <v>705</v>
      </c>
      <c r="E238" s="40" t="str">
        <f>INDEX([1]REFERENCED!$E:$E, MATCH(B238,[1]REFERENCED!$B:$B,0))</f>
        <v>2" - 20"</v>
      </c>
      <c r="F238" s="40" t="s">
        <v>1321</v>
      </c>
      <c r="G238" s="39" t="s">
        <v>422</v>
      </c>
      <c r="H238" s="40">
        <v>1</v>
      </c>
      <c r="I238" s="40" t="s">
        <v>22</v>
      </c>
      <c r="J238" s="26">
        <f>INDEX('Masterlist - Updating'!$I:$I,MATCH('Masterlist Original- References'!B421,'Masterlist - Updating'!$B:$B,0))</f>
        <v>42410</v>
      </c>
      <c r="K238" s="26">
        <f>INDEX('Masterlist - Updating'!$L:$L,MATCH('Masterlist Original- References'!B421,'Masterlist - Updating'!$B:$B,0))</f>
        <v>42776</v>
      </c>
      <c r="L238" s="41" t="b">
        <f t="shared" ca="1" si="9"/>
        <v>0</v>
      </c>
      <c r="M238" s="42"/>
      <c r="N238" s="36"/>
      <c r="O238" s="92">
        <f t="shared" ca="1" si="11"/>
        <v>44831</v>
      </c>
      <c r="P238" s="92">
        <f t="shared" si="10"/>
        <v>42762</v>
      </c>
    </row>
    <row r="239" spans="1:16" hidden="1" x14ac:dyDescent="0.35">
      <c r="A239" s="40">
        <v>421</v>
      </c>
      <c r="B239" s="38" t="s">
        <v>1317</v>
      </c>
      <c r="C239" s="39" t="s">
        <v>1831</v>
      </c>
      <c r="D239" s="40" t="s">
        <v>705</v>
      </c>
      <c r="E239" s="40" t="str">
        <f>INDEX([1]REFERENCED!$E:$E, MATCH(B239,[1]REFERENCED!$B:$B,0))</f>
        <v>2" - 40"</v>
      </c>
      <c r="F239" s="40" t="s">
        <v>1318</v>
      </c>
      <c r="G239" s="39" t="s">
        <v>401</v>
      </c>
      <c r="H239" s="40">
        <v>1</v>
      </c>
      <c r="I239" s="40" t="s">
        <v>22</v>
      </c>
      <c r="J239" s="26">
        <f>INDEX('Masterlist - Updating'!$I:$I,MATCH('Masterlist Original- References'!B422,'Masterlist - Updating'!$B:$B,0))</f>
        <v>42410</v>
      </c>
      <c r="K239" s="26">
        <f>INDEX('Masterlist - Updating'!$L:$L,MATCH('Masterlist Original- References'!B422,'Masterlist - Updating'!$B:$B,0))</f>
        <v>42776</v>
      </c>
      <c r="L239" s="41" t="b">
        <f t="shared" ca="1" si="9"/>
        <v>0</v>
      </c>
      <c r="M239" s="42"/>
      <c r="N239" s="36"/>
      <c r="O239" s="92">
        <f t="shared" ca="1" si="11"/>
        <v>44831</v>
      </c>
      <c r="P239" s="92">
        <f t="shared" si="10"/>
        <v>42762</v>
      </c>
    </row>
    <row r="240" spans="1:16" hidden="1" x14ac:dyDescent="0.35">
      <c r="A240" s="40">
        <v>422</v>
      </c>
      <c r="B240" s="38" t="s">
        <v>513</v>
      </c>
      <c r="C240" s="39" t="s">
        <v>1832</v>
      </c>
      <c r="D240" s="40" t="s">
        <v>1343</v>
      </c>
      <c r="E240" s="40" t="e">
        <f>INDEX([1]REFERENCED!$E:$E, MATCH(B240,[1]REFERENCED!$B:$B,0))</f>
        <v>#N/A</v>
      </c>
      <c r="F240" s="40" t="s">
        <v>514</v>
      </c>
      <c r="G240" s="39" t="s">
        <v>412</v>
      </c>
      <c r="H240" s="40">
        <v>1</v>
      </c>
      <c r="I240" s="40" t="s">
        <v>22</v>
      </c>
      <c r="J240" s="26">
        <f>INDEX('Masterlist - Updating'!$I:$I,MATCH('Masterlist Original- References'!B423,'Masterlist - Updating'!$B:$B,0))</f>
        <v>42410</v>
      </c>
      <c r="K240" s="26">
        <f>INDEX('Masterlist - Updating'!$L:$L,MATCH('Masterlist Original- References'!B423,'Masterlist - Updating'!$B:$B,0))</f>
        <v>42776</v>
      </c>
      <c r="L240" s="41" t="b">
        <f t="shared" ca="1" si="9"/>
        <v>0</v>
      </c>
      <c r="M240" s="42"/>
      <c r="N240" s="36"/>
      <c r="O240" s="92">
        <f t="shared" ca="1" si="11"/>
        <v>44831</v>
      </c>
      <c r="P240" s="92">
        <f t="shared" si="10"/>
        <v>42762</v>
      </c>
    </row>
    <row r="241" spans="1:16" hidden="1" x14ac:dyDescent="0.35">
      <c r="A241" s="40">
        <v>423</v>
      </c>
      <c r="B241" s="38" t="s">
        <v>506</v>
      </c>
      <c r="C241" s="39" t="s">
        <v>1832</v>
      </c>
      <c r="D241" s="40" t="s">
        <v>705</v>
      </c>
      <c r="E241" s="40" t="str">
        <f>INDEX([1]REFERENCED!$E:$E, MATCH(B241,[1]REFERENCED!$B:$B,0))</f>
        <v>2" - 60"</v>
      </c>
      <c r="F241" s="40" t="s">
        <v>508</v>
      </c>
      <c r="G241" s="39" t="s">
        <v>382</v>
      </c>
      <c r="H241" s="40">
        <v>1</v>
      </c>
      <c r="I241" s="40" t="s">
        <v>22</v>
      </c>
      <c r="J241" s="26">
        <f>INDEX('Masterlist - Updating'!$I:$I,MATCH('Masterlist Original- References'!B424,'Masterlist - Updating'!$B:$B,0))</f>
        <v>43788</v>
      </c>
      <c r="K241" s="26">
        <f>INDEX('Masterlist - Updating'!$L:$L,MATCH('Masterlist Original- References'!B424,'Masterlist - Updating'!$B:$B,0))</f>
        <v>44153</v>
      </c>
      <c r="L241" s="41" t="b">
        <f t="shared" ca="1" si="9"/>
        <v>0</v>
      </c>
      <c r="M241" s="42"/>
      <c r="N241" s="36"/>
      <c r="O241" s="92">
        <f t="shared" ca="1" si="11"/>
        <v>44831</v>
      </c>
      <c r="P241" s="92">
        <f t="shared" si="10"/>
        <v>44139</v>
      </c>
    </row>
    <row r="242" spans="1:16" ht="31" hidden="1" x14ac:dyDescent="0.35">
      <c r="A242" s="40">
        <v>424</v>
      </c>
      <c r="B242" s="38" t="s">
        <v>1217</v>
      </c>
      <c r="C242" s="39" t="s">
        <v>1218</v>
      </c>
      <c r="D242" s="40" t="s">
        <v>705</v>
      </c>
      <c r="E242" s="40" t="str">
        <f>INDEX([1]REFERENCED!$E:$E, MATCH(B242,[1]REFERENCED!$B:$B,0))</f>
        <v>-</v>
      </c>
      <c r="F242" s="40" t="s">
        <v>1219</v>
      </c>
      <c r="G242" s="39" t="s">
        <v>1220</v>
      </c>
      <c r="H242" s="40">
        <v>1</v>
      </c>
      <c r="I242" s="40" t="s">
        <v>22</v>
      </c>
      <c r="J242" s="26">
        <f>INDEX('Masterlist - Updating'!$I:$I,MATCH('Masterlist Original- References'!B425,'Masterlist - Updating'!$B:$B,0))</f>
        <v>42478</v>
      </c>
      <c r="K242" s="26">
        <f>INDEX('Masterlist - Updating'!$L:$L,MATCH('Masterlist Original- References'!B425,'Masterlist - Updating'!$B:$B,0))</f>
        <v>42843</v>
      </c>
      <c r="L242" s="41" t="b">
        <f t="shared" ca="1" si="9"/>
        <v>0</v>
      </c>
      <c r="M242" s="42"/>
      <c r="N242" s="36"/>
      <c r="O242" s="92">
        <f t="shared" ca="1" si="11"/>
        <v>44831</v>
      </c>
      <c r="P242" s="92">
        <f t="shared" si="10"/>
        <v>42829</v>
      </c>
    </row>
    <row r="243" spans="1:16" ht="46.5" hidden="1" x14ac:dyDescent="0.35">
      <c r="A243" s="40">
        <v>425</v>
      </c>
      <c r="B243" s="38" t="s">
        <v>1329</v>
      </c>
      <c r="C243" s="39" t="s">
        <v>1218</v>
      </c>
      <c r="D243" s="40" t="s">
        <v>705</v>
      </c>
      <c r="E243" s="40" t="str">
        <f>INDEX([1]REFERENCED!$E:$E, MATCH(B243,[1]REFERENCED!$B:$B,0))</f>
        <v>-</v>
      </c>
      <c r="F243" s="40" t="s">
        <v>1330</v>
      </c>
      <c r="G243" s="39" t="s">
        <v>1331</v>
      </c>
      <c r="H243" s="40">
        <v>1</v>
      </c>
      <c r="I243" s="40" t="s">
        <v>22</v>
      </c>
      <c r="J243" s="26">
        <f>INDEX('Masterlist - Updating'!$I:$I,MATCH('Masterlist Original- References'!B426,'Masterlist - Updating'!$B:$B,0))</f>
        <v>41293</v>
      </c>
      <c r="K243" s="26">
        <f>INDEX('Masterlist - Updating'!$L:$L,MATCH('Masterlist Original- References'!B426,'Masterlist - Updating'!$B:$B,0))</f>
        <v>43119</v>
      </c>
      <c r="L243" s="41" t="b">
        <f t="shared" ca="1" si="9"/>
        <v>0</v>
      </c>
      <c r="M243" s="42"/>
      <c r="N243" s="36"/>
      <c r="O243" s="92">
        <f t="shared" ca="1" si="11"/>
        <v>44831</v>
      </c>
      <c r="P243" s="92">
        <f t="shared" si="10"/>
        <v>43105</v>
      </c>
    </row>
    <row r="244" spans="1:16" hidden="1" x14ac:dyDescent="0.35">
      <c r="A244" s="40">
        <v>427</v>
      </c>
      <c r="B244" s="38" t="s">
        <v>1704</v>
      </c>
      <c r="C244" s="39" t="s">
        <v>1833</v>
      </c>
      <c r="D244" s="40" t="s">
        <v>705</v>
      </c>
      <c r="E244" s="46" t="s">
        <v>40</v>
      </c>
      <c r="F244" s="40" t="s">
        <v>1705</v>
      </c>
      <c r="G244" s="39" t="s">
        <v>980</v>
      </c>
      <c r="H244" s="50">
        <v>3</v>
      </c>
      <c r="I244" s="40" t="s">
        <v>119</v>
      </c>
      <c r="J244" s="26">
        <f>INDEX('Masterlist - Updating'!$I:$I,MATCH('Masterlist Original- References'!B428,'Masterlist - Updating'!$B:$B,0))</f>
        <v>42234</v>
      </c>
      <c r="K244" s="26">
        <f>INDEX('Masterlist - Updating'!$L:$L,MATCH('Masterlist Original- References'!B428,'Masterlist - Updating'!$B:$B,0))</f>
        <v>42599</v>
      </c>
      <c r="L244" s="41" t="b">
        <f t="shared" ca="1" si="9"/>
        <v>0</v>
      </c>
      <c r="M244" s="42"/>
      <c r="N244" s="36"/>
      <c r="O244" s="92">
        <f t="shared" ca="1" si="11"/>
        <v>44831</v>
      </c>
      <c r="P244" s="92">
        <f t="shared" si="10"/>
        <v>42585</v>
      </c>
    </row>
    <row r="245" spans="1:16" hidden="1" x14ac:dyDescent="0.35">
      <c r="A245" s="40">
        <v>430</v>
      </c>
      <c r="B245" s="38" t="s">
        <v>833</v>
      </c>
      <c r="C245" s="39" t="s">
        <v>834</v>
      </c>
      <c r="D245" s="40" t="s">
        <v>705</v>
      </c>
      <c r="E245" s="40" t="str">
        <f>INDEX([1]REFERENCED!$E:$E, MATCH(B245,[1]REFERENCED!$B:$B,0))</f>
        <v>-</v>
      </c>
      <c r="F245" s="40" t="s">
        <v>835</v>
      </c>
      <c r="G245" s="39" t="s">
        <v>473</v>
      </c>
      <c r="H245" s="40">
        <v>1</v>
      </c>
      <c r="I245" s="40" t="s">
        <v>22</v>
      </c>
      <c r="J245" s="26">
        <f>INDEX('Masterlist - Updating'!$I:$I,MATCH('Masterlist Original- References'!B431,'Masterlist - Updating'!$B:$B,0))</f>
        <v>43822</v>
      </c>
      <c r="K245" s="26">
        <f>INDEX('Masterlist - Updating'!$L:$L,MATCH('Masterlist Original- References'!B431,'Masterlist - Updating'!$B:$B,0))</f>
        <v>43913</v>
      </c>
      <c r="L245" s="41" t="b">
        <f t="shared" ca="1" si="9"/>
        <v>0</v>
      </c>
      <c r="M245" s="42"/>
      <c r="N245" s="36"/>
      <c r="O245" s="92">
        <f t="shared" ca="1" si="11"/>
        <v>44831</v>
      </c>
      <c r="P245" s="92">
        <f t="shared" si="10"/>
        <v>43899</v>
      </c>
    </row>
    <row r="246" spans="1:16" hidden="1" x14ac:dyDescent="0.35">
      <c r="A246" s="40">
        <v>431</v>
      </c>
      <c r="B246" s="38" t="s">
        <v>1273</v>
      </c>
      <c r="C246" s="39" t="s">
        <v>834</v>
      </c>
      <c r="D246" s="40" t="s">
        <v>705</v>
      </c>
      <c r="E246" s="40" t="str">
        <f>INDEX([1]REFERENCED!$E:$E, MATCH(B246,[1]REFERENCED!$B:$B,0))</f>
        <v>-</v>
      </c>
      <c r="F246" s="40" t="s">
        <v>1274</v>
      </c>
      <c r="G246" s="39" t="s">
        <v>1024</v>
      </c>
      <c r="H246" s="40">
        <v>1</v>
      </c>
      <c r="I246" s="40" t="s">
        <v>22</v>
      </c>
      <c r="J246" s="26">
        <f>INDEX('Masterlist - Updating'!$I:$I,MATCH('Masterlist Original- References'!B432,'Masterlist - Updating'!$B:$B,0))</f>
        <v>42732</v>
      </c>
      <c r="K246" s="26">
        <f>INDEX('Masterlist - Updating'!$L:$L,MATCH('Masterlist Original- References'!B432,'Masterlist - Updating'!$B:$B,0))</f>
        <v>42822</v>
      </c>
      <c r="L246" s="41" t="b">
        <f t="shared" ca="1" si="9"/>
        <v>0</v>
      </c>
      <c r="M246" s="42"/>
      <c r="N246" s="36"/>
      <c r="O246" s="92">
        <f t="shared" ca="1" si="11"/>
        <v>44831</v>
      </c>
      <c r="P246" s="92">
        <f t="shared" si="10"/>
        <v>42808</v>
      </c>
    </row>
    <row r="247" spans="1:16" hidden="1" x14ac:dyDescent="0.35">
      <c r="A247" s="40">
        <v>432</v>
      </c>
      <c r="B247" s="38" t="s">
        <v>1726</v>
      </c>
      <c r="C247" s="39" t="s">
        <v>834</v>
      </c>
      <c r="D247" s="40" t="s">
        <v>705</v>
      </c>
      <c r="E247" s="46" t="s">
        <v>40</v>
      </c>
      <c r="F247" s="40" t="s">
        <v>1727</v>
      </c>
      <c r="G247" s="39" t="s">
        <v>1568</v>
      </c>
      <c r="H247" s="40">
        <v>1</v>
      </c>
      <c r="I247" s="40" t="s">
        <v>22</v>
      </c>
      <c r="J247" s="26">
        <f>INDEX('Masterlist - Updating'!$I:$I,MATCH('Masterlist Original- References'!B433,'Masterlist - Updating'!$B:$B,0))</f>
        <v>42732</v>
      </c>
      <c r="K247" s="26">
        <f>INDEX('Masterlist - Updating'!$L:$L,MATCH('Masterlist Original- References'!B433,'Masterlist - Updating'!$B:$B,0))</f>
        <v>42822</v>
      </c>
      <c r="L247" s="41" t="b">
        <f t="shared" ca="1" si="9"/>
        <v>0</v>
      </c>
      <c r="M247" s="42"/>
      <c r="N247" s="36"/>
      <c r="O247" s="92">
        <f t="shared" ca="1" si="11"/>
        <v>44831</v>
      </c>
      <c r="P247" s="92">
        <f t="shared" si="10"/>
        <v>42808</v>
      </c>
    </row>
    <row r="248" spans="1:16" hidden="1" x14ac:dyDescent="0.35">
      <c r="A248" s="40">
        <v>439</v>
      </c>
      <c r="B248" s="38" t="s">
        <v>38</v>
      </c>
      <c r="C248" s="39" t="s">
        <v>39</v>
      </c>
      <c r="D248" s="40" t="s">
        <v>705</v>
      </c>
      <c r="E248" s="46" t="s">
        <v>40</v>
      </c>
      <c r="F248" s="40" t="s">
        <v>41</v>
      </c>
      <c r="G248" s="39" t="s">
        <v>42</v>
      </c>
      <c r="H248" s="40">
        <v>1</v>
      </c>
      <c r="I248" s="40" t="s">
        <v>22</v>
      </c>
      <c r="J248" s="26">
        <f>INDEX('Masterlist - Updating'!$I:$I,MATCH('Masterlist Original- References'!B440,'Masterlist - Updating'!$B:$B,0))</f>
        <v>42285</v>
      </c>
      <c r="K248" s="26">
        <f>INDEX('Masterlist - Updating'!$L:$L,MATCH('Masterlist Original- References'!B440,'Masterlist - Updating'!$B:$B,0))</f>
        <v>42650</v>
      </c>
      <c r="L248" s="41" t="b">
        <f t="shared" ca="1" si="9"/>
        <v>0</v>
      </c>
      <c r="M248" s="42"/>
      <c r="N248" s="36"/>
      <c r="O248" s="92">
        <f t="shared" ca="1" si="11"/>
        <v>44831</v>
      </c>
      <c r="P248" s="92">
        <f t="shared" si="10"/>
        <v>42636</v>
      </c>
    </row>
    <row r="249" spans="1:16" hidden="1" x14ac:dyDescent="0.35">
      <c r="A249" s="40">
        <v>440</v>
      </c>
      <c r="B249" s="38" t="s">
        <v>43</v>
      </c>
      <c r="C249" s="39" t="s">
        <v>39</v>
      </c>
      <c r="D249" s="40" t="s">
        <v>705</v>
      </c>
      <c r="E249" s="46" t="s">
        <v>40</v>
      </c>
      <c r="F249" s="40" t="s">
        <v>44</v>
      </c>
      <c r="G249" s="39" t="s">
        <v>42</v>
      </c>
      <c r="H249" s="40">
        <v>1</v>
      </c>
      <c r="I249" s="40" t="s">
        <v>22</v>
      </c>
      <c r="J249" s="26">
        <f>INDEX('Masterlist - Updating'!$I:$I,MATCH('Masterlist Original- References'!B441,'Masterlist - Updating'!$B:$B,0))</f>
        <v>43868</v>
      </c>
      <c r="K249" s="26">
        <f>INDEX('Masterlist - Updating'!$L:$L,MATCH('Masterlist Original- References'!B441,'Masterlist - Updating'!$B:$B,0))</f>
        <v>44234</v>
      </c>
      <c r="L249" s="41" t="b">
        <f t="shared" ca="1" si="9"/>
        <v>0</v>
      </c>
      <c r="M249" s="42"/>
      <c r="N249" s="36"/>
      <c r="O249" s="92">
        <f t="shared" ca="1" si="11"/>
        <v>44831</v>
      </c>
      <c r="P249" s="92">
        <f t="shared" si="10"/>
        <v>44220</v>
      </c>
    </row>
    <row r="250" spans="1:16" hidden="1" x14ac:dyDescent="0.35">
      <c r="A250" s="40">
        <v>441</v>
      </c>
      <c r="B250" s="38" t="s">
        <v>147</v>
      </c>
      <c r="C250" s="39" t="s">
        <v>39</v>
      </c>
      <c r="D250" s="40" t="s">
        <v>705</v>
      </c>
      <c r="E250" s="46" t="s">
        <v>40</v>
      </c>
      <c r="F250" s="40" t="s">
        <v>148</v>
      </c>
      <c r="G250" s="39" t="s">
        <v>42</v>
      </c>
      <c r="H250" s="40">
        <v>1</v>
      </c>
      <c r="I250" s="40" t="s">
        <v>22</v>
      </c>
      <c r="J250" s="26">
        <f>INDEX('Masterlist - Updating'!$I:$I,MATCH('Masterlist Original- References'!B442,'Masterlist - Updating'!$B:$B,0))</f>
        <v>42831</v>
      </c>
      <c r="K250" s="26">
        <f>INDEX('Masterlist - Updating'!$L:$L,MATCH('Masterlist Original- References'!B442,'Masterlist - Updating'!$B:$B,0))</f>
        <v>43196</v>
      </c>
      <c r="L250" s="41" t="b">
        <f t="shared" ca="1" si="9"/>
        <v>0</v>
      </c>
      <c r="M250" s="42"/>
      <c r="N250" s="36"/>
      <c r="O250" s="92">
        <f t="shared" ca="1" si="11"/>
        <v>44831</v>
      </c>
      <c r="P250" s="92">
        <f t="shared" si="10"/>
        <v>43182</v>
      </c>
    </row>
    <row r="251" spans="1:16" hidden="1" x14ac:dyDescent="0.35">
      <c r="A251" s="40">
        <v>444</v>
      </c>
      <c r="B251" s="38" t="s">
        <v>157</v>
      </c>
      <c r="C251" s="39" t="s">
        <v>39</v>
      </c>
      <c r="D251" s="40" t="s">
        <v>705</v>
      </c>
      <c r="E251" s="46" t="s">
        <v>40</v>
      </c>
      <c r="F251" s="40" t="s">
        <v>158</v>
      </c>
      <c r="G251" s="39" t="s">
        <v>42</v>
      </c>
      <c r="H251" s="40">
        <v>1</v>
      </c>
      <c r="I251" s="40" t="s">
        <v>22</v>
      </c>
      <c r="J251" s="26">
        <f>INDEX('Masterlist - Updating'!$I:$I,MATCH('Masterlist Original- References'!B445,'Masterlist - Updating'!$B:$B,0))</f>
        <v>42732</v>
      </c>
      <c r="K251" s="26">
        <f>INDEX('Masterlist - Updating'!$L:$L,MATCH('Masterlist Original- References'!B445,'Masterlist - Updating'!$B:$B,0))</f>
        <v>42822</v>
      </c>
      <c r="L251" s="41" t="b">
        <f t="shared" ca="1" si="9"/>
        <v>0</v>
      </c>
      <c r="M251" s="42"/>
      <c r="N251" s="36"/>
      <c r="O251" s="92">
        <f t="shared" ca="1" si="11"/>
        <v>44831</v>
      </c>
      <c r="P251" s="92">
        <f t="shared" si="10"/>
        <v>42808</v>
      </c>
    </row>
    <row r="252" spans="1:16" hidden="1" x14ac:dyDescent="0.35">
      <c r="A252" s="40">
        <v>445</v>
      </c>
      <c r="B252" s="38" t="s">
        <v>159</v>
      </c>
      <c r="C252" s="39" t="s">
        <v>39</v>
      </c>
      <c r="D252" s="40" t="s">
        <v>705</v>
      </c>
      <c r="E252" s="46" t="s">
        <v>40</v>
      </c>
      <c r="F252" s="40" t="s">
        <v>160</v>
      </c>
      <c r="G252" s="39" t="s">
        <v>42</v>
      </c>
      <c r="H252" s="40">
        <v>1</v>
      </c>
      <c r="I252" s="40" t="s">
        <v>22</v>
      </c>
      <c r="J252" s="26">
        <f>INDEX('Masterlist - Updating'!$I:$I,MATCH('Masterlist Original- References'!B446,'Masterlist - Updating'!$B:$B,0))</f>
        <v>44195</v>
      </c>
      <c r="K252" s="26">
        <f>INDEX('Masterlist - Updating'!$L:$L,MATCH('Masterlist Original- References'!B446,'Masterlist - Updating'!$B:$B,0))</f>
        <v>44560</v>
      </c>
      <c r="L252" s="41" t="b">
        <f t="shared" ca="1" si="9"/>
        <v>0</v>
      </c>
      <c r="M252" s="42"/>
      <c r="N252" s="36"/>
      <c r="O252" s="92">
        <f t="shared" ca="1" si="11"/>
        <v>44831</v>
      </c>
      <c r="P252" s="92">
        <f t="shared" si="10"/>
        <v>44546</v>
      </c>
    </row>
    <row r="253" spans="1:16" hidden="1" x14ac:dyDescent="0.35">
      <c r="A253" s="40">
        <v>448</v>
      </c>
      <c r="B253" s="38" t="s">
        <v>224</v>
      </c>
      <c r="C253" s="39" t="s">
        <v>39</v>
      </c>
      <c r="D253" s="40" t="s">
        <v>705</v>
      </c>
      <c r="E253" s="46" t="s">
        <v>40</v>
      </c>
      <c r="F253" s="40" t="s">
        <v>226</v>
      </c>
      <c r="G253" s="39" t="s">
        <v>42</v>
      </c>
      <c r="H253" s="40">
        <v>1</v>
      </c>
      <c r="I253" s="40" t="s">
        <v>22</v>
      </c>
      <c r="J253" s="26">
        <f>INDEX('Masterlist - Updating'!$I:$I,MATCH('Masterlist Original- References'!B449,'Masterlist - Updating'!$B:$B,0))</f>
        <v>43444</v>
      </c>
      <c r="K253" s="26">
        <f>INDEX('Masterlist - Updating'!$L:$L,MATCH('Masterlist Original- References'!B449,'Masterlist - Updating'!$B:$B,0))</f>
        <v>43809</v>
      </c>
      <c r="L253" s="41" t="b">
        <f t="shared" ca="1" si="9"/>
        <v>0</v>
      </c>
      <c r="M253" s="42"/>
      <c r="N253" s="36"/>
      <c r="O253" s="92">
        <f t="shared" ca="1" si="11"/>
        <v>44831</v>
      </c>
      <c r="P253" s="92">
        <f t="shared" si="10"/>
        <v>43795</v>
      </c>
    </row>
    <row r="254" spans="1:16" hidden="1" x14ac:dyDescent="0.35">
      <c r="A254" s="40">
        <v>449</v>
      </c>
      <c r="B254" s="38" t="s">
        <v>227</v>
      </c>
      <c r="C254" s="39" t="s">
        <v>39</v>
      </c>
      <c r="D254" s="40" t="s">
        <v>705</v>
      </c>
      <c r="E254" s="46" t="s">
        <v>40</v>
      </c>
      <c r="F254" s="40" t="s">
        <v>228</v>
      </c>
      <c r="G254" s="39" t="s">
        <v>42</v>
      </c>
      <c r="H254" s="40">
        <v>1</v>
      </c>
      <c r="I254" s="40" t="s">
        <v>22</v>
      </c>
      <c r="J254" s="26">
        <f>INDEX('Masterlist - Updating'!$I:$I,MATCH('Masterlist Original- References'!B450,'Masterlist - Updating'!$B:$B,0))</f>
        <v>42726</v>
      </c>
      <c r="K254" s="26">
        <f>INDEX('Masterlist - Updating'!$L:$L,MATCH('Masterlist Original- References'!B450,'Masterlist - Updating'!$B:$B,0))</f>
        <v>43091</v>
      </c>
      <c r="L254" s="41" t="b">
        <f t="shared" ca="1" si="9"/>
        <v>0</v>
      </c>
      <c r="M254" s="42"/>
      <c r="N254" s="36"/>
      <c r="O254" s="92">
        <f t="shared" ca="1" si="11"/>
        <v>44831</v>
      </c>
      <c r="P254" s="92">
        <f t="shared" si="10"/>
        <v>43077</v>
      </c>
    </row>
    <row r="255" spans="1:16" hidden="1" x14ac:dyDescent="0.35">
      <c r="A255" s="40">
        <v>450</v>
      </c>
      <c r="B255" s="38" t="s">
        <v>296</v>
      </c>
      <c r="C255" s="39" t="s">
        <v>297</v>
      </c>
      <c r="D255" s="40" t="s">
        <v>705</v>
      </c>
      <c r="E255" s="46" t="s">
        <v>40</v>
      </c>
      <c r="F255" s="40" t="s">
        <v>298</v>
      </c>
      <c r="G255" s="39" t="s">
        <v>34</v>
      </c>
      <c r="H255" s="40">
        <v>1</v>
      </c>
      <c r="I255" s="40" t="s">
        <v>22</v>
      </c>
      <c r="J255" s="26">
        <f>INDEX('Masterlist - Updating'!$I:$I,MATCH('Masterlist Original- References'!B451,'Masterlist - Updating'!$B:$B,0))</f>
        <v>42744</v>
      </c>
      <c r="K255" s="26">
        <f>INDEX('Masterlist - Updating'!$L:$L,MATCH('Masterlist Original- References'!B451,'Masterlist - Updating'!$B:$B,0))</f>
        <v>43109</v>
      </c>
      <c r="L255" s="41" t="b">
        <f t="shared" ca="1" si="9"/>
        <v>0</v>
      </c>
      <c r="M255" s="42"/>
      <c r="N255" s="36"/>
      <c r="O255" s="92">
        <f t="shared" ca="1" si="11"/>
        <v>44831</v>
      </c>
      <c r="P255" s="92">
        <f t="shared" si="10"/>
        <v>43095</v>
      </c>
    </row>
    <row r="256" spans="1:16" hidden="1" x14ac:dyDescent="0.35">
      <c r="A256" s="40">
        <v>451</v>
      </c>
      <c r="B256" s="38" t="s">
        <v>1446</v>
      </c>
      <c r="C256" s="39" t="s">
        <v>1834</v>
      </c>
      <c r="D256" s="40">
        <v>2</v>
      </c>
      <c r="E256" s="40" t="str">
        <f>INDEX([1]REFERENCED!$E:$E, MATCH(B256,[1]REFERENCED!$B:$B,0))</f>
        <v>-</v>
      </c>
      <c r="F256" s="40" t="s">
        <v>1448</v>
      </c>
      <c r="G256" s="39" t="s">
        <v>1007</v>
      </c>
      <c r="H256" s="40">
        <v>6</v>
      </c>
      <c r="I256" s="40" t="s">
        <v>119</v>
      </c>
      <c r="J256" s="26">
        <f>INDEX('Masterlist - Updating'!$I:$I,MATCH('Masterlist Original- References'!B452,'Masterlist - Updating'!$B:$B,0))</f>
        <v>42733</v>
      </c>
      <c r="K256" s="26">
        <f>INDEX('Masterlist - Updating'!$L:$L,MATCH('Masterlist Original- References'!B452,'Masterlist - Updating'!$B:$B,0))</f>
        <v>43098</v>
      </c>
      <c r="L256" s="41" t="b">
        <f t="shared" ca="1" si="9"/>
        <v>0</v>
      </c>
      <c r="M256" s="42"/>
      <c r="N256" s="36"/>
      <c r="O256" s="92">
        <f t="shared" ca="1" si="11"/>
        <v>44831</v>
      </c>
      <c r="P256" s="92">
        <f t="shared" si="10"/>
        <v>43084</v>
      </c>
    </row>
    <row r="257" spans="1:16" ht="31" hidden="1" x14ac:dyDescent="0.35">
      <c r="A257" s="40">
        <v>452</v>
      </c>
      <c r="B257" s="38" t="s">
        <v>1336</v>
      </c>
      <c r="C257" s="39" t="s">
        <v>1337</v>
      </c>
      <c r="D257" s="40" t="s">
        <v>705</v>
      </c>
      <c r="E257" s="40" t="str">
        <f>INDEX([1]REFERENCED!$E:$E, MATCH(B257,[1]REFERENCED!$B:$B,0))</f>
        <v>-</v>
      </c>
      <c r="F257" s="40" t="s">
        <v>1338</v>
      </c>
      <c r="G257" s="39" t="s">
        <v>1339</v>
      </c>
      <c r="H257" s="40">
        <v>999</v>
      </c>
      <c r="I257" s="40" t="s">
        <v>22</v>
      </c>
      <c r="J257" s="26">
        <f>INDEX('Masterlist - Updating'!$I:$I,MATCH('Masterlist Original- References'!B453,'Masterlist - Updating'!$B:$B,0))</f>
        <v>42733</v>
      </c>
      <c r="K257" s="26">
        <f>INDEX('Masterlist - Updating'!$L:$L,MATCH('Masterlist Original- References'!B453,'Masterlist - Updating'!$B:$B,0))</f>
        <v>43098</v>
      </c>
      <c r="L257" s="41" t="b">
        <f t="shared" ca="1" si="9"/>
        <v>0</v>
      </c>
      <c r="M257" s="42"/>
      <c r="N257" s="36"/>
      <c r="O257" s="92">
        <f t="shared" ca="1" si="11"/>
        <v>44831</v>
      </c>
      <c r="P257" s="92">
        <f t="shared" si="10"/>
        <v>43084</v>
      </c>
    </row>
    <row r="258" spans="1:16" ht="31" hidden="1" x14ac:dyDescent="0.35">
      <c r="A258" s="40">
        <v>453</v>
      </c>
      <c r="B258" s="38" t="s">
        <v>1340</v>
      </c>
      <c r="C258" s="39" t="s">
        <v>1337</v>
      </c>
      <c r="D258" s="40" t="s">
        <v>705</v>
      </c>
      <c r="E258" s="40" t="str">
        <f>INDEX([1]REFERENCED!$E:$E, MATCH(B258,[1]REFERENCED!$B:$B,0))</f>
        <v>-</v>
      </c>
      <c r="F258" s="40" t="s">
        <v>1341</v>
      </c>
      <c r="G258" s="39" t="s">
        <v>984</v>
      </c>
      <c r="H258" s="40">
        <v>999</v>
      </c>
      <c r="I258" s="40" t="s">
        <v>22</v>
      </c>
      <c r="J258" s="26">
        <f>INDEX('Masterlist - Updating'!$I:$I,MATCH('Masterlist Original- References'!B454,'Masterlist - Updating'!$B:$B,0))</f>
        <v>42733</v>
      </c>
      <c r="K258" s="26">
        <f>INDEX('Masterlist - Updating'!$L:$L,MATCH('Masterlist Original- References'!B454,'Masterlist - Updating'!$B:$B,0))</f>
        <v>43098</v>
      </c>
      <c r="L258" s="41" t="b">
        <f t="shared" ref="L258:L321" ca="1" si="12">(P258&lt;=O258)=FALSE()</f>
        <v>0</v>
      </c>
      <c r="M258" s="42"/>
      <c r="N258" s="36"/>
      <c r="O258" s="92">
        <f t="shared" ca="1" si="11"/>
        <v>44831</v>
      </c>
      <c r="P258" s="92">
        <f t="shared" ref="P258:P321" si="13">(K258-14)</f>
        <v>43084</v>
      </c>
    </row>
    <row r="259" spans="1:16" hidden="1" x14ac:dyDescent="0.35">
      <c r="A259" s="40">
        <v>456</v>
      </c>
      <c r="B259" s="38" t="s">
        <v>981</v>
      </c>
      <c r="C259" s="39" t="s">
        <v>982</v>
      </c>
      <c r="D259" s="40" t="s">
        <v>705</v>
      </c>
      <c r="E259" s="40" t="str">
        <f>INDEX([1]REFERENCED!$E:$E, MATCH(B259,[1]REFERENCED!$B:$B,0))</f>
        <v>0" - 40"</v>
      </c>
      <c r="F259" s="40" t="s">
        <v>983</v>
      </c>
      <c r="G259" s="39" t="s">
        <v>984</v>
      </c>
      <c r="H259" s="40">
        <v>1</v>
      </c>
      <c r="I259" s="40" t="s">
        <v>22</v>
      </c>
      <c r="J259" s="26">
        <f>INDEX('Masterlist - Updating'!$I:$I,MATCH('Masterlist Original- References'!B457,'Masterlist - Updating'!$B:$B,0))</f>
        <v>42253</v>
      </c>
      <c r="K259" s="26">
        <f>INDEX('Masterlist - Updating'!$L:$L,MATCH('Masterlist Original- References'!B457,'Masterlist - Updating'!$B:$B,0))</f>
        <v>42618</v>
      </c>
      <c r="L259" s="41" t="b">
        <f t="shared" ca="1" si="12"/>
        <v>0</v>
      </c>
      <c r="M259" s="42"/>
      <c r="N259" s="36"/>
      <c r="O259" s="92">
        <f t="shared" ca="1" si="11"/>
        <v>44831</v>
      </c>
      <c r="P259" s="92">
        <f t="shared" si="13"/>
        <v>42604</v>
      </c>
    </row>
    <row r="260" spans="1:16" hidden="1" x14ac:dyDescent="0.35">
      <c r="A260" s="40">
        <v>466</v>
      </c>
      <c r="B260" s="38" t="s">
        <v>1597</v>
      </c>
      <c r="C260" s="39" t="s">
        <v>1598</v>
      </c>
      <c r="D260" s="40" t="s">
        <v>705</v>
      </c>
      <c r="E260" s="46" t="s">
        <v>40</v>
      </c>
      <c r="F260" s="40" t="s">
        <v>1599</v>
      </c>
      <c r="G260" s="39" t="s">
        <v>980</v>
      </c>
      <c r="H260" s="40">
        <v>6</v>
      </c>
      <c r="I260" s="40" t="s">
        <v>119</v>
      </c>
      <c r="J260" s="26">
        <f>INDEX('Masterlist - Updating'!$I:$I,MATCH('Masterlist Original- References'!B467,'Masterlist - Updating'!$B:$B,0))</f>
        <v>42221</v>
      </c>
      <c r="K260" s="26">
        <f>INDEX('Masterlist - Updating'!$L:$L,MATCH('Masterlist Original- References'!B467,'Masterlist - Updating'!$B:$B,0))</f>
        <v>42404</v>
      </c>
      <c r="L260" s="41" t="b">
        <f t="shared" ca="1" si="12"/>
        <v>0</v>
      </c>
      <c r="M260" s="42"/>
      <c r="N260" s="36"/>
      <c r="O260" s="92">
        <f t="shared" ca="1" si="11"/>
        <v>44831</v>
      </c>
      <c r="P260" s="92">
        <f t="shared" si="13"/>
        <v>42390</v>
      </c>
    </row>
    <row r="261" spans="1:16" hidden="1" x14ac:dyDescent="0.35">
      <c r="A261" s="40">
        <v>467</v>
      </c>
      <c r="B261" s="38" t="s">
        <v>1600</v>
      </c>
      <c r="C261" s="39" t="s">
        <v>1598</v>
      </c>
      <c r="D261" s="40" t="s">
        <v>705</v>
      </c>
      <c r="E261" s="46" t="s">
        <v>40</v>
      </c>
      <c r="F261" s="40" t="s">
        <v>1601</v>
      </c>
      <c r="G261" s="39" t="s">
        <v>980</v>
      </c>
      <c r="H261" s="40">
        <v>6</v>
      </c>
      <c r="I261" s="40" t="s">
        <v>119</v>
      </c>
      <c r="J261" s="26">
        <f>INDEX('Masterlist - Updating'!$I:$I,MATCH('Masterlist Original- References'!B468,'Masterlist - Updating'!$B:$B,0))</f>
        <v>42584</v>
      </c>
      <c r="K261" s="26">
        <f>INDEX('Masterlist - Updating'!$L:$L,MATCH('Masterlist Original- References'!B468,'Masterlist - Updating'!$B:$B,0))</f>
        <v>42767</v>
      </c>
      <c r="L261" s="41" t="b">
        <f t="shared" ca="1" si="12"/>
        <v>0</v>
      </c>
      <c r="M261" s="42"/>
      <c r="N261" s="36"/>
      <c r="O261" s="92">
        <f t="shared" ca="1" si="11"/>
        <v>44831</v>
      </c>
      <c r="P261" s="92">
        <f t="shared" si="13"/>
        <v>42753</v>
      </c>
    </row>
    <row r="262" spans="1:16" hidden="1" x14ac:dyDescent="0.35">
      <c r="A262" s="40">
        <v>474</v>
      </c>
      <c r="B262" s="38" t="s">
        <v>1709</v>
      </c>
      <c r="C262" s="39" t="s">
        <v>1598</v>
      </c>
      <c r="D262" s="40" t="s">
        <v>705</v>
      </c>
      <c r="E262" s="40" t="str">
        <f>INDEX([1]REFERENCED!$E:$E, MATCH(B262,[1]REFERENCED!$B:$B,0))</f>
        <v>-</v>
      </c>
      <c r="F262" s="40" t="s">
        <v>1712</v>
      </c>
      <c r="G262" s="39" t="s">
        <v>980</v>
      </c>
      <c r="H262" s="40">
        <v>6</v>
      </c>
      <c r="I262" s="40" t="s">
        <v>119</v>
      </c>
      <c r="J262" s="26">
        <f>INDEX('Masterlist - Updating'!$I:$I,MATCH('Masterlist Original- References'!B475,'Masterlist - Updating'!$B:$B,0))</f>
        <v>43768</v>
      </c>
      <c r="K262" s="26">
        <f>INDEX('Masterlist - Updating'!$L:$L,MATCH('Masterlist Original- References'!B475,'Masterlist - Updating'!$B:$B,0))</f>
        <v>43951</v>
      </c>
      <c r="L262" s="41" t="b">
        <f t="shared" ca="1" si="12"/>
        <v>0</v>
      </c>
      <c r="M262" s="42"/>
      <c r="N262" s="36"/>
      <c r="O262" s="92">
        <f t="shared" ca="1" si="11"/>
        <v>44831</v>
      </c>
      <c r="P262" s="92">
        <f t="shared" si="13"/>
        <v>43937</v>
      </c>
    </row>
    <row r="263" spans="1:16" hidden="1" x14ac:dyDescent="0.35">
      <c r="A263" s="40">
        <v>478</v>
      </c>
      <c r="B263" s="38" t="s">
        <v>1616</v>
      </c>
      <c r="C263" s="39" t="s">
        <v>1614</v>
      </c>
      <c r="D263" s="40" t="s">
        <v>705</v>
      </c>
      <c r="E263" s="46" t="s">
        <v>40</v>
      </c>
      <c r="F263" s="40" t="s">
        <v>1617</v>
      </c>
      <c r="G263" s="39" t="s">
        <v>980</v>
      </c>
      <c r="H263" s="40">
        <v>6</v>
      </c>
      <c r="I263" s="40" t="s">
        <v>119</v>
      </c>
      <c r="J263" s="26" t="e">
        <f>INDEX('Masterlist - Updating'!$I:$I,MATCH('Masterlist Original- References'!B479,'Masterlist - Updating'!$B:$B,0))</f>
        <v>#N/A</v>
      </c>
      <c r="K263" s="26" t="e">
        <f>INDEX('Masterlist - Updating'!$L:$L,MATCH('Masterlist Original- References'!B479,'Masterlist - Updating'!$B:$B,0))</f>
        <v>#N/A</v>
      </c>
      <c r="L263" s="41" t="e">
        <f t="shared" ca="1" si="12"/>
        <v>#N/A</v>
      </c>
      <c r="M263" s="42"/>
      <c r="N263" s="36"/>
      <c r="O263" s="92">
        <f t="shared" ca="1" si="11"/>
        <v>44831</v>
      </c>
      <c r="P263" s="92" t="e">
        <f t="shared" si="13"/>
        <v>#N/A</v>
      </c>
    </row>
    <row r="264" spans="1:16" hidden="1" x14ac:dyDescent="0.35">
      <c r="A264" s="40">
        <v>479</v>
      </c>
      <c r="B264" s="38" t="s">
        <v>1000</v>
      </c>
      <c r="C264" s="39" t="s">
        <v>1835</v>
      </c>
      <c r="D264" s="40" t="s">
        <v>1343</v>
      </c>
      <c r="E264" s="40" t="str">
        <f>INDEX([1]REFERENCED!$E:$E, MATCH(B264,[1]REFERENCED!$B:$B,0))</f>
        <v>-</v>
      </c>
      <c r="F264" s="40" t="s">
        <v>1003</v>
      </c>
      <c r="G264" s="39" t="s">
        <v>1007</v>
      </c>
      <c r="H264" s="40">
        <v>6</v>
      </c>
      <c r="I264" s="40" t="s">
        <v>119</v>
      </c>
      <c r="J264" s="26" t="e">
        <f>INDEX('Masterlist - Updating'!$I:$I,MATCH('Masterlist Original- References'!B480,'Masterlist - Updating'!$B:$B,0))</f>
        <v>#N/A</v>
      </c>
      <c r="K264" s="26" t="e">
        <f>INDEX('Masterlist - Updating'!$L:$L,MATCH('Masterlist Original- References'!B480,'Masterlist - Updating'!$B:$B,0))</f>
        <v>#N/A</v>
      </c>
      <c r="L264" s="41" t="e">
        <f t="shared" ca="1" si="12"/>
        <v>#N/A</v>
      </c>
      <c r="M264" s="42"/>
      <c r="N264" s="36"/>
      <c r="O264" s="92">
        <f t="shared" ref="O264:O327" ca="1" si="14">TODAY()</f>
        <v>44831</v>
      </c>
      <c r="P264" s="92" t="e">
        <f t="shared" si="13"/>
        <v>#N/A</v>
      </c>
    </row>
    <row r="265" spans="1:16" hidden="1" x14ac:dyDescent="0.35">
      <c r="A265" s="40">
        <v>481</v>
      </c>
      <c r="B265" s="38" t="s">
        <v>307</v>
      </c>
      <c r="C265" s="39" t="s">
        <v>308</v>
      </c>
      <c r="D265" s="40" t="s">
        <v>705</v>
      </c>
      <c r="E265" s="46" t="s">
        <v>40</v>
      </c>
      <c r="F265" s="40" t="s">
        <v>309</v>
      </c>
      <c r="G265" s="39" t="s">
        <v>34</v>
      </c>
      <c r="H265" s="40">
        <v>1</v>
      </c>
      <c r="I265" s="40" t="s">
        <v>22</v>
      </c>
      <c r="J265" s="26" t="e">
        <f>INDEX('Masterlist - Updating'!$I:$I,MATCH('Masterlist Original- References'!B482,'Masterlist - Updating'!$B:$B,0))</f>
        <v>#N/A</v>
      </c>
      <c r="K265" s="26" t="e">
        <f>INDEX('Masterlist - Updating'!$L:$L,MATCH('Masterlist Original- References'!B482,'Masterlist - Updating'!$B:$B,0))</f>
        <v>#N/A</v>
      </c>
      <c r="L265" s="41" t="e">
        <f t="shared" ca="1" si="12"/>
        <v>#N/A</v>
      </c>
      <c r="M265" s="42"/>
      <c r="N265" s="36"/>
      <c r="O265" s="92">
        <f t="shared" ca="1" si="14"/>
        <v>44831</v>
      </c>
      <c r="P265" s="92" t="e">
        <f t="shared" si="13"/>
        <v>#N/A</v>
      </c>
    </row>
    <row r="266" spans="1:16" hidden="1" x14ac:dyDescent="0.35">
      <c r="A266" s="40">
        <v>482</v>
      </c>
      <c r="B266" s="38" t="s">
        <v>310</v>
      </c>
      <c r="C266" s="39" t="s">
        <v>308</v>
      </c>
      <c r="D266" s="40" t="s">
        <v>705</v>
      </c>
      <c r="E266" s="46" t="s">
        <v>40</v>
      </c>
      <c r="F266" s="40" t="s">
        <v>311</v>
      </c>
      <c r="G266" s="39" t="s">
        <v>34</v>
      </c>
      <c r="H266" s="40">
        <v>1</v>
      </c>
      <c r="I266" s="40" t="s">
        <v>22</v>
      </c>
      <c r="J266" s="26" t="e">
        <f>INDEX('Masterlist - Updating'!$I:$I,MATCH('Masterlist Original- References'!B483,'Masterlist - Updating'!$B:$B,0))</f>
        <v>#N/A</v>
      </c>
      <c r="K266" s="26" t="e">
        <f>INDEX('Masterlist - Updating'!$L:$L,MATCH('Masterlist Original- References'!B483,'Masterlist - Updating'!$B:$B,0))</f>
        <v>#N/A</v>
      </c>
      <c r="L266" s="41" t="e">
        <f t="shared" ca="1" si="12"/>
        <v>#N/A</v>
      </c>
      <c r="M266" s="42"/>
      <c r="N266" s="36"/>
      <c r="O266" s="92">
        <f t="shared" ca="1" si="14"/>
        <v>44831</v>
      </c>
      <c r="P266" s="92" t="e">
        <f t="shared" si="13"/>
        <v>#N/A</v>
      </c>
    </row>
    <row r="267" spans="1:16" hidden="1" x14ac:dyDescent="0.35">
      <c r="A267" s="40">
        <v>483</v>
      </c>
      <c r="B267" s="38" t="s">
        <v>312</v>
      </c>
      <c r="C267" s="39" t="s">
        <v>313</v>
      </c>
      <c r="D267" s="40" t="s">
        <v>705</v>
      </c>
      <c r="E267" s="46" t="s">
        <v>40</v>
      </c>
      <c r="F267" s="40" t="s">
        <v>314</v>
      </c>
      <c r="G267" s="39" t="s">
        <v>34</v>
      </c>
      <c r="H267" s="40">
        <v>1</v>
      </c>
      <c r="I267" s="40" t="s">
        <v>22</v>
      </c>
      <c r="J267" s="26" t="e">
        <f>INDEX('Masterlist - Updating'!$I:$I,MATCH('Masterlist Original- References'!B484,'Masterlist - Updating'!$B:$B,0))</f>
        <v>#N/A</v>
      </c>
      <c r="K267" s="26" t="e">
        <f>INDEX('Masterlist - Updating'!$L:$L,MATCH('Masterlist Original- References'!B484,'Masterlist - Updating'!$B:$B,0))</f>
        <v>#N/A</v>
      </c>
      <c r="L267" s="41" t="e">
        <f t="shared" ca="1" si="12"/>
        <v>#N/A</v>
      </c>
      <c r="M267" s="42"/>
      <c r="N267" s="36"/>
      <c r="O267" s="92">
        <f t="shared" ca="1" si="14"/>
        <v>44831</v>
      </c>
      <c r="P267" s="92" t="e">
        <f t="shared" si="13"/>
        <v>#N/A</v>
      </c>
    </row>
    <row r="268" spans="1:16" hidden="1" x14ac:dyDescent="0.35">
      <c r="A268" s="40">
        <v>484</v>
      </c>
      <c r="B268" s="38" t="s">
        <v>315</v>
      </c>
      <c r="C268" s="39" t="s">
        <v>313</v>
      </c>
      <c r="D268" s="40" t="s">
        <v>705</v>
      </c>
      <c r="E268" s="46" t="s">
        <v>40</v>
      </c>
      <c r="F268" s="40" t="s">
        <v>316</v>
      </c>
      <c r="G268" s="39" t="s">
        <v>34</v>
      </c>
      <c r="H268" s="40">
        <v>1</v>
      </c>
      <c r="I268" s="40" t="s">
        <v>22</v>
      </c>
      <c r="J268" s="26" t="e">
        <f>INDEX('Masterlist - Updating'!$I:$I,MATCH('Masterlist Original- References'!B485,'Masterlist - Updating'!$B:$B,0))</f>
        <v>#N/A</v>
      </c>
      <c r="K268" s="26" t="e">
        <f>INDEX('Masterlist - Updating'!$L:$L,MATCH('Masterlist Original- References'!B485,'Masterlist - Updating'!$B:$B,0))</f>
        <v>#N/A</v>
      </c>
      <c r="L268" s="41" t="e">
        <f t="shared" ca="1" si="12"/>
        <v>#N/A</v>
      </c>
      <c r="M268" s="42"/>
      <c r="N268" s="36"/>
      <c r="O268" s="92">
        <f t="shared" ca="1" si="14"/>
        <v>44831</v>
      </c>
      <c r="P268" s="92" t="e">
        <f t="shared" si="13"/>
        <v>#N/A</v>
      </c>
    </row>
    <row r="269" spans="1:16" hidden="1" x14ac:dyDescent="0.35">
      <c r="A269" s="40">
        <v>485</v>
      </c>
      <c r="B269" s="38" t="s">
        <v>293</v>
      </c>
      <c r="C269" s="39" t="s">
        <v>294</v>
      </c>
      <c r="D269" s="40" t="s">
        <v>705</v>
      </c>
      <c r="E269" s="46" t="s">
        <v>40</v>
      </c>
      <c r="F269" s="40" t="s">
        <v>295</v>
      </c>
      <c r="G269" s="39" t="s">
        <v>34</v>
      </c>
      <c r="H269" s="40">
        <v>1</v>
      </c>
      <c r="I269" s="40" t="s">
        <v>22</v>
      </c>
      <c r="J269" s="26" t="e">
        <f>INDEX('Masterlist - Updating'!$I:$I,MATCH('Masterlist Original- References'!B486,'Masterlist - Updating'!$B:$B,0))</f>
        <v>#N/A</v>
      </c>
      <c r="K269" s="26" t="e">
        <f>INDEX('Masterlist - Updating'!$L:$L,MATCH('Masterlist Original- References'!B486,'Masterlist - Updating'!$B:$B,0))</f>
        <v>#N/A</v>
      </c>
      <c r="L269" s="41" t="e">
        <f t="shared" ca="1" si="12"/>
        <v>#N/A</v>
      </c>
      <c r="M269" s="42"/>
      <c r="N269" s="36"/>
      <c r="O269" s="92">
        <f t="shared" ca="1" si="14"/>
        <v>44831</v>
      </c>
      <c r="P269" s="92" t="e">
        <f t="shared" si="13"/>
        <v>#N/A</v>
      </c>
    </row>
    <row r="270" spans="1:16" hidden="1" x14ac:dyDescent="0.35">
      <c r="A270" s="40">
        <v>486</v>
      </c>
      <c r="B270" s="38" t="s">
        <v>299</v>
      </c>
      <c r="C270" s="39" t="s">
        <v>300</v>
      </c>
      <c r="D270" s="40" t="s">
        <v>705</v>
      </c>
      <c r="E270" s="46" t="s">
        <v>40</v>
      </c>
      <c r="F270" s="40" t="s">
        <v>301</v>
      </c>
      <c r="G270" s="39" t="s">
        <v>34</v>
      </c>
      <c r="H270" s="40">
        <v>1</v>
      </c>
      <c r="I270" s="40" t="s">
        <v>22</v>
      </c>
      <c r="J270" s="26" t="e">
        <f>INDEX('Masterlist - Updating'!$I:$I,MATCH('Masterlist Original- References'!B487,'Masterlist - Updating'!$B:$B,0))</f>
        <v>#N/A</v>
      </c>
      <c r="K270" s="26" t="e">
        <f>INDEX('Masterlist - Updating'!$L:$L,MATCH('Masterlist Original- References'!B487,'Masterlist - Updating'!$B:$B,0))</f>
        <v>#N/A</v>
      </c>
      <c r="L270" s="41" t="e">
        <f t="shared" ca="1" si="12"/>
        <v>#N/A</v>
      </c>
      <c r="M270" s="42"/>
      <c r="N270" s="36"/>
      <c r="O270" s="92">
        <f t="shared" ca="1" si="14"/>
        <v>44831</v>
      </c>
      <c r="P270" s="92" t="e">
        <f t="shared" si="13"/>
        <v>#N/A</v>
      </c>
    </row>
    <row r="271" spans="1:16" hidden="1" x14ac:dyDescent="0.35">
      <c r="A271" s="40">
        <v>487</v>
      </c>
      <c r="B271" s="38" t="s">
        <v>331</v>
      </c>
      <c r="C271" s="39" t="s">
        <v>300</v>
      </c>
      <c r="D271" s="40" t="s">
        <v>705</v>
      </c>
      <c r="E271" s="46" t="s">
        <v>40</v>
      </c>
      <c r="F271" s="40" t="s">
        <v>332</v>
      </c>
      <c r="G271" s="39" t="s">
        <v>34</v>
      </c>
      <c r="H271" s="40">
        <v>1</v>
      </c>
      <c r="I271" s="40" t="s">
        <v>22</v>
      </c>
      <c r="J271" s="26" t="e">
        <f>INDEX('Masterlist - Updating'!$I:$I,MATCH('Masterlist Original- References'!B488,'Masterlist - Updating'!$B:$B,0))</f>
        <v>#N/A</v>
      </c>
      <c r="K271" s="26" t="e">
        <f>INDEX('Masterlist - Updating'!$L:$L,MATCH('Masterlist Original- References'!B488,'Masterlist - Updating'!$B:$B,0))</f>
        <v>#N/A</v>
      </c>
      <c r="L271" s="41" t="e">
        <f t="shared" ca="1" si="12"/>
        <v>#N/A</v>
      </c>
      <c r="M271" s="42"/>
      <c r="N271" s="36"/>
      <c r="O271" s="92">
        <f t="shared" ca="1" si="14"/>
        <v>44831</v>
      </c>
      <c r="P271" s="92" t="e">
        <f t="shared" si="13"/>
        <v>#N/A</v>
      </c>
    </row>
    <row r="272" spans="1:16" hidden="1" x14ac:dyDescent="0.35">
      <c r="A272" s="40">
        <v>488</v>
      </c>
      <c r="B272" s="38" t="s">
        <v>302</v>
      </c>
      <c r="C272" s="39" t="s">
        <v>303</v>
      </c>
      <c r="D272" s="40" t="s">
        <v>705</v>
      </c>
      <c r="E272" s="46" t="s">
        <v>40</v>
      </c>
      <c r="F272" s="40" t="s">
        <v>304</v>
      </c>
      <c r="G272" s="39" t="s">
        <v>34</v>
      </c>
      <c r="H272" s="40">
        <v>1</v>
      </c>
      <c r="I272" s="40" t="s">
        <v>22</v>
      </c>
      <c r="J272" s="26" t="e">
        <f>INDEX('Masterlist - Updating'!$I:$I,MATCH('Masterlist Original- References'!B489,'Masterlist - Updating'!$B:$B,0))</f>
        <v>#N/A</v>
      </c>
      <c r="K272" s="26" t="e">
        <f>INDEX('Masterlist - Updating'!$L:$L,MATCH('Masterlist Original- References'!B489,'Masterlist - Updating'!$B:$B,0))</f>
        <v>#N/A</v>
      </c>
      <c r="L272" s="41" t="e">
        <f t="shared" ca="1" si="12"/>
        <v>#N/A</v>
      </c>
      <c r="M272" s="42"/>
      <c r="N272" s="36"/>
      <c r="O272" s="92">
        <f t="shared" ca="1" si="14"/>
        <v>44831</v>
      </c>
      <c r="P272" s="92" t="e">
        <f t="shared" si="13"/>
        <v>#N/A</v>
      </c>
    </row>
    <row r="273" spans="1:16" hidden="1" x14ac:dyDescent="0.35">
      <c r="A273" s="40">
        <v>489</v>
      </c>
      <c r="B273" s="38" t="s">
        <v>305</v>
      </c>
      <c r="C273" s="39" t="s">
        <v>303</v>
      </c>
      <c r="D273" s="40" t="s">
        <v>705</v>
      </c>
      <c r="E273" s="46" t="s">
        <v>40</v>
      </c>
      <c r="F273" s="40" t="s">
        <v>306</v>
      </c>
      <c r="G273" s="39" t="s">
        <v>34</v>
      </c>
      <c r="H273" s="40">
        <v>1</v>
      </c>
      <c r="I273" s="40" t="s">
        <v>22</v>
      </c>
      <c r="J273" s="26" t="e">
        <f>INDEX('Masterlist - Updating'!$I:$I,MATCH('Masterlist Original- References'!B490,'Masterlist - Updating'!$B:$B,0))</f>
        <v>#N/A</v>
      </c>
      <c r="K273" s="26" t="e">
        <f>INDEX('Masterlist - Updating'!$L:$L,MATCH('Masterlist Original- References'!B490,'Masterlist - Updating'!$B:$B,0))</f>
        <v>#N/A</v>
      </c>
      <c r="L273" s="41" t="e">
        <f t="shared" ca="1" si="12"/>
        <v>#N/A</v>
      </c>
      <c r="M273" s="42"/>
      <c r="N273" s="36"/>
      <c r="O273" s="92">
        <f t="shared" ca="1" si="14"/>
        <v>44831</v>
      </c>
      <c r="P273" s="92" t="e">
        <f t="shared" si="13"/>
        <v>#N/A</v>
      </c>
    </row>
    <row r="274" spans="1:16" hidden="1" x14ac:dyDescent="0.35">
      <c r="A274" s="40">
        <v>20</v>
      </c>
      <c r="B274" s="38" t="s">
        <v>518</v>
      </c>
      <c r="C274" s="39" t="s">
        <v>519</v>
      </c>
      <c r="D274" s="40" t="s">
        <v>705</v>
      </c>
      <c r="E274" s="40">
        <v>0.31274999999999997</v>
      </c>
      <c r="F274" s="40" t="s">
        <v>520</v>
      </c>
      <c r="G274" s="39" t="s">
        <v>521</v>
      </c>
      <c r="H274" s="40">
        <v>1</v>
      </c>
      <c r="I274" s="40" t="s">
        <v>22</v>
      </c>
      <c r="J274" s="26">
        <f>INDEX('Masterlist - Updating'!$I:$I,MATCH('Masterlist Original- References'!B21,'Masterlist - Updating'!$B:$B,0))</f>
        <v>44483</v>
      </c>
      <c r="K274" s="26">
        <f>INDEX('Masterlist - Updating'!$L:$L,MATCH('Masterlist Original- References'!B21,'Masterlist - Updating'!$B:$B,0))</f>
        <v>44848</v>
      </c>
      <c r="L274" s="41" t="b">
        <f t="shared" ca="1" si="12"/>
        <v>1</v>
      </c>
      <c r="M274" s="42"/>
      <c r="N274" s="36"/>
      <c r="O274" s="92">
        <f t="shared" ca="1" si="14"/>
        <v>44831</v>
      </c>
      <c r="P274" s="92">
        <f t="shared" si="13"/>
        <v>44834</v>
      </c>
    </row>
    <row r="275" spans="1:16" hidden="1" x14ac:dyDescent="0.35">
      <c r="A275" s="40">
        <v>21</v>
      </c>
      <c r="B275" s="38" t="s">
        <v>533</v>
      </c>
      <c r="C275" s="39" t="s">
        <v>534</v>
      </c>
      <c r="D275" s="40" t="s">
        <v>705</v>
      </c>
      <c r="E275" s="40">
        <f>INDEX([1]REFERENCED!$E:$E, MATCH(B275,[1]REFERENCED!$B:$B,0))</f>
        <v>0.49985000000000002</v>
      </c>
      <c r="F275" s="40" t="s">
        <v>535</v>
      </c>
      <c r="G275" s="39" t="s">
        <v>426</v>
      </c>
      <c r="H275" s="40">
        <v>1</v>
      </c>
      <c r="I275" s="40" t="s">
        <v>22</v>
      </c>
      <c r="J275" s="26">
        <f>INDEX('Masterlist - Updating'!$I:$I,MATCH('Masterlist Original- References'!B22,'Masterlist - Updating'!$B:$B,0))</f>
        <v>44695</v>
      </c>
      <c r="K275" s="26">
        <f>INDEX('Masterlist - Updating'!$L:$L,MATCH('Masterlist Original- References'!B22,'Masterlist - Updating'!$B:$B,0))</f>
        <v>45060</v>
      </c>
      <c r="L275" s="41" t="b">
        <f t="shared" ca="1" si="12"/>
        <v>1</v>
      </c>
      <c r="M275" s="42"/>
      <c r="N275" s="36"/>
      <c r="O275" s="92">
        <f t="shared" ca="1" si="14"/>
        <v>44831</v>
      </c>
      <c r="P275" s="92">
        <f t="shared" si="13"/>
        <v>45046</v>
      </c>
    </row>
    <row r="276" spans="1:16" hidden="1" x14ac:dyDescent="0.35">
      <c r="A276" s="40">
        <v>22</v>
      </c>
      <c r="B276" s="38" t="s">
        <v>525</v>
      </c>
      <c r="C276" s="39" t="s">
        <v>526</v>
      </c>
      <c r="D276" s="40" t="s">
        <v>705</v>
      </c>
      <c r="E276" s="40">
        <f>INDEX([1]REFERENCED!$E:$E, MATCH(B276,[1]REFERENCED!$B:$B,0))</f>
        <v>0.75002999999999997</v>
      </c>
      <c r="F276" s="40" t="s">
        <v>527</v>
      </c>
      <c r="G276" s="39" t="s">
        <v>401</v>
      </c>
      <c r="H276" s="40">
        <v>1</v>
      </c>
      <c r="I276" s="40" t="s">
        <v>22</v>
      </c>
      <c r="J276" s="26">
        <f>INDEX('Masterlist - Updating'!$I:$I,MATCH('Masterlist Original- References'!B23,'Masterlist - Updating'!$B:$B,0))</f>
        <v>44483</v>
      </c>
      <c r="K276" s="26">
        <f>INDEX('Masterlist - Updating'!$L:$L,MATCH('Masterlist Original- References'!B23,'Masterlist - Updating'!$B:$B,0))</f>
        <v>44848</v>
      </c>
      <c r="L276" s="41" t="b">
        <f t="shared" ca="1" si="12"/>
        <v>1</v>
      </c>
      <c r="M276" s="42"/>
      <c r="N276" s="36"/>
      <c r="O276" s="92">
        <f t="shared" ca="1" si="14"/>
        <v>44831</v>
      </c>
      <c r="P276" s="92">
        <f t="shared" si="13"/>
        <v>44834</v>
      </c>
    </row>
    <row r="277" spans="1:16" hidden="1" x14ac:dyDescent="0.35">
      <c r="A277" s="40">
        <v>23</v>
      </c>
      <c r="B277" s="38" t="s">
        <v>528</v>
      </c>
      <c r="C277" s="39" t="s">
        <v>529</v>
      </c>
      <c r="D277" s="40" t="s">
        <v>705</v>
      </c>
      <c r="E277" s="40">
        <f>INDEX([1]REFERENCED!$E:$E, MATCH(B277,[1]REFERENCED!$B:$B,0))</f>
        <v>0.49997999999999998</v>
      </c>
      <c r="F277" s="40" t="s">
        <v>530</v>
      </c>
      <c r="G277" s="39" t="s">
        <v>401</v>
      </c>
      <c r="H277" s="40">
        <v>1</v>
      </c>
      <c r="I277" s="40" t="s">
        <v>22</v>
      </c>
      <c r="J277" s="26">
        <f>INDEX('Masterlist - Updating'!$I:$I,MATCH('Masterlist Original- References'!B24,'Masterlist - Updating'!$B:$B,0))</f>
        <v>44546</v>
      </c>
      <c r="K277" s="26">
        <f>INDEX('Masterlist - Updating'!$L:$L,MATCH('Masterlist Original- References'!B24,'Masterlist - Updating'!$B:$B,0))</f>
        <v>44911</v>
      </c>
      <c r="L277" s="41" t="b">
        <f t="shared" ca="1" si="12"/>
        <v>1</v>
      </c>
      <c r="M277" s="42"/>
      <c r="N277" s="36"/>
      <c r="O277" s="92">
        <f t="shared" ca="1" si="14"/>
        <v>44831</v>
      </c>
      <c r="P277" s="92">
        <f t="shared" si="13"/>
        <v>44897</v>
      </c>
    </row>
    <row r="278" spans="1:16" hidden="1" x14ac:dyDescent="0.35">
      <c r="A278" s="40">
        <v>24</v>
      </c>
      <c r="B278" s="38" t="s">
        <v>536</v>
      </c>
      <c r="C278" s="39" t="s">
        <v>537</v>
      </c>
      <c r="D278" s="40" t="s">
        <v>705</v>
      </c>
      <c r="E278" s="40">
        <f>INDEX([1]REFERENCED!$E:$E, MATCH(B278,[1]REFERENCED!$B:$B,0))</f>
        <v>0.75014999999999998</v>
      </c>
      <c r="F278" s="40" t="s">
        <v>538</v>
      </c>
      <c r="G278" s="39" t="s">
        <v>426</v>
      </c>
      <c r="H278" s="40">
        <v>1</v>
      </c>
      <c r="I278" s="40" t="s">
        <v>22</v>
      </c>
      <c r="J278" s="26">
        <f>INDEX('Masterlist - Updating'!$I:$I,MATCH('Masterlist Original- References'!B25,'Masterlist - Updating'!$B:$B,0))</f>
        <v>44685</v>
      </c>
      <c r="K278" s="26">
        <f>INDEX('Masterlist - Updating'!$L:$L,MATCH('Masterlist Original- References'!B25,'Masterlist - Updating'!$B:$B,0))</f>
        <v>45050</v>
      </c>
      <c r="L278" s="41" t="b">
        <f t="shared" ca="1" si="12"/>
        <v>1</v>
      </c>
      <c r="M278" s="42"/>
      <c r="N278" s="36"/>
      <c r="O278" s="92">
        <f t="shared" ca="1" si="14"/>
        <v>44831</v>
      </c>
      <c r="P278" s="92">
        <f t="shared" si="13"/>
        <v>45036</v>
      </c>
    </row>
    <row r="279" spans="1:16" ht="31" hidden="1" x14ac:dyDescent="0.35">
      <c r="A279" s="40">
        <v>31</v>
      </c>
      <c r="B279" s="38" t="s">
        <v>516</v>
      </c>
      <c r="C279" s="39" t="s">
        <v>1759</v>
      </c>
      <c r="D279" s="40">
        <v>1</v>
      </c>
      <c r="E279" s="40" t="s">
        <v>517</v>
      </c>
      <c r="F279" s="40" t="s">
        <v>1760</v>
      </c>
      <c r="G279" s="39" t="s">
        <v>412</v>
      </c>
      <c r="H279" s="40">
        <v>1</v>
      </c>
      <c r="I279" s="40" t="s">
        <v>22</v>
      </c>
      <c r="J279" s="26">
        <f>INDEX('Masterlist - Updating'!$I:$I,MATCH('Masterlist Original- References'!B32,'Masterlist - Updating'!$B:$B,0))</f>
        <v>44483</v>
      </c>
      <c r="K279" s="26">
        <f>INDEX('Masterlist - Updating'!$L:$L,MATCH('Masterlist Original- References'!B32,'Masterlist - Updating'!$B:$B,0))</f>
        <v>44848</v>
      </c>
      <c r="L279" s="41" t="b">
        <f t="shared" ca="1" si="12"/>
        <v>1</v>
      </c>
      <c r="M279" s="42"/>
      <c r="N279" s="36"/>
      <c r="O279" s="92">
        <f t="shared" ca="1" si="14"/>
        <v>44831</v>
      </c>
      <c r="P279" s="92">
        <f t="shared" si="13"/>
        <v>44834</v>
      </c>
    </row>
    <row r="280" spans="1:16" ht="31" hidden="1" x14ac:dyDescent="0.35">
      <c r="A280" s="40">
        <v>33</v>
      </c>
      <c r="B280" s="38" t="s">
        <v>522</v>
      </c>
      <c r="C280" s="39" t="s">
        <v>523</v>
      </c>
      <c r="D280" s="40" t="s">
        <v>705</v>
      </c>
      <c r="E280" s="40" t="str">
        <f>INDEX([1]REFERENCED!$E:$E, MATCH(B280,[1]REFERENCED!$B:$B,0))</f>
        <v>0.375“ - 0.750"</v>
      </c>
      <c r="F280" s="40" t="s">
        <v>524</v>
      </c>
      <c r="G280" s="39" t="s">
        <v>401</v>
      </c>
      <c r="H280" s="40">
        <v>1</v>
      </c>
      <c r="I280" s="40" t="s">
        <v>22</v>
      </c>
      <c r="J280" s="26">
        <f>INDEX('Masterlist - Updating'!$I:$I,MATCH('Masterlist Original- References'!B34,'Masterlist - Updating'!$B:$B,0))</f>
        <v>44546</v>
      </c>
      <c r="K280" s="26">
        <f>INDEX('Masterlist - Updating'!$L:$L,MATCH('Masterlist Original- References'!B34,'Masterlist - Updating'!$B:$B,0))</f>
        <v>44911</v>
      </c>
      <c r="L280" s="41" t="b">
        <f t="shared" ca="1" si="12"/>
        <v>1</v>
      </c>
      <c r="M280" s="42"/>
      <c r="N280" s="36"/>
      <c r="O280" s="92">
        <f t="shared" ca="1" si="14"/>
        <v>44831</v>
      </c>
      <c r="P280" s="92">
        <f t="shared" si="13"/>
        <v>44897</v>
      </c>
    </row>
    <row r="281" spans="1:16" ht="31" hidden="1" x14ac:dyDescent="0.35">
      <c r="A281" s="40">
        <v>34</v>
      </c>
      <c r="B281" s="38" t="s">
        <v>531</v>
      </c>
      <c r="C281" s="39" t="s">
        <v>523</v>
      </c>
      <c r="D281" s="40" t="s">
        <v>705</v>
      </c>
      <c r="E281" s="40" t="str">
        <f>INDEX([1]REFERENCED!$E:$E, MATCH(B281,[1]REFERENCED!$B:$B,0))</f>
        <v>0.375“ - 0.750"</v>
      </c>
      <c r="F281" s="40" t="s">
        <v>532</v>
      </c>
      <c r="G281" s="39" t="s">
        <v>426</v>
      </c>
      <c r="H281" s="40">
        <v>1</v>
      </c>
      <c r="I281" s="40" t="s">
        <v>22</v>
      </c>
      <c r="J281" s="26">
        <f>INDEX('Masterlist - Updating'!$I:$I,MATCH('Masterlist Original- References'!B35,'Masterlist - Updating'!$B:$B,0))</f>
        <v>44546</v>
      </c>
      <c r="K281" s="26">
        <f>INDEX('Masterlist - Updating'!$L:$L,MATCH('Masterlist Original- References'!B35,'Masterlist - Updating'!$B:$B,0))</f>
        <v>44911</v>
      </c>
      <c r="L281" s="41" t="b">
        <f t="shared" ca="1" si="12"/>
        <v>1</v>
      </c>
      <c r="M281" s="42"/>
      <c r="N281" s="36"/>
      <c r="O281" s="92">
        <f t="shared" ca="1" si="14"/>
        <v>44831</v>
      </c>
      <c r="P281" s="92">
        <f t="shared" si="13"/>
        <v>44897</v>
      </c>
    </row>
    <row r="282" spans="1:16" ht="46.5" hidden="1" x14ac:dyDescent="0.35">
      <c r="A282" s="40">
        <v>52</v>
      </c>
      <c r="B282" s="38" t="s">
        <v>1282</v>
      </c>
      <c r="C282" s="39" t="s">
        <v>1767</v>
      </c>
      <c r="D282" s="40" t="s">
        <v>705</v>
      </c>
      <c r="E282" s="40" t="str">
        <f>INDEX([1]REFERENCED!$E:$E, MATCH(B282,[1]REFERENCED!$B:$B,0))</f>
        <v xml:space="preserve"> BXG-1000</v>
      </c>
      <c r="F282" s="40" t="s">
        <v>1283</v>
      </c>
      <c r="G282" s="39" t="s">
        <v>407</v>
      </c>
      <c r="H282" s="40">
        <v>1</v>
      </c>
      <c r="I282" s="40" t="s">
        <v>22</v>
      </c>
      <c r="J282" s="26">
        <f>INDEX('Masterlist - Updating'!$I:$I,MATCH('Masterlist Original- References'!B53,'Masterlist - Updating'!$B:$B,0))</f>
        <v>44757</v>
      </c>
      <c r="K282" s="26">
        <f>INDEX('Masterlist - Updating'!$L:$L,MATCH('Masterlist Original- References'!B53,'Masterlist - Updating'!$B:$B,0))</f>
        <v>45122</v>
      </c>
      <c r="L282" s="41" t="b">
        <f t="shared" ca="1" si="12"/>
        <v>1</v>
      </c>
      <c r="M282" s="42"/>
      <c r="N282" s="36"/>
      <c r="O282" s="92">
        <f t="shared" ca="1" si="14"/>
        <v>44831</v>
      </c>
      <c r="P282" s="92">
        <f t="shared" si="13"/>
        <v>45108</v>
      </c>
    </row>
    <row r="283" spans="1:16" ht="31" hidden="1" x14ac:dyDescent="0.35">
      <c r="A283" s="40">
        <v>64</v>
      </c>
      <c r="B283" s="47" t="s">
        <v>788</v>
      </c>
      <c r="C283" s="39" t="s">
        <v>789</v>
      </c>
      <c r="D283" s="40" t="s">
        <v>705</v>
      </c>
      <c r="E283" s="40" t="str">
        <f>INDEX([1]REFERENCED!$E:$E, MATCH(B283,[1]REFERENCED!$B:$B,0))</f>
        <v>1/2" WITH 12" LENGTH ROD</v>
      </c>
      <c r="F283" s="40" t="s">
        <v>790</v>
      </c>
      <c r="G283" s="39" t="s">
        <v>791</v>
      </c>
      <c r="H283" s="40">
        <v>1</v>
      </c>
      <c r="I283" s="40" t="s">
        <v>22</v>
      </c>
      <c r="J283" s="26">
        <f>INDEX('Masterlist - Updating'!$I:$I,MATCH('Masterlist Original- References'!B65,'Masterlist - Updating'!$B:$B,0))</f>
        <v>44749</v>
      </c>
      <c r="K283" s="26">
        <f>INDEX('Masterlist - Updating'!$L:$L,MATCH('Masterlist Original- References'!B65,'Masterlist - Updating'!$B:$B,0))</f>
        <v>45114</v>
      </c>
      <c r="L283" s="41" t="b">
        <f t="shared" ca="1" si="12"/>
        <v>1</v>
      </c>
      <c r="M283" s="42"/>
      <c r="N283" s="36"/>
      <c r="O283" s="92">
        <f t="shared" ca="1" si="14"/>
        <v>44831</v>
      </c>
      <c r="P283" s="92">
        <f t="shared" si="13"/>
        <v>45100</v>
      </c>
    </row>
    <row r="284" spans="1:16" hidden="1" x14ac:dyDescent="0.35">
      <c r="A284" s="40">
        <v>79</v>
      </c>
      <c r="B284" s="47" t="s">
        <v>24</v>
      </c>
      <c r="C284" s="39" t="s">
        <v>1771</v>
      </c>
      <c r="D284" s="40" t="s">
        <v>705</v>
      </c>
      <c r="E284" s="40" t="str">
        <f>INDEX([1]REFERENCED!$E:$E, MATCH(B284,[1]REFERENCED!$B:$B,0))</f>
        <v>0 - 20,000 PSI</v>
      </c>
      <c r="F284" s="40" t="s">
        <v>25</v>
      </c>
      <c r="G284" s="39" t="s">
        <v>23</v>
      </c>
      <c r="H284" s="40">
        <v>1</v>
      </c>
      <c r="I284" s="40" t="s">
        <v>22</v>
      </c>
      <c r="J284" s="26">
        <f>INDEX('Masterlist - Updating'!$I:$I,MATCH('Masterlist Original- References'!B80,'Masterlist - Updating'!$B:$B,0))</f>
        <v>44708</v>
      </c>
      <c r="K284" s="26">
        <f>INDEX('Masterlist - Updating'!$L:$L,MATCH('Masterlist Original- References'!B80,'Masterlist - Updating'!$B:$B,0))</f>
        <v>45073</v>
      </c>
      <c r="L284" s="41" t="b">
        <f t="shared" ca="1" si="12"/>
        <v>1</v>
      </c>
      <c r="M284" s="42"/>
      <c r="N284" s="36"/>
      <c r="O284" s="92">
        <f t="shared" ca="1" si="14"/>
        <v>44831</v>
      </c>
      <c r="P284" s="92">
        <f t="shared" si="13"/>
        <v>45059</v>
      </c>
    </row>
    <row r="285" spans="1:16" hidden="1" x14ac:dyDescent="0.35">
      <c r="A285" s="40">
        <v>83</v>
      </c>
      <c r="B285" s="38" t="s">
        <v>19</v>
      </c>
      <c r="C285" s="39" t="s">
        <v>178</v>
      </c>
      <c r="D285" s="40" t="s">
        <v>705</v>
      </c>
      <c r="E285" s="40" t="str">
        <f>INDEX([1]REFERENCED!$E:$E, MATCH(B285,[1]REFERENCED!$B:$B,0))</f>
        <v>0 - 5,000 PSI</v>
      </c>
      <c r="F285" s="40" t="s">
        <v>21</v>
      </c>
      <c r="G285" s="39" t="s">
        <v>23</v>
      </c>
      <c r="H285" s="40">
        <v>1</v>
      </c>
      <c r="I285" s="40" t="s">
        <v>22</v>
      </c>
      <c r="J285" s="26">
        <f>INDEX('Masterlist - Updating'!$I:$I,MATCH('Masterlist Original- References'!B84,'Masterlist - Updating'!$B:$B,0))</f>
        <v>44560</v>
      </c>
      <c r="K285" s="26">
        <f>INDEX('Masterlist - Updating'!$L:$L,MATCH('Masterlist Original- References'!B84,'Masterlist - Updating'!$B:$B,0))</f>
        <v>44925</v>
      </c>
      <c r="L285" s="41" t="b">
        <f t="shared" ca="1" si="12"/>
        <v>1</v>
      </c>
      <c r="M285" s="42"/>
      <c r="N285" s="36"/>
      <c r="O285" s="92">
        <f t="shared" ca="1" si="14"/>
        <v>44831</v>
      </c>
      <c r="P285" s="92">
        <f t="shared" si="13"/>
        <v>44911</v>
      </c>
    </row>
    <row r="286" spans="1:16" hidden="1" x14ac:dyDescent="0.35">
      <c r="A286" s="40">
        <v>86</v>
      </c>
      <c r="B286" s="38" t="s">
        <v>64</v>
      </c>
      <c r="C286" s="39" t="s">
        <v>62</v>
      </c>
      <c r="D286" s="40" t="s">
        <v>705</v>
      </c>
      <c r="E286" s="40" t="str">
        <f>INDEX([1]REFERENCED!$E:$E, MATCH(B286,[1]REFERENCED!$B:$B,0))</f>
        <v>0 - 1,000 PSI</v>
      </c>
      <c r="F286" s="40" t="s">
        <v>65</v>
      </c>
      <c r="G286" s="39" t="s">
        <v>23</v>
      </c>
      <c r="H286" s="40">
        <v>1</v>
      </c>
      <c r="I286" s="40" t="s">
        <v>22</v>
      </c>
      <c r="J286" s="26">
        <f>INDEX('Masterlist - Updating'!$I:$I,MATCH('Masterlist Original- References'!B87,'Masterlist - Updating'!$B:$B,0))</f>
        <v>44677</v>
      </c>
      <c r="K286" s="26">
        <f>INDEX('Masterlist - Updating'!$L:$L,MATCH('Masterlist Original- References'!B87,'Masterlist - Updating'!$B:$B,0))</f>
        <v>45042</v>
      </c>
      <c r="L286" s="41" t="b">
        <f t="shared" ca="1" si="12"/>
        <v>1</v>
      </c>
      <c r="M286" s="42"/>
      <c r="N286" s="36"/>
      <c r="O286" s="92">
        <f t="shared" ca="1" si="14"/>
        <v>44831</v>
      </c>
      <c r="P286" s="92">
        <f t="shared" si="13"/>
        <v>45028</v>
      </c>
    </row>
    <row r="287" spans="1:16" hidden="1" x14ac:dyDescent="0.35">
      <c r="A287" s="40">
        <v>89</v>
      </c>
      <c r="B287" s="38" t="s">
        <v>180</v>
      </c>
      <c r="C287" s="39" t="s">
        <v>76</v>
      </c>
      <c r="D287" s="40" t="s">
        <v>705</v>
      </c>
      <c r="E287" s="40" t="str">
        <f>INDEX([1]REFERENCED!$E:$E, MATCH(B287,[1]REFERENCED!$B:$B,0))</f>
        <v>0 - 10,000 PSI</v>
      </c>
      <c r="F287" s="40" t="s">
        <v>181</v>
      </c>
      <c r="G287" s="39" t="s">
        <v>78</v>
      </c>
      <c r="H287" s="40">
        <v>1</v>
      </c>
      <c r="I287" s="40" t="s">
        <v>22</v>
      </c>
      <c r="J287" s="26">
        <f>INDEX('Masterlist - Updating'!$I:$I,MATCH('Masterlist Original- References'!B90,'Masterlist - Updating'!$B:$B,0))</f>
        <v>44690</v>
      </c>
      <c r="K287" s="26">
        <f>INDEX('Masterlist - Updating'!$L:$L,MATCH('Masterlist Original- References'!B90,'Masterlist - Updating'!$B:$B,0))</f>
        <v>45055</v>
      </c>
      <c r="L287" s="41" t="b">
        <f t="shared" ca="1" si="12"/>
        <v>1</v>
      </c>
      <c r="M287" s="42"/>
      <c r="N287" s="36"/>
      <c r="O287" s="92">
        <f t="shared" ca="1" si="14"/>
        <v>44831</v>
      </c>
      <c r="P287" s="92">
        <f t="shared" si="13"/>
        <v>45041</v>
      </c>
    </row>
    <row r="288" spans="1:16" hidden="1" x14ac:dyDescent="0.35">
      <c r="A288" s="40">
        <v>91</v>
      </c>
      <c r="B288" s="38" t="s">
        <v>350</v>
      </c>
      <c r="C288" s="39" t="s">
        <v>76</v>
      </c>
      <c r="D288" s="40" t="s">
        <v>705</v>
      </c>
      <c r="E288" s="40" t="str">
        <f>INDEX([1]REFERENCED!$E:$E, MATCH(B288,[1]REFERENCED!$B:$B,0))</f>
        <v>0 - 10,000 PSI</v>
      </c>
      <c r="F288" s="40" t="s">
        <v>351</v>
      </c>
      <c r="G288" s="39" t="s">
        <v>23</v>
      </c>
      <c r="H288" s="40">
        <v>1</v>
      </c>
      <c r="I288" s="40" t="s">
        <v>22</v>
      </c>
      <c r="J288" s="26">
        <f>INDEX('Masterlist - Updating'!$I:$I,MATCH('Masterlist Original- References'!B92,'Masterlist - Updating'!$B:$B,0))</f>
        <v>44566</v>
      </c>
      <c r="K288" s="26">
        <f>INDEX('Masterlist - Updating'!$L:$L,MATCH('Masterlist Original- References'!B92,'Masterlist - Updating'!$B:$B,0))</f>
        <v>44931</v>
      </c>
      <c r="L288" s="41" t="b">
        <f t="shared" ca="1" si="12"/>
        <v>1</v>
      </c>
      <c r="M288" s="42"/>
      <c r="N288" s="36"/>
      <c r="O288" s="92">
        <f t="shared" ca="1" si="14"/>
        <v>44831</v>
      </c>
      <c r="P288" s="92">
        <f t="shared" si="13"/>
        <v>44917</v>
      </c>
    </row>
    <row r="289" spans="1:16" hidden="1" x14ac:dyDescent="0.35">
      <c r="A289" s="40">
        <v>93</v>
      </c>
      <c r="B289" s="38" t="s">
        <v>66</v>
      </c>
      <c r="C289" s="39" t="s">
        <v>183</v>
      </c>
      <c r="D289" s="40" t="s">
        <v>705</v>
      </c>
      <c r="E289" s="40" t="str">
        <f>INDEX([1]REFERENCED!$E:$E, MATCH(B289,[1]REFERENCED!$B:$B,0))</f>
        <v>0 - 30,000 PSI</v>
      </c>
      <c r="F289" s="40" t="s">
        <v>67</v>
      </c>
      <c r="G289" s="39" t="s">
        <v>68</v>
      </c>
      <c r="H289" s="40">
        <v>1</v>
      </c>
      <c r="I289" s="40" t="s">
        <v>22</v>
      </c>
      <c r="J289" s="26">
        <f>INDEX('Masterlist - Updating'!$I:$I,MATCH('Masterlist Original- References'!B94,'Masterlist - Updating'!$B:$B,0))</f>
        <v>44690</v>
      </c>
      <c r="K289" s="26">
        <f>INDEX('Masterlist - Updating'!$L:$L,MATCH('Masterlist Original- References'!B94,'Masterlist - Updating'!$B:$B,0))</f>
        <v>45055</v>
      </c>
      <c r="L289" s="41" t="b">
        <f t="shared" ca="1" si="12"/>
        <v>1</v>
      </c>
      <c r="M289" s="42"/>
      <c r="N289" s="36"/>
      <c r="O289" s="92">
        <f t="shared" ca="1" si="14"/>
        <v>44831</v>
      </c>
      <c r="P289" s="92">
        <f t="shared" si="13"/>
        <v>45041</v>
      </c>
    </row>
    <row r="290" spans="1:16" hidden="1" x14ac:dyDescent="0.35">
      <c r="A290" s="40">
        <v>96</v>
      </c>
      <c r="B290" s="38" t="s">
        <v>85</v>
      </c>
      <c r="C290" s="39" t="s">
        <v>72</v>
      </c>
      <c r="D290" s="40" t="s">
        <v>705</v>
      </c>
      <c r="E290" s="40" t="str">
        <f>INDEX([1]REFERENCED!$E:$E, MATCH(B290,[1]REFERENCED!$B:$B,0))</f>
        <v>0 - 5,000 PSI</v>
      </c>
      <c r="F290" s="40" t="s">
        <v>86</v>
      </c>
      <c r="G290" s="39" t="s">
        <v>23</v>
      </c>
      <c r="H290" s="40">
        <v>1</v>
      </c>
      <c r="I290" s="40" t="s">
        <v>22</v>
      </c>
      <c r="J290" s="26">
        <f>INDEX('Masterlist - Updating'!$I:$I,MATCH('Masterlist Original- References'!B97,'Masterlist - Updating'!$B:$B,0))</f>
        <v>44529</v>
      </c>
      <c r="K290" s="26">
        <f>INDEX('Masterlist - Updating'!$L:$L,MATCH('Masterlist Original- References'!B97,'Masterlist - Updating'!$B:$B,0))</f>
        <v>44894</v>
      </c>
      <c r="L290" s="41" t="b">
        <f t="shared" ca="1" si="12"/>
        <v>1</v>
      </c>
      <c r="M290" s="42"/>
      <c r="N290" s="36"/>
      <c r="O290" s="92">
        <f t="shared" ca="1" si="14"/>
        <v>44831</v>
      </c>
      <c r="P290" s="92">
        <f t="shared" si="13"/>
        <v>44880</v>
      </c>
    </row>
    <row r="291" spans="1:16" hidden="1" x14ac:dyDescent="0.35">
      <c r="A291" s="40">
        <v>191</v>
      </c>
      <c r="B291" s="38" t="s">
        <v>1332</v>
      </c>
      <c r="C291" s="39" t="s">
        <v>1026</v>
      </c>
      <c r="D291" s="40">
        <v>1</v>
      </c>
      <c r="E291" s="40" t="str">
        <f>INDEX([1]REFERENCED!$E:$E, MATCH(B291,[1]REFERENCED!$B:$B,0))</f>
        <v>-</v>
      </c>
      <c r="F291" s="40" t="s">
        <v>1334</v>
      </c>
      <c r="G291" s="39" t="s">
        <v>1335</v>
      </c>
      <c r="H291" s="40">
        <v>1</v>
      </c>
      <c r="I291" s="40" t="s">
        <v>22</v>
      </c>
      <c r="J291" s="26">
        <f>INDEX('Masterlist - Updating'!$I:$I,MATCH('Masterlist Original- References'!B192,'Masterlist - Updating'!$B:$B,0))</f>
        <v>44686</v>
      </c>
      <c r="K291" s="26">
        <f>INDEX('Masterlist - Updating'!$L:$L,MATCH('Masterlist Original- References'!B192,'Masterlist - Updating'!$B:$B,0))</f>
        <v>45051</v>
      </c>
      <c r="L291" s="41" t="b">
        <f t="shared" ca="1" si="12"/>
        <v>1</v>
      </c>
      <c r="M291" s="42"/>
      <c r="N291" s="36"/>
      <c r="O291" s="92">
        <f t="shared" ca="1" si="14"/>
        <v>44831</v>
      </c>
      <c r="P291" s="92">
        <f t="shared" si="13"/>
        <v>45037</v>
      </c>
    </row>
    <row r="292" spans="1:16" ht="31" hidden="1" x14ac:dyDescent="0.35">
      <c r="A292" s="40">
        <v>220</v>
      </c>
      <c r="B292" s="38" t="s">
        <v>945</v>
      </c>
      <c r="C292" s="39" t="s">
        <v>946</v>
      </c>
      <c r="D292" s="40" t="s">
        <v>705</v>
      </c>
      <c r="E292" s="40" t="str">
        <f>INDEX([1]REFERENCED!$E:$E, MATCH(B292,[1]REFERENCED!$B:$B,0))</f>
        <v>-</v>
      </c>
      <c r="F292" s="40" t="s">
        <v>947</v>
      </c>
      <c r="G292" s="39" t="s">
        <v>948</v>
      </c>
      <c r="H292" s="40">
        <v>1</v>
      </c>
      <c r="I292" s="40" t="s">
        <v>22</v>
      </c>
      <c r="J292" s="26">
        <f>INDEX('Masterlist - Updating'!$I:$I,MATCH('Masterlist Original- References'!B221,'Masterlist - Updating'!$B:$B,0))</f>
        <v>44441</v>
      </c>
      <c r="K292" s="26">
        <f>INDEX('Masterlist - Updating'!$L:$L,MATCH('Masterlist Original- References'!B221,'Masterlist - Updating'!$B:$B,0))</f>
        <v>44806</v>
      </c>
      <c r="L292" s="41" t="b">
        <f t="shared" ca="1" si="12"/>
        <v>0</v>
      </c>
      <c r="M292" s="42"/>
      <c r="N292" s="36"/>
      <c r="O292" s="92">
        <f t="shared" ca="1" si="14"/>
        <v>44831</v>
      </c>
      <c r="P292" s="92">
        <f t="shared" si="13"/>
        <v>44792</v>
      </c>
    </row>
    <row r="293" spans="1:16" hidden="1" x14ac:dyDescent="0.35">
      <c r="A293" s="40">
        <v>221</v>
      </c>
      <c r="B293" s="38" t="s">
        <v>992</v>
      </c>
      <c r="C293" s="39" t="s">
        <v>993</v>
      </c>
      <c r="D293" s="40">
        <v>1</v>
      </c>
      <c r="E293" s="40" t="str">
        <f>INDEX([1]REFERENCED!$E:$E, MATCH(B293,[1]REFERENCED!$B:$B,0))</f>
        <v xml:space="preserve"> 0” - 60"</v>
      </c>
      <c r="F293" s="40" t="s">
        <v>994</v>
      </c>
      <c r="G293" s="39" t="s">
        <v>995</v>
      </c>
      <c r="H293" s="40">
        <v>1</v>
      </c>
      <c r="I293" s="40" t="s">
        <v>22</v>
      </c>
      <c r="J293" s="26">
        <f>INDEX('Masterlist - Updating'!$I:$I,MATCH('Masterlist Original- References'!B222,'Masterlist - Updating'!$B:$B,0))</f>
        <v>44441</v>
      </c>
      <c r="K293" s="26">
        <f>INDEX('Masterlist - Updating'!$L:$L,MATCH('Masterlist Original- References'!B222,'Masterlist - Updating'!$B:$B,0))</f>
        <v>44806</v>
      </c>
      <c r="L293" s="41" t="b">
        <f t="shared" ca="1" si="12"/>
        <v>0</v>
      </c>
      <c r="M293" s="42"/>
      <c r="N293" s="36"/>
      <c r="O293" s="92">
        <f t="shared" ca="1" si="14"/>
        <v>44831</v>
      </c>
      <c r="P293" s="92">
        <f t="shared" si="13"/>
        <v>44792</v>
      </c>
    </row>
    <row r="294" spans="1:16" hidden="1" x14ac:dyDescent="0.35">
      <c r="A294" s="40">
        <v>223</v>
      </c>
      <c r="B294" s="38" t="s">
        <v>1210</v>
      </c>
      <c r="C294" s="39" t="s">
        <v>1211</v>
      </c>
      <c r="D294" s="40" t="s">
        <v>705</v>
      </c>
      <c r="E294" s="40" t="str">
        <f>INDEX([1]REFERENCED!$E:$E, MATCH(B294,[1]REFERENCED!$B:$B,0))</f>
        <v xml:space="preserve"> 18" - 24"</v>
      </c>
      <c r="F294" s="40" t="s">
        <v>1212</v>
      </c>
      <c r="G294" s="39" t="s">
        <v>365</v>
      </c>
      <c r="H294" s="40">
        <v>1</v>
      </c>
      <c r="I294" s="40" t="s">
        <v>22</v>
      </c>
      <c r="J294" s="26">
        <f>INDEX('Masterlist - Updating'!$I:$I,MATCH('Masterlist Original- References'!B224,'Masterlist - Updating'!$B:$B,0))</f>
        <v>44566</v>
      </c>
      <c r="K294" s="26">
        <f>INDEX('Masterlist - Updating'!$L:$L,MATCH('Masterlist Original- References'!B224,'Masterlist - Updating'!$B:$B,0))</f>
        <v>44931</v>
      </c>
      <c r="L294" s="41" t="b">
        <f t="shared" ca="1" si="12"/>
        <v>1</v>
      </c>
      <c r="M294" s="42"/>
      <c r="N294" s="36"/>
      <c r="O294" s="92">
        <f t="shared" ca="1" si="14"/>
        <v>44831</v>
      </c>
      <c r="P294" s="92">
        <f t="shared" si="13"/>
        <v>44917</v>
      </c>
    </row>
    <row r="295" spans="1:16" hidden="1" x14ac:dyDescent="0.35">
      <c r="A295" s="40">
        <v>225</v>
      </c>
      <c r="B295" s="38" t="s">
        <v>1202</v>
      </c>
      <c r="C295" s="39" t="s">
        <v>1167</v>
      </c>
      <c r="D295" s="40" t="s">
        <v>705</v>
      </c>
      <c r="E295" s="40" t="str">
        <f>INDEX([1]REFERENCED!$E:$E, MATCH(B295,[1]REFERENCED!$B:$B,0))</f>
        <v xml:space="preserve">24" - 36"    </v>
      </c>
      <c r="F295" s="40" t="s">
        <v>1203</v>
      </c>
      <c r="G295" s="39" t="s">
        <v>365</v>
      </c>
      <c r="H295" s="40">
        <v>1</v>
      </c>
      <c r="I295" s="40" t="s">
        <v>22</v>
      </c>
      <c r="J295" s="26">
        <f>INDEX('Masterlist - Updating'!$I:$I,MATCH('Masterlist Original- References'!B226,'Masterlist - Updating'!$B:$B,0))</f>
        <v>44656</v>
      </c>
      <c r="K295" s="26">
        <f>INDEX('Masterlist - Updating'!$L:$L,MATCH('Masterlist Original- References'!B226,'Masterlist - Updating'!$B:$B,0))</f>
        <v>45021</v>
      </c>
      <c r="L295" s="41" t="b">
        <f t="shared" ca="1" si="12"/>
        <v>1</v>
      </c>
      <c r="M295" s="42"/>
      <c r="N295" s="36"/>
      <c r="O295" s="92">
        <f t="shared" ca="1" si="14"/>
        <v>44831</v>
      </c>
      <c r="P295" s="92">
        <f t="shared" si="13"/>
        <v>45007</v>
      </c>
    </row>
    <row r="296" spans="1:16" ht="31" hidden="1" x14ac:dyDescent="0.35">
      <c r="A296" s="40">
        <v>15</v>
      </c>
      <c r="B296" s="38" t="s">
        <v>242</v>
      </c>
      <c r="C296" s="39" t="s">
        <v>1754</v>
      </c>
      <c r="D296" s="40" t="s">
        <v>705</v>
      </c>
      <c r="E296" s="40" t="str">
        <f>INDEX([1]REFERENCED!$E:$E, MATCH(B296,[1]REFERENCED!$B:$B,0))</f>
        <v>0 - 350 BAR</v>
      </c>
      <c r="F296" s="40" t="s">
        <v>244</v>
      </c>
      <c r="G296" s="39" t="s">
        <v>141</v>
      </c>
      <c r="H296" s="40">
        <v>3</v>
      </c>
      <c r="I296" s="40" t="s">
        <v>119</v>
      </c>
      <c r="J296" s="26">
        <f>INDEX('Masterlist - Updating'!$I:$I,MATCH('Masterlist Original- References'!B16,'Masterlist - Updating'!$B:$B,0))</f>
        <v>44783</v>
      </c>
      <c r="K296" s="26">
        <f>INDEX('Masterlist - Updating'!$L:$L,MATCH('Masterlist Original- References'!B16,'Masterlist - Updating'!$B:$B,0))</f>
        <v>44875</v>
      </c>
      <c r="L296" s="41" t="b">
        <f t="shared" ca="1" si="12"/>
        <v>1</v>
      </c>
      <c r="M296" s="42"/>
      <c r="N296" s="36"/>
      <c r="O296" s="92">
        <f t="shared" ca="1" si="14"/>
        <v>44831</v>
      </c>
      <c r="P296" s="92">
        <f t="shared" si="13"/>
        <v>44861</v>
      </c>
    </row>
    <row r="297" spans="1:16" ht="31" hidden="1" x14ac:dyDescent="0.35">
      <c r="A297" s="40">
        <v>16</v>
      </c>
      <c r="B297" s="38" t="s">
        <v>206</v>
      </c>
      <c r="C297" s="39" t="s">
        <v>1755</v>
      </c>
      <c r="D297" s="40" t="s">
        <v>705</v>
      </c>
      <c r="E297" s="40" t="str">
        <f>INDEX([1]REFERENCED!$E:$E, MATCH(B297,[1]REFERENCED!$B:$B,0))</f>
        <v>0 - 70 BAR</v>
      </c>
      <c r="F297" s="40" t="s">
        <v>209</v>
      </c>
      <c r="G297" s="39" t="s">
        <v>141</v>
      </c>
      <c r="H297" s="40">
        <v>3</v>
      </c>
      <c r="I297" s="40" t="s">
        <v>119</v>
      </c>
      <c r="J297" s="26">
        <f>INDEX('Masterlist - Updating'!$I:$I,MATCH('Masterlist Original- References'!B17,'Masterlist - Updating'!$B:$B,0))</f>
        <v>44656</v>
      </c>
      <c r="K297" s="26">
        <f>INDEX('Masterlist - Updating'!$L:$L,MATCH('Masterlist Original- References'!B17,'Masterlist - Updating'!$B:$B,0))</f>
        <v>44839</v>
      </c>
      <c r="L297" s="41" t="b">
        <f t="shared" ca="1" si="12"/>
        <v>0</v>
      </c>
      <c r="M297" s="42"/>
      <c r="N297" s="36"/>
      <c r="O297" s="92">
        <f t="shared" ca="1" si="14"/>
        <v>44831</v>
      </c>
      <c r="P297" s="92">
        <f t="shared" si="13"/>
        <v>44825</v>
      </c>
    </row>
    <row r="298" spans="1:16" hidden="1" x14ac:dyDescent="0.35">
      <c r="A298" s="40">
        <v>19</v>
      </c>
      <c r="B298" s="38" t="s">
        <v>1194</v>
      </c>
      <c r="C298" s="39" t="s">
        <v>1756</v>
      </c>
      <c r="D298" s="40" t="s">
        <v>705</v>
      </c>
      <c r="E298" s="40">
        <f>INDEX([1]REFERENCED!$E:$E, MATCH(B298,[1]REFERENCED!$B:$B,0))</f>
        <v>0.31248999999999999</v>
      </c>
      <c r="F298" s="40" t="s">
        <v>1196</v>
      </c>
      <c r="G298" s="39" t="s">
        <v>401</v>
      </c>
      <c r="H298" s="40">
        <v>1</v>
      </c>
      <c r="I298" s="40" t="s">
        <v>22</v>
      </c>
      <c r="J298" s="26">
        <f>INDEX('Masterlist - Updating'!$I:$I,MATCH('Masterlist Original- References'!B20,'Masterlist - Updating'!$B:$B,0))</f>
        <v>44806</v>
      </c>
      <c r="K298" s="26">
        <f>INDEX('Masterlist - Updating'!$L:$L,MATCH('Masterlist Original- References'!B20,'Masterlist - Updating'!$B:$B,0))</f>
        <v>45171</v>
      </c>
      <c r="L298" s="41" t="b">
        <f t="shared" ca="1" si="12"/>
        <v>1</v>
      </c>
      <c r="M298" s="42"/>
      <c r="N298" s="36"/>
      <c r="O298" s="92">
        <f t="shared" ca="1" si="14"/>
        <v>44831</v>
      </c>
      <c r="P298" s="92">
        <f t="shared" si="13"/>
        <v>45157</v>
      </c>
    </row>
    <row r="299" spans="1:16" hidden="1" x14ac:dyDescent="0.35">
      <c r="A299" s="40">
        <v>25</v>
      </c>
      <c r="B299" s="38" t="s">
        <v>430</v>
      </c>
      <c r="C299" s="39" t="s">
        <v>431</v>
      </c>
      <c r="D299" s="40" t="s">
        <v>705</v>
      </c>
      <c r="E299" s="40">
        <f>INDEX([1]REFERENCED!$E:$E, MATCH(B299,[1]REFERENCED!$B:$B,0))</f>
        <v>0.75041000000000002</v>
      </c>
      <c r="F299" s="40" t="s">
        <v>432</v>
      </c>
      <c r="G299" s="39" t="s">
        <v>426</v>
      </c>
      <c r="H299" s="40">
        <v>1</v>
      </c>
      <c r="I299" s="40" t="s">
        <v>22</v>
      </c>
      <c r="J299" s="26">
        <f>INDEX('Masterlist - Updating'!$I:$I,MATCH('Masterlist Original- References'!B26,'Masterlist - Updating'!$B:$B,0))</f>
        <v>44681</v>
      </c>
      <c r="K299" s="26">
        <f>INDEX('Masterlist - Updating'!$L:$L,MATCH('Masterlist Original- References'!B26,'Masterlist - Updating'!$B:$B,0))</f>
        <v>45046</v>
      </c>
      <c r="L299" s="41" t="b">
        <f t="shared" ca="1" si="12"/>
        <v>1</v>
      </c>
      <c r="M299" s="42"/>
      <c r="N299" s="36"/>
      <c r="O299" s="92">
        <f t="shared" ca="1" si="14"/>
        <v>44831</v>
      </c>
      <c r="P299" s="92">
        <f t="shared" si="13"/>
        <v>45032</v>
      </c>
    </row>
    <row r="300" spans="1:16" hidden="1" x14ac:dyDescent="0.35">
      <c r="A300" s="40">
        <v>26</v>
      </c>
      <c r="B300" s="38" t="s">
        <v>427</v>
      </c>
      <c r="C300" s="39" t="s">
        <v>428</v>
      </c>
      <c r="D300" s="40" t="s">
        <v>705</v>
      </c>
      <c r="E300" s="40">
        <v>1.37487</v>
      </c>
      <c r="F300" s="40" t="s">
        <v>429</v>
      </c>
      <c r="G300" s="39" t="s">
        <v>426</v>
      </c>
      <c r="H300" s="40">
        <v>1</v>
      </c>
      <c r="I300" s="40" t="s">
        <v>22</v>
      </c>
      <c r="J300" s="26">
        <f>INDEX('Masterlist - Updating'!$I:$I,MATCH('Masterlist Original- References'!B27,'Masterlist - Updating'!$B:$B,0))</f>
        <v>44681</v>
      </c>
      <c r="K300" s="26">
        <f>INDEX('Masterlist - Updating'!$L:$L,MATCH('Masterlist Original- References'!B27,'Masterlist - Updating'!$B:$B,0))</f>
        <v>45046</v>
      </c>
      <c r="L300" s="41" t="b">
        <f t="shared" ca="1" si="12"/>
        <v>1</v>
      </c>
      <c r="M300" s="42"/>
      <c r="N300" s="36"/>
      <c r="O300" s="92">
        <f t="shared" ca="1" si="14"/>
        <v>44831</v>
      </c>
      <c r="P300" s="92">
        <f t="shared" si="13"/>
        <v>45032</v>
      </c>
    </row>
    <row r="301" spans="1:16" hidden="1" x14ac:dyDescent="0.35">
      <c r="A301" s="40">
        <v>28</v>
      </c>
      <c r="B301" s="38" t="s">
        <v>551</v>
      </c>
      <c r="C301" s="39" t="s">
        <v>1757</v>
      </c>
      <c r="D301" s="40" t="s">
        <v>705</v>
      </c>
      <c r="E301" s="40">
        <f>INDEX([1]REFERENCED!$E:$E, MATCH(B301,[1]REFERENCED!$B:$B,0))</f>
        <v>2.6251099999999998</v>
      </c>
      <c r="F301" s="40" t="s">
        <v>552</v>
      </c>
      <c r="G301" s="39" t="s">
        <v>547</v>
      </c>
      <c r="H301" s="40">
        <v>1</v>
      </c>
      <c r="I301" s="40" t="s">
        <v>22</v>
      </c>
      <c r="J301" s="26">
        <f>INDEX('Masterlist - Updating'!$I:$I,MATCH('Masterlist Original- References'!B29,'Masterlist - Updating'!$B:$B,0))</f>
        <v>44681</v>
      </c>
      <c r="K301" s="26">
        <f>INDEX('Masterlist - Updating'!$L:$L,MATCH('Masterlist Original- References'!B29,'Masterlist - Updating'!$B:$B,0))</f>
        <v>45046</v>
      </c>
      <c r="L301" s="41" t="b">
        <f t="shared" ca="1" si="12"/>
        <v>1</v>
      </c>
      <c r="M301" s="42"/>
      <c r="N301" s="36"/>
      <c r="O301" s="92">
        <f t="shared" ca="1" si="14"/>
        <v>44831</v>
      </c>
      <c r="P301" s="92">
        <f t="shared" si="13"/>
        <v>45032</v>
      </c>
    </row>
    <row r="302" spans="1:16" hidden="1" x14ac:dyDescent="0.35">
      <c r="A302" s="40">
        <v>30</v>
      </c>
      <c r="B302" s="38" t="s">
        <v>558</v>
      </c>
      <c r="C302" s="39" t="s">
        <v>1758</v>
      </c>
      <c r="D302" s="40" t="s">
        <v>705</v>
      </c>
      <c r="E302" s="40">
        <f>INDEX([1]REFERENCED!$E:$E, MATCH(B302,[1]REFERENCED!$B:$B,0))</f>
        <v>3.25021</v>
      </c>
      <c r="F302" s="40" t="s">
        <v>559</v>
      </c>
      <c r="G302" s="39" t="s">
        <v>547</v>
      </c>
      <c r="H302" s="40">
        <v>1</v>
      </c>
      <c r="I302" s="40" t="s">
        <v>22</v>
      </c>
      <c r="J302" s="26">
        <f>INDEX('Masterlist - Updating'!$I:$I,MATCH('Masterlist Original- References'!B31,'Masterlist - Updating'!$B:$B,0))</f>
        <v>44681</v>
      </c>
      <c r="K302" s="26">
        <f>INDEX('Masterlist - Updating'!$L:$L,MATCH('Masterlist Original- References'!B31,'Masterlist - Updating'!$B:$B,0))</f>
        <v>45046</v>
      </c>
      <c r="L302" s="41" t="b">
        <f t="shared" ca="1" si="12"/>
        <v>1</v>
      </c>
      <c r="M302" s="42"/>
      <c r="N302" s="36"/>
      <c r="O302" s="92">
        <f t="shared" ca="1" si="14"/>
        <v>44831</v>
      </c>
      <c r="P302" s="92">
        <f t="shared" si="13"/>
        <v>45032</v>
      </c>
    </row>
    <row r="303" spans="1:16" ht="31" hidden="1" x14ac:dyDescent="0.35">
      <c r="A303" s="40">
        <v>32</v>
      </c>
      <c r="B303" s="38" t="s">
        <v>1190</v>
      </c>
      <c r="C303" s="39" t="s">
        <v>1759</v>
      </c>
      <c r="D303" s="40" t="s">
        <v>705</v>
      </c>
      <c r="E303" s="40" t="str">
        <f>INDEX([1]REFERENCED!$E:$E, MATCH(B303,[1]REFERENCED!$B:$B,0))</f>
        <v>0.275" - 0.375"</v>
      </c>
      <c r="F303" s="40" t="s">
        <v>1761</v>
      </c>
      <c r="G303" s="39" t="s">
        <v>401</v>
      </c>
      <c r="H303" s="40">
        <v>1</v>
      </c>
      <c r="I303" s="40" t="s">
        <v>22</v>
      </c>
      <c r="J303" s="26">
        <f>INDEX('Masterlist - Updating'!$I:$I,MATCH('Masterlist Original- References'!B33,'Masterlist - Updating'!$B:$B,0))</f>
        <v>44483</v>
      </c>
      <c r="K303" s="26">
        <f>INDEX('Masterlist - Updating'!$L:$L,MATCH('Masterlist Original- References'!B33,'Masterlist - Updating'!$B:$B,0))</f>
        <v>44848</v>
      </c>
      <c r="L303" s="41" t="b">
        <f t="shared" ca="1" si="12"/>
        <v>1</v>
      </c>
      <c r="M303" s="42"/>
      <c r="N303" s="36"/>
      <c r="O303" s="92">
        <f t="shared" ca="1" si="14"/>
        <v>44831</v>
      </c>
      <c r="P303" s="92">
        <f t="shared" si="13"/>
        <v>44834</v>
      </c>
    </row>
    <row r="304" spans="1:16" ht="31" hidden="1" x14ac:dyDescent="0.35">
      <c r="A304" s="40">
        <v>35</v>
      </c>
      <c r="B304" s="38" t="s">
        <v>423</v>
      </c>
      <c r="C304" s="39" t="s">
        <v>424</v>
      </c>
      <c r="D304" s="40" t="s">
        <v>705</v>
      </c>
      <c r="E304" s="40" t="str">
        <f>INDEX([1]REFERENCED!$E:$E, MATCH(B304,[1]REFERENCED!$B:$B,0))</f>
        <v>0.75" - 2.00"</v>
      </c>
      <c r="F304" s="40" t="s">
        <v>425</v>
      </c>
      <c r="G304" s="39" t="s">
        <v>426</v>
      </c>
      <c r="H304" s="40">
        <v>1</v>
      </c>
      <c r="I304" s="40" t="s">
        <v>22</v>
      </c>
      <c r="J304" s="26">
        <f>INDEX('Masterlist - Updating'!$I:$I,MATCH('Masterlist Original- References'!B36,'Masterlist - Updating'!$B:$B,0))</f>
        <v>44681</v>
      </c>
      <c r="K304" s="26">
        <f>INDEX('Masterlist - Updating'!$L:$L,MATCH('Masterlist Original- References'!B36,'Masterlist - Updating'!$B:$B,0))</f>
        <v>45046</v>
      </c>
      <c r="L304" s="41" t="b">
        <f t="shared" ca="1" si="12"/>
        <v>1</v>
      </c>
      <c r="M304" s="42"/>
      <c r="N304" s="36"/>
      <c r="O304" s="92">
        <f t="shared" ca="1" si="14"/>
        <v>44831</v>
      </c>
      <c r="P304" s="92">
        <f t="shared" si="13"/>
        <v>45032</v>
      </c>
    </row>
    <row r="305" spans="1:16" ht="31" hidden="1" x14ac:dyDescent="0.35">
      <c r="A305" s="40">
        <v>37</v>
      </c>
      <c r="B305" s="38" t="s">
        <v>539</v>
      </c>
      <c r="C305" s="39" t="s">
        <v>1762</v>
      </c>
      <c r="D305" s="40" t="s">
        <v>705</v>
      </c>
      <c r="E305" s="40" t="str">
        <f>INDEX([1]REFERENCED!$E:$E, MATCH(B305,[1]REFERENCED!$B:$B,0))</f>
        <v>2" - 4"</v>
      </c>
      <c r="F305" s="40" t="s">
        <v>1763</v>
      </c>
      <c r="G305" s="39" t="s">
        <v>547</v>
      </c>
      <c r="H305" s="40">
        <v>1</v>
      </c>
      <c r="I305" s="40" t="s">
        <v>22</v>
      </c>
      <c r="J305" s="26">
        <f>INDEX('Masterlist - Updating'!$I:$I,MATCH('Masterlist Original- References'!B38,'Masterlist - Updating'!$B:$B,0))</f>
        <v>44559</v>
      </c>
      <c r="K305" s="26">
        <f>INDEX('Masterlist - Updating'!$L:$L,MATCH('Masterlist Original- References'!B38,'Masterlist - Updating'!$B:$B,0))</f>
        <v>44924</v>
      </c>
      <c r="L305" s="41" t="b">
        <f t="shared" ca="1" si="12"/>
        <v>1</v>
      </c>
      <c r="M305" s="42"/>
      <c r="N305" s="36"/>
      <c r="O305" s="92">
        <f t="shared" ca="1" si="14"/>
        <v>44831</v>
      </c>
      <c r="P305" s="92">
        <f t="shared" si="13"/>
        <v>44910</v>
      </c>
    </row>
    <row r="306" spans="1:16" hidden="1" x14ac:dyDescent="0.35">
      <c r="A306" s="40">
        <v>41</v>
      </c>
      <c r="B306" s="38" t="s">
        <v>45</v>
      </c>
      <c r="C306" s="39" t="s">
        <v>46</v>
      </c>
      <c r="D306" s="40" t="s">
        <v>705</v>
      </c>
      <c r="E306" s="40" t="s">
        <v>47</v>
      </c>
      <c r="F306" s="40" t="s">
        <v>48</v>
      </c>
      <c r="G306" s="39" t="s">
        <v>49</v>
      </c>
      <c r="H306" s="40">
        <v>1</v>
      </c>
      <c r="I306" s="40" t="s">
        <v>22</v>
      </c>
      <c r="J306" s="26">
        <f>INDEX('Masterlist - Updating'!$I:$I,MATCH('Masterlist Original- References'!B42,'Masterlist - Updating'!$B:$B,0))</f>
        <v>44542</v>
      </c>
      <c r="K306" s="26">
        <f>INDEX('Masterlist - Updating'!$L:$L,MATCH('Masterlist Original- References'!B42,'Masterlist - Updating'!$B:$B,0))</f>
        <v>44723</v>
      </c>
      <c r="L306" s="41" t="b">
        <f t="shared" ca="1" si="12"/>
        <v>0</v>
      </c>
      <c r="M306" s="42"/>
      <c r="N306" s="36"/>
      <c r="O306" s="92">
        <f t="shared" ca="1" si="14"/>
        <v>44831</v>
      </c>
      <c r="P306" s="92">
        <f t="shared" si="13"/>
        <v>44709</v>
      </c>
    </row>
    <row r="307" spans="1:16" hidden="1" x14ac:dyDescent="0.35">
      <c r="A307" s="40">
        <v>42</v>
      </c>
      <c r="B307" s="38" t="s">
        <v>1360</v>
      </c>
      <c r="C307" s="39" t="s">
        <v>1764</v>
      </c>
      <c r="D307" s="40" t="s">
        <v>705</v>
      </c>
      <c r="E307" s="40" t="str">
        <f>INDEX([1]REFERENCED!$E:$E, MATCH(B307,[1]REFERENCED!$B:$B,0))</f>
        <v>-</v>
      </c>
      <c r="F307" s="40" t="s">
        <v>1364</v>
      </c>
      <c r="G307" s="39" t="s">
        <v>1007</v>
      </c>
      <c r="H307" s="40">
        <v>6</v>
      </c>
      <c r="I307" s="40" t="s">
        <v>119</v>
      </c>
      <c r="J307" s="26">
        <f>INDEX('Masterlist - Updating'!$I:$I,MATCH('Masterlist Original- References'!B43,'Masterlist - Updating'!$B:$B,0))</f>
        <v>44483</v>
      </c>
      <c r="K307" s="26">
        <f>INDEX('Masterlist - Updating'!$L:$L,MATCH('Masterlist Original- References'!B43,'Masterlist - Updating'!$B:$B,0))</f>
        <v>44848</v>
      </c>
      <c r="L307" s="41" t="b">
        <f t="shared" ca="1" si="12"/>
        <v>1</v>
      </c>
      <c r="M307" s="42"/>
      <c r="N307" s="36"/>
      <c r="O307" s="92">
        <f t="shared" ca="1" si="14"/>
        <v>44831</v>
      </c>
      <c r="P307" s="92">
        <f t="shared" si="13"/>
        <v>44834</v>
      </c>
    </row>
    <row r="308" spans="1:16" hidden="1" x14ac:dyDescent="0.35">
      <c r="A308" s="40">
        <v>43</v>
      </c>
      <c r="B308" s="38" t="s">
        <v>399</v>
      </c>
      <c r="C308" s="39" t="s">
        <v>1765</v>
      </c>
      <c r="D308" s="40" t="s">
        <v>705</v>
      </c>
      <c r="E308" s="40" t="str">
        <f>INDEX([1]REFERENCED!$E:$E, MATCH(B308,[1]REFERENCED!$B:$B,0))</f>
        <v>BX-1000</v>
      </c>
      <c r="F308" s="40" t="s">
        <v>400</v>
      </c>
      <c r="G308" s="39" t="s">
        <v>401</v>
      </c>
      <c r="H308" s="40">
        <v>1</v>
      </c>
      <c r="I308" s="40" t="s">
        <v>22</v>
      </c>
      <c r="J308" s="26">
        <f>INDEX('Masterlist - Updating'!$I:$I,MATCH('Masterlist Original- References'!B44,'Masterlist - Updating'!$B:$B,0))</f>
        <v>44559</v>
      </c>
      <c r="K308" s="26">
        <f>INDEX('Masterlist - Updating'!$L:$L,MATCH('Masterlist Original- References'!B44,'Masterlist - Updating'!$B:$B,0))</f>
        <v>44924</v>
      </c>
      <c r="L308" s="41" t="b">
        <f t="shared" ca="1" si="12"/>
        <v>1</v>
      </c>
      <c r="M308" s="42"/>
      <c r="N308" s="36"/>
      <c r="O308" s="92">
        <f t="shared" ca="1" si="14"/>
        <v>44831</v>
      </c>
      <c r="P308" s="92">
        <f t="shared" si="13"/>
        <v>44910</v>
      </c>
    </row>
    <row r="309" spans="1:16" hidden="1" x14ac:dyDescent="0.35">
      <c r="A309" s="40">
        <v>44</v>
      </c>
      <c r="B309" s="38" t="s">
        <v>402</v>
      </c>
      <c r="C309" s="39" t="s">
        <v>1765</v>
      </c>
      <c r="D309" s="40" t="s">
        <v>705</v>
      </c>
      <c r="E309" s="40" t="str">
        <f>INDEX([1]REFERENCED!$E:$E, MATCH(B309,[1]REFERENCED!$B:$B,0))</f>
        <v>BX-1000</v>
      </c>
      <c r="F309" s="40" t="s">
        <v>403</v>
      </c>
      <c r="G309" s="39" t="s">
        <v>404</v>
      </c>
      <c r="H309" s="40">
        <v>1</v>
      </c>
      <c r="I309" s="40" t="s">
        <v>22</v>
      </c>
      <c r="J309" s="26">
        <f>INDEX('Masterlist - Updating'!$I:$I,MATCH('Masterlist Original- References'!B45,'Masterlist - Updating'!$B:$B,0))</f>
        <v>44483</v>
      </c>
      <c r="K309" s="26">
        <f>INDEX('Masterlist - Updating'!$L:$L,MATCH('Masterlist Original- References'!B45,'Masterlist - Updating'!$B:$B,0))</f>
        <v>44848</v>
      </c>
      <c r="L309" s="41" t="b">
        <f t="shared" ca="1" si="12"/>
        <v>1</v>
      </c>
      <c r="M309" s="42"/>
      <c r="N309" s="36"/>
      <c r="O309" s="92">
        <f t="shared" ca="1" si="14"/>
        <v>44831</v>
      </c>
      <c r="P309" s="92">
        <f t="shared" si="13"/>
        <v>44834</v>
      </c>
    </row>
    <row r="310" spans="1:16" hidden="1" x14ac:dyDescent="0.35">
      <c r="A310" s="40">
        <v>45</v>
      </c>
      <c r="B310" s="38" t="s">
        <v>405</v>
      </c>
      <c r="C310" s="39" t="s">
        <v>1765</v>
      </c>
      <c r="D310" s="40" t="s">
        <v>705</v>
      </c>
      <c r="E310" s="40" t="str">
        <f>INDEX([1]REFERENCED!$E:$E, MATCH(B310,[1]REFERENCED!$B:$B,0))</f>
        <v>BX-1000</v>
      </c>
      <c r="F310" s="40" t="s">
        <v>406</v>
      </c>
      <c r="G310" s="39" t="s">
        <v>407</v>
      </c>
      <c r="H310" s="40">
        <v>1</v>
      </c>
      <c r="I310" s="40" t="s">
        <v>22</v>
      </c>
      <c r="J310" s="26">
        <f>INDEX('Masterlist - Updating'!$I:$I,MATCH('Masterlist Original- References'!B46,'Masterlist - Updating'!$B:$B,0))</f>
        <v>44466</v>
      </c>
      <c r="K310" s="26">
        <f>INDEX('Masterlist - Updating'!$L:$L,MATCH('Masterlist Original- References'!B46,'Masterlist - Updating'!$B:$B,0))</f>
        <v>44831</v>
      </c>
      <c r="L310" s="41" t="b">
        <f t="shared" ca="1" si="12"/>
        <v>0</v>
      </c>
      <c r="M310" s="42"/>
      <c r="N310" s="36"/>
      <c r="O310" s="92">
        <f t="shared" ca="1" si="14"/>
        <v>44831</v>
      </c>
      <c r="P310" s="92">
        <f t="shared" si="13"/>
        <v>44817</v>
      </c>
    </row>
    <row r="311" spans="1:16" ht="46.5" hidden="1" x14ac:dyDescent="0.35">
      <c r="A311" s="40">
        <v>46</v>
      </c>
      <c r="B311" s="38" t="s">
        <v>1275</v>
      </c>
      <c r="C311" s="39" t="s">
        <v>1765</v>
      </c>
      <c r="D311" s="40" t="s">
        <v>705</v>
      </c>
      <c r="E311" s="40" t="str">
        <f>INDEX([1]REFERENCED!$E:$E, MATCH(B311,[1]REFERENCED!$B:$B,0))</f>
        <v>BX-1000</v>
      </c>
      <c r="F311" s="40" t="s">
        <v>1766</v>
      </c>
      <c r="G311" s="39" t="s">
        <v>401</v>
      </c>
      <c r="H311" s="40">
        <v>1</v>
      </c>
      <c r="I311" s="40" t="s">
        <v>22</v>
      </c>
      <c r="J311" s="26">
        <f>INDEX('Masterlist - Updating'!$I:$I,MATCH('Masterlist Original- References'!B47,'Masterlist - Updating'!$B:$B,0))</f>
        <v>44463</v>
      </c>
      <c r="K311" s="26">
        <f>INDEX('Masterlist - Updating'!$L:$L,MATCH('Masterlist Original- References'!B47,'Masterlist - Updating'!$B:$B,0))</f>
        <v>44828</v>
      </c>
      <c r="L311" s="41" t="b">
        <f t="shared" ca="1" si="12"/>
        <v>0</v>
      </c>
      <c r="M311" s="42"/>
      <c r="N311" s="36"/>
      <c r="O311" s="92">
        <f t="shared" ca="1" si="14"/>
        <v>44831</v>
      </c>
      <c r="P311" s="92">
        <f t="shared" si="13"/>
        <v>44814</v>
      </c>
    </row>
    <row r="312" spans="1:16" ht="46.5" hidden="1" x14ac:dyDescent="0.35">
      <c r="A312" s="40">
        <v>47</v>
      </c>
      <c r="B312" s="38" t="s">
        <v>1279</v>
      </c>
      <c r="C312" s="39" t="s">
        <v>1765</v>
      </c>
      <c r="D312" s="40" t="s">
        <v>705</v>
      </c>
      <c r="E312" s="40" t="str">
        <f>INDEX([1]REFERENCED!$E:$E, MATCH(B312,[1]REFERENCED!$B:$B,0))</f>
        <v>BX-1000</v>
      </c>
      <c r="F312" s="40" t="s">
        <v>1280</v>
      </c>
      <c r="G312" s="39" t="s">
        <v>407</v>
      </c>
      <c r="H312" s="40">
        <v>1</v>
      </c>
      <c r="I312" s="40" t="s">
        <v>22</v>
      </c>
      <c r="J312" s="26">
        <f>INDEX('Masterlist - Updating'!$I:$I,MATCH('Masterlist Original- References'!B48,'Masterlist - Updating'!$B:$B,0))</f>
        <v>44463</v>
      </c>
      <c r="K312" s="26">
        <f>INDEX('Masterlist - Updating'!$L:$L,MATCH('Masterlist Original- References'!B48,'Masterlist - Updating'!$B:$B,0))</f>
        <v>44828</v>
      </c>
      <c r="L312" s="41" t="b">
        <f t="shared" ca="1" si="12"/>
        <v>0</v>
      </c>
      <c r="M312" s="42"/>
      <c r="N312" s="36"/>
      <c r="O312" s="92">
        <f t="shared" ca="1" si="14"/>
        <v>44831</v>
      </c>
      <c r="P312" s="92">
        <f t="shared" si="13"/>
        <v>44814</v>
      </c>
    </row>
    <row r="313" spans="1:16" hidden="1" x14ac:dyDescent="0.35">
      <c r="A313" s="40">
        <v>48</v>
      </c>
      <c r="B313" s="38" t="s">
        <v>387</v>
      </c>
      <c r="C313" s="39" t="s">
        <v>1765</v>
      </c>
      <c r="D313" s="40" t="s">
        <v>705</v>
      </c>
      <c r="E313" s="40" t="str">
        <f>INDEX([1]REFERENCED!$E:$E, MATCH(B313,[1]REFERENCED!$B:$B,0))</f>
        <v>BX-1000</v>
      </c>
      <c r="F313" s="40" t="s">
        <v>391</v>
      </c>
      <c r="G313" s="39" t="s">
        <v>395</v>
      </c>
      <c r="H313" s="40">
        <v>1</v>
      </c>
      <c r="I313" s="40" t="s">
        <v>22</v>
      </c>
      <c r="J313" s="26">
        <f>INDEX('Masterlist - Updating'!$I:$I,MATCH('Masterlist Original- References'!B49,'Masterlist - Updating'!$B:$B,0))</f>
        <v>44508</v>
      </c>
      <c r="K313" s="26">
        <f>INDEX('Masterlist - Updating'!$L:$L,MATCH('Masterlist Original- References'!B49,'Masterlist - Updating'!$B:$B,0))</f>
        <v>44873</v>
      </c>
      <c r="L313" s="41" t="b">
        <f t="shared" ca="1" si="12"/>
        <v>1</v>
      </c>
      <c r="M313" s="42"/>
      <c r="N313" s="36"/>
      <c r="O313" s="92">
        <f t="shared" ca="1" si="14"/>
        <v>44831</v>
      </c>
      <c r="P313" s="92">
        <f t="shared" si="13"/>
        <v>44859</v>
      </c>
    </row>
    <row r="314" spans="1:16" hidden="1" x14ac:dyDescent="0.35">
      <c r="A314" s="40">
        <v>49</v>
      </c>
      <c r="B314" s="38" t="s">
        <v>408</v>
      </c>
      <c r="C314" s="39" t="s">
        <v>1767</v>
      </c>
      <c r="D314" s="40" t="s">
        <v>1343</v>
      </c>
      <c r="E314" s="40" t="s">
        <v>1768</v>
      </c>
      <c r="F314" s="40" t="s">
        <v>410</v>
      </c>
      <c r="G314" s="39" t="s">
        <v>412</v>
      </c>
      <c r="H314" s="40">
        <v>1</v>
      </c>
      <c r="I314" s="40" t="s">
        <v>22</v>
      </c>
      <c r="J314" s="26">
        <f>INDEX('Masterlist - Updating'!$I:$I,MATCH('Masterlist Original- References'!B50,'Masterlist - Updating'!$B:$B,0))</f>
        <v>44463</v>
      </c>
      <c r="K314" s="26">
        <f>INDEX('Masterlist - Updating'!$L:$L,MATCH('Masterlist Original- References'!B50,'Masterlist - Updating'!$B:$B,0))</f>
        <v>44828</v>
      </c>
      <c r="L314" s="41" t="b">
        <f t="shared" ca="1" si="12"/>
        <v>0</v>
      </c>
      <c r="M314" s="42"/>
      <c r="N314" s="36"/>
      <c r="O314" s="92">
        <f t="shared" ca="1" si="14"/>
        <v>44831</v>
      </c>
      <c r="P314" s="92">
        <f t="shared" si="13"/>
        <v>44814</v>
      </c>
    </row>
    <row r="315" spans="1:16" hidden="1" x14ac:dyDescent="0.35">
      <c r="A315" s="40">
        <v>50</v>
      </c>
      <c r="B315" s="38" t="s">
        <v>413</v>
      </c>
      <c r="C315" s="39" t="s">
        <v>1767</v>
      </c>
      <c r="D315" s="40" t="s">
        <v>705</v>
      </c>
      <c r="E315" s="40" t="str">
        <f>INDEX([1]REFERENCED!$E:$E, MATCH(B315,[1]REFERENCED!$B:$B,0))</f>
        <v xml:space="preserve"> BXG-1000</v>
      </c>
      <c r="F315" s="40" t="s">
        <v>414</v>
      </c>
      <c r="G315" s="39" t="s">
        <v>415</v>
      </c>
      <c r="H315" s="40">
        <v>1</v>
      </c>
      <c r="I315" s="40" t="s">
        <v>22</v>
      </c>
      <c r="J315" s="26">
        <f>INDEX('Masterlist - Updating'!$I:$I,MATCH('Masterlist Original- References'!B51,'Masterlist - Updating'!$B:$B,0))</f>
        <v>44463</v>
      </c>
      <c r="K315" s="26">
        <f>INDEX('Masterlist - Updating'!$L:$L,MATCH('Masterlist Original- References'!B51,'Masterlist - Updating'!$B:$B,0))</f>
        <v>44828</v>
      </c>
      <c r="L315" s="41" t="b">
        <f t="shared" ca="1" si="12"/>
        <v>0</v>
      </c>
      <c r="M315" s="42"/>
      <c r="N315" s="36"/>
      <c r="O315" s="92">
        <f t="shared" ca="1" si="14"/>
        <v>44831</v>
      </c>
      <c r="P315" s="92">
        <f t="shared" si="13"/>
        <v>44814</v>
      </c>
    </row>
    <row r="316" spans="1:16" hidden="1" x14ac:dyDescent="0.35">
      <c r="A316" s="40">
        <v>51</v>
      </c>
      <c r="B316" s="38" t="s">
        <v>416</v>
      </c>
      <c r="C316" s="39" t="s">
        <v>1767</v>
      </c>
      <c r="D316" s="40" t="s">
        <v>705</v>
      </c>
      <c r="E316" s="40" t="str">
        <f>INDEX([1]REFERENCED!$E:$E, MATCH(B316,[1]REFERENCED!$B:$B,0))</f>
        <v xml:space="preserve"> BXG-1000</v>
      </c>
      <c r="F316" s="40" t="s">
        <v>417</v>
      </c>
      <c r="G316" s="39" t="s">
        <v>418</v>
      </c>
      <c r="H316" s="40">
        <v>1</v>
      </c>
      <c r="I316" s="40" t="s">
        <v>22</v>
      </c>
      <c r="J316" s="26">
        <f>INDEX('Masterlist - Updating'!$I:$I,MATCH('Masterlist Original- References'!B52,'Masterlist - Updating'!$B:$B,0))</f>
        <v>44753</v>
      </c>
      <c r="K316" s="26">
        <f>INDEX('Masterlist - Updating'!$L:$L,MATCH('Masterlist Original- References'!B52,'Masterlist - Updating'!$B:$B,0))</f>
        <v>45118</v>
      </c>
      <c r="L316" s="41" t="b">
        <f t="shared" ca="1" si="12"/>
        <v>1</v>
      </c>
      <c r="M316" s="42"/>
      <c r="N316" s="36"/>
      <c r="O316" s="92">
        <f t="shared" ca="1" si="14"/>
        <v>44831</v>
      </c>
      <c r="P316" s="92">
        <f t="shared" si="13"/>
        <v>45104</v>
      </c>
    </row>
    <row r="317" spans="1:16" hidden="1" x14ac:dyDescent="0.35">
      <c r="A317" s="40">
        <v>53</v>
      </c>
      <c r="B317" s="38" t="s">
        <v>436</v>
      </c>
      <c r="C317" s="39" t="s">
        <v>437</v>
      </c>
      <c r="D317" s="40" t="s">
        <v>705</v>
      </c>
      <c r="E317" s="40" t="str">
        <f>INDEX([1]REFERENCED!$E:$E, MATCH(B317,[1]REFERENCED!$B:$B,0))</f>
        <v>-</v>
      </c>
      <c r="F317" s="40" t="s">
        <v>439</v>
      </c>
      <c r="G317" s="39" t="s">
        <v>443</v>
      </c>
      <c r="H317" s="40">
        <v>1</v>
      </c>
      <c r="I317" s="40" t="s">
        <v>22</v>
      </c>
      <c r="J317" s="26">
        <f>INDEX('Masterlist - Updating'!$I:$I,MATCH('Masterlist Original- References'!B54,'Masterlist - Updating'!$B:$B,0))</f>
        <v>44392</v>
      </c>
      <c r="K317" s="26">
        <f>INDEX('Masterlist - Updating'!$L:$L,MATCH('Masterlist Original- References'!B54,'Masterlist - Updating'!$B:$B,0))</f>
        <v>45122</v>
      </c>
      <c r="L317" s="41" t="b">
        <f t="shared" ca="1" si="12"/>
        <v>1</v>
      </c>
      <c r="M317" s="42"/>
      <c r="N317" s="36"/>
      <c r="O317" s="92">
        <f t="shared" ca="1" si="14"/>
        <v>44831</v>
      </c>
      <c r="P317" s="92">
        <f t="shared" si="13"/>
        <v>45108</v>
      </c>
    </row>
    <row r="318" spans="1:16" hidden="1" x14ac:dyDescent="0.35">
      <c r="A318" s="40">
        <v>54</v>
      </c>
      <c r="B318" s="38" t="s">
        <v>1047</v>
      </c>
      <c r="C318" s="39" t="s">
        <v>437</v>
      </c>
      <c r="D318" s="40" t="s">
        <v>705</v>
      </c>
      <c r="E318" s="40" t="str">
        <f>INDEX([1]REFERENCED!$E:$E, MATCH(B318,[1]REFERENCED!$B:$B,0))</f>
        <v>-</v>
      </c>
      <c r="F318" s="40" t="s">
        <v>1048</v>
      </c>
      <c r="G318" s="39" t="s">
        <v>422</v>
      </c>
      <c r="H318" s="40">
        <v>1</v>
      </c>
      <c r="I318" s="40" t="s">
        <v>22</v>
      </c>
      <c r="J318" s="26">
        <f>INDEX('Masterlist - Updating'!$I:$I,MATCH('Masterlist Original- References'!B55,'Masterlist - Updating'!$B:$B,0))</f>
        <v>44453</v>
      </c>
      <c r="K318" s="26">
        <f>INDEX('Masterlist - Updating'!$L:$L,MATCH('Masterlist Original- References'!B55,'Masterlist - Updating'!$B:$B,0))</f>
        <v>44818</v>
      </c>
      <c r="L318" s="41" t="b">
        <f t="shared" ca="1" si="12"/>
        <v>0</v>
      </c>
      <c r="M318" s="42"/>
      <c r="N318" s="36"/>
      <c r="O318" s="92">
        <f t="shared" ca="1" si="14"/>
        <v>44831</v>
      </c>
      <c r="P318" s="92">
        <f t="shared" si="13"/>
        <v>44804</v>
      </c>
    </row>
    <row r="319" spans="1:16" hidden="1" x14ac:dyDescent="0.35">
      <c r="A319" s="40">
        <v>55</v>
      </c>
      <c r="B319" s="38" t="s">
        <v>366</v>
      </c>
      <c r="C319" s="39" t="s">
        <v>367</v>
      </c>
      <c r="D319" s="40" t="s">
        <v>705</v>
      </c>
      <c r="E319" s="40" t="str">
        <f>INDEX([1]REFERENCED!$E:$E, MATCH(B319,[1]REFERENCED!$B:$B,0))</f>
        <v xml:space="preserve"> 1.4" - 2.5"</v>
      </c>
      <c r="F319" s="40" t="s">
        <v>368</v>
      </c>
      <c r="G319" s="39" t="s">
        <v>369</v>
      </c>
      <c r="H319" s="40">
        <v>1</v>
      </c>
      <c r="I319" s="40" t="s">
        <v>22</v>
      </c>
      <c r="J319" s="26">
        <f>INDEX('Masterlist - Updating'!$I:$I,MATCH('Masterlist Original- References'!B56,'Masterlist - Updating'!$B:$B,0))</f>
        <v>44558</v>
      </c>
      <c r="K319" s="26">
        <f>INDEX('Masterlist - Updating'!$L:$L,MATCH('Masterlist Original- References'!B56,'Masterlist - Updating'!$B:$B,0))</f>
        <v>44923</v>
      </c>
      <c r="L319" s="41" t="b">
        <f t="shared" ca="1" si="12"/>
        <v>1</v>
      </c>
      <c r="M319" s="42"/>
      <c r="N319" s="36"/>
      <c r="O319" s="92">
        <f t="shared" ca="1" si="14"/>
        <v>44831</v>
      </c>
      <c r="P319" s="92">
        <f t="shared" si="13"/>
        <v>44909</v>
      </c>
    </row>
    <row r="320" spans="1:16" hidden="1" x14ac:dyDescent="0.35">
      <c r="A320" s="40">
        <v>57</v>
      </c>
      <c r="B320" s="38" t="s">
        <v>370</v>
      </c>
      <c r="C320" s="39" t="s">
        <v>371</v>
      </c>
      <c r="D320" s="40" t="s">
        <v>705</v>
      </c>
      <c r="E320" s="40" t="str">
        <f>INDEX([1]REFERENCED!$E:$E, MATCH(B320,[1]REFERENCED!$B:$B,0))</f>
        <v>1.4" - 2.5"</v>
      </c>
      <c r="F320" s="40" t="s">
        <v>372</v>
      </c>
      <c r="G320" s="39" t="s">
        <v>373</v>
      </c>
      <c r="H320" s="40">
        <v>1</v>
      </c>
      <c r="I320" s="40" t="s">
        <v>22</v>
      </c>
      <c r="J320" s="26">
        <f>INDEX('Masterlist - Updating'!$I:$I,MATCH('Masterlist Original- References'!B58,'Masterlist - Updating'!$B:$B,0))</f>
        <v>44681</v>
      </c>
      <c r="K320" s="26">
        <f>INDEX('Masterlist - Updating'!$L:$L,MATCH('Masterlist Original- References'!B58,'Masterlist - Updating'!$B:$B,0))</f>
        <v>45046</v>
      </c>
      <c r="L320" s="41" t="b">
        <f t="shared" ca="1" si="12"/>
        <v>1</v>
      </c>
      <c r="M320" s="42"/>
      <c r="N320" s="36"/>
      <c r="O320" s="92">
        <f t="shared" ca="1" si="14"/>
        <v>44831</v>
      </c>
      <c r="P320" s="92">
        <f t="shared" si="13"/>
        <v>45032</v>
      </c>
    </row>
    <row r="321" spans="1:16" hidden="1" x14ac:dyDescent="0.35">
      <c r="A321" s="40">
        <v>58</v>
      </c>
      <c r="B321" s="38" t="s">
        <v>1435</v>
      </c>
      <c r="C321" s="39" t="s">
        <v>1769</v>
      </c>
      <c r="D321" s="40" t="s">
        <v>705</v>
      </c>
      <c r="E321" s="40" t="str">
        <f>INDEX([1]REFERENCED!$E:$E, MATCH(B321,[1]REFERENCED!$B:$B,0))</f>
        <v xml:space="preserve">16" - 24" </v>
      </c>
      <c r="F321" s="40" t="s">
        <v>1770</v>
      </c>
      <c r="G321" s="39" t="s">
        <v>1442</v>
      </c>
      <c r="H321" s="40">
        <v>1</v>
      </c>
      <c r="I321" s="40" t="s">
        <v>22</v>
      </c>
      <c r="J321" s="26">
        <f>INDEX('Masterlist - Updating'!$I:$I,MATCH('Masterlist Original- References'!B59,'Masterlist - Updating'!$B:$B,0))</f>
        <v>44681</v>
      </c>
      <c r="K321" s="26">
        <f>INDEX('Masterlist - Updating'!$L:$L,MATCH('Masterlist Original- References'!B59,'Masterlist - Updating'!$B:$B,0))</f>
        <v>45046</v>
      </c>
      <c r="L321" s="41" t="b">
        <f t="shared" ca="1" si="12"/>
        <v>1</v>
      </c>
      <c r="M321" s="42"/>
      <c r="N321" s="36"/>
      <c r="O321" s="92">
        <f t="shared" ca="1" si="14"/>
        <v>44831</v>
      </c>
      <c r="P321" s="92">
        <f t="shared" si="13"/>
        <v>45032</v>
      </c>
    </row>
    <row r="322" spans="1:16" hidden="1" x14ac:dyDescent="0.35">
      <c r="A322" s="40">
        <v>59</v>
      </c>
      <c r="B322" s="38" t="s">
        <v>374</v>
      </c>
      <c r="C322" s="39" t="s">
        <v>375</v>
      </c>
      <c r="D322" s="40" t="s">
        <v>705</v>
      </c>
      <c r="E322" s="40" t="s">
        <v>1847</v>
      </c>
      <c r="F322" s="40" t="s">
        <v>376</v>
      </c>
      <c r="G322" s="39" t="s">
        <v>369</v>
      </c>
      <c r="H322" s="40">
        <v>1</v>
      </c>
      <c r="I322" s="40" t="s">
        <v>22</v>
      </c>
      <c r="J322" s="26">
        <f>INDEX('Masterlist - Updating'!$I:$I,MATCH('Masterlist Original- References'!B60,'Masterlist - Updating'!$B:$B,0))</f>
        <v>44510</v>
      </c>
      <c r="K322" s="26">
        <f>INDEX('Masterlist - Updating'!$L:$L,MATCH('Masterlist Original- References'!B60,'Masterlist - Updating'!$B:$B,0))</f>
        <v>44875</v>
      </c>
      <c r="L322" s="41" t="b">
        <f t="shared" ref="L322:L378" ca="1" si="15">(P322&lt;=O322)=FALSE()</f>
        <v>1</v>
      </c>
      <c r="M322" s="42"/>
      <c r="N322" s="36"/>
      <c r="O322" s="92">
        <f t="shared" ca="1" si="14"/>
        <v>44831</v>
      </c>
      <c r="P322" s="92">
        <f t="shared" ref="P322:P385" si="16">(K322-14)</f>
        <v>44861</v>
      </c>
    </row>
    <row r="323" spans="1:16" hidden="1" x14ac:dyDescent="0.35">
      <c r="A323" s="40">
        <v>60</v>
      </c>
      <c r="B323" s="38" t="s">
        <v>377</v>
      </c>
      <c r="C323" s="39" t="s">
        <v>375</v>
      </c>
      <c r="D323" s="40" t="s">
        <v>705</v>
      </c>
      <c r="E323" s="40" t="s">
        <v>1847</v>
      </c>
      <c r="F323" s="40" t="s">
        <v>378</v>
      </c>
      <c r="G323" s="39" t="s">
        <v>373</v>
      </c>
      <c r="H323" s="40">
        <v>1</v>
      </c>
      <c r="I323" s="40" t="s">
        <v>22</v>
      </c>
      <c r="J323" s="26">
        <f>INDEX('Masterlist - Updating'!$I:$I,MATCH('Masterlist Original- References'!B61,'Masterlist - Updating'!$B:$B,0))</f>
        <v>44558</v>
      </c>
      <c r="K323" s="26">
        <f>INDEX('Masterlist - Updating'!$L:$L,MATCH('Masterlist Original- References'!B61,'Masterlist - Updating'!$B:$B,0))</f>
        <v>44923</v>
      </c>
      <c r="L323" s="41" t="b">
        <f t="shared" ca="1" si="15"/>
        <v>1</v>
      </c>
      <c r="M323" s="42"/>
      <c r="N323" s="36"/>
      <c r="O323" s="92">
        <f t="shared" ca="1" si="14"/>
        <v>44831</v>
      </c>
      <c r="P323" s="92">
        <f t="shared" si="16"/>
        <v>44909</v>
      </c>
    </row>
    <row r="324" spans="1:16" hidden="1" x14ac:dyDescent="0.35">
      <c r="A324" s="40">
        <v>62</v>
      </c>
      <c r="B324" s="38" t="s">
        <v>942</v>
      </c>
      <c r="C324" s="39" t="s">
        <v>943</v>
      </c>
      <c r="D324" s="40" t="s">
        <v>705</v>
      </c>
      <c r="E324" s="40" t="str">
        <f>INDEX([1]REFERENCED!$E:$E, MATCH(B324,[1]REFERENCED!$B:$B,0))</f>
        <v>-</v>
      </c>
      <c r="F324" s="40" t="s">
        <v>944</v>
      </c>
      <c r="G324" s="39" t="s">
        <v>784</v>
      </c>
      <c r="H324" s="40">
        <v>1</v>
      </c>
      <c r="I324" s="40" t="s">
        <v>22</v>
      </c>
      <c r="J324" s="26">
        <f>INDEX('Masterlist - Updating'!$I:$I,MATCH('Masterlist Original- References'!B63,'Masterlist - Updating'!$B:$B,0))</f>
        <v>44749</v>
      </c>
      <c r="K324" s="26">
        <f>INDEX('Masterlist - Updating'!$L:$L,MATCH('Masterlist Original- References'!B63,'Masterlist - Updating'!$B:$B,0))</f>
        <v>45114</v>
      </c>
      <c r="L324" s="41" t="b">
        <f t="shared" ca="1" si="15"/>
        <v>1</v>
      </c>
      <c r="M324" s="42"/>
      <c r="N324" s="36"/>
      <c r="O324" s="92">
        <f t="shared" ca="1" si="14"/>
        <v>44831</v>
      </c>
      <c r="P324" s="92">
        <f t="shared" si="16"/>
        <v>45100</v>
      </c>
    </row>
    <row r="325" spans="1:16" ht="31" hidden="1" x14ac:dyDescent="0.35">
      <c r="A325" s="40">
        <v>63</v>
      </c>
      <c r="B325" s="38" t="s">
        <v>799</v>
      </c>
      <c r="C325" s="39" t="s">
        <v>789</v>
      </c>
      <c r="D325" s="40" t="s">
        <v>705</v>
      </c>
      <c r="E325" s="40" t="str">
        <f>INDEX([1]REFERENCED!$E:$E, MATCH(B325,[1]REFERENCED!$B:$B,0))</f>
        <v>1/2" WITH 12" LENGTH ROD</v>
      </c>
      <c r="F325" s="46" t="s">
        <v>40</v>
      </c>
      <c r="G325" s="39" t="s">
        <v>803</v>
      </c>
      <c r="H325" s="40">
        <v>1</v>
      </c>
      <c r="I325" s="40" t="s">
        <v>22</v>
      </c>
      <c r="J325" s="26">
        <f>INDEX('Masterlist - Updating'!$I:$I,MATCH('Masterlist Original- References'!B64,'Masterlist - Updating'!$B:$B,0))</f>
        <v>44749</v>
      </c>
      <c r="K325" s="26">
        <f>INDEX('Masterlist - Updating'!$L:$L,MATCH('Masterlist Original- References'!B64,'Masterlist - Updating'!$B:$B,0))</f>
        <v>45114</v>
      </c>
      <c r="L325" s="41" t="b">
        <f t="shared" ca="1" si="15"/>
        <v>1</v>
      </c>
      <c r="M325" s="42"/>
      <c r="N325" s="36"/>
      <c r="O325" s="92">
        <f t="shared" ca="1" si="14"/>
        <v>44831</v>
      </c>
      <c r="P325" s="92">
        <f t="shared" si="16"/>
        <v>45100</v>
      </c>
    </row>
    <row r="326" spans="1:16" ht="31" hidden="1" x14ac:dyDescent="0.35">
      <c r="A326" s="40">
        <v>65</v>
      </c>
      <c r="B326" s="38" t="s">
        <v>1289</v>
      </c>
      <c r="C326" s="39" t="s">
        <v>1290</v>
      </c>
      <c r="D326" s="40" t="s">
        <v>705</v>
      </c>
      <c r="E326" s="40" t="str">
        <f>INDEX([1]REFERENCED!$E:$E, MATCH(B326,[1]REFERENCED!$B:$B,0))</f>
        <v xml:space="preserve"> 1/4" WITH 12" LENGTH ROD</v>
      </c>
      <c r="F326" s="40" t="s">
        <v>1291</v>
      </c>
      <c r="G326" s="39" t="s">
        <v>1292</v>
      </c>
      <c r="H326" s="40">
        <v>1</v>
      </c>
      <c r="I326" s="40" t="s">
        <v>22</v>
      </c>
      <c r="J326" s="26">
        <f>INDEX('Masterlist - Updating'!$I:$I,MATCH('Masterlist Original- References'!B66,'Masterlist - Updating'!$B:$B,0))</f>
        <v>44710</v>
      </c>
      <c r="K326" s="26">
        <f>INDEX('Masterlist - Updating'!$L:$L,MATCH('Masterlist Original- References'!B66,'Masterlist - Updating'!$B:$B,0))</f>
        <v>45075</v>
      </c>
      <c r="L326" s="41" t="b">
        <f t="shared" ca="1" si="15"/>
        <v>1</v>
      </c>
      <c r="M326" s="42"/>
      <c r="N326" s="36"/>
      <c r="O326" s="92">
        <f t="shared" ca="1" si="14"/>
        <v>44831</v>
      </c>
      <c r="P326" s="92">
        <f t="shared" si="16"/>
        <v>45061</v>
      </c>
    </row>
    <row r="327" spans="1:16" ht="31" hidden="1" x14ac:dyDescent="0.35">
      <c r="A327" s="40">
        <v>66</v>
      </c>
      <c r="B327" s="38" t="s">
        <v>1284</v>
      </c>
      <c r="C327" s="39" t="s">
        <v>1285</v>
      </c>
      <c r="D327" s="40" t="s">
        <v>705</v>
      </c>
      <c r="E327" s="40" t="s">
        <v>1286</v>
      </c>
      <c r="F327" s="40" t="s">
        <v>1287</v>
      </c>
      <c r="G327" s="39" t="s">
        <v>1288</v>
      </c>
      <c r="H327" s="40">
        <v>1</v>
      </c>
      <c r="I327" s="40" t="s">
        <v>22</v>
      </c>
      <c r="J327" s="26">
        <f>INDEX('Masterlist - Updating'!$I:$I,MATCH('Masterlist Original- References'!B67,'Masterlist - Updating'!$B:$B,0))</f>
        <v>44749</v>
      </c>
      <c r="K327" s="26">
        <f>INDEX('Masterlist - Updating'!$L:$L,MATCH('Masterlist Original- References'!B67,'Masterlist - Updating'!$B:$B,0))</f>
        <v>45114</v>
      </c>
      <c r="L327" s="41" t="b">
        <f t="shared" ca="1" si="15"/>
        <v>1</v>
      </c>
      <c r="M327" s="42"/>
      <c r="N327" s="36"/>
      <c r="O327" s="92">
        <f t="shared" ca="1" si="14"/>
        <v>44831</v>
      </c>
      <c r="P327" s="92">
        <f t="shared" si="16"/>
        <v>45100</v>
      </c>
    </row>
    <row r="328" spans="1:16" ht="31" hidden="1" x14ac:dyDescent="0.35">
      <c r="A328" s="40">
        <v>67</v>
      </c>
      <c r="B328" s="38" t="s">
        <v>1293</v>
      </c>
      <c r="C328" s="39" t="s">
        <v>1294</v>
      </c>
      <c r="D328" s="40" t="s">
        <v>705</v>
      </c>
      <c r="E328" s="40" t="str">
        <f>INDEX([1]REFERENCED!$E:$E, MATCH(B328,[1]REFERENCED!$B:$B,0))</f>
        <v>3/8" WITH 12” LENGTH ROD</v>
      </c>
      <c r="F328" s="40" t="s">
        <v>1295</v>
      </c>
      <c r="G328" s="39" t="s">
        <v>1296</v>
      </c>
      <c r="H328" s="40">
        <v>1</v>
      </c>
      <c r="I328" s="40" t="s">
        <v>22</v>
      </c>
      <c r="J328" s="26">
        <f>INDEX('Masterlist - Updating'!$I:$I,MATCH('Masterlist Original- References'!B68,'Masterlist - Updating'!$B:$B,0))</f>
        <v>44749</v>
      </c>
      <c r="K328" s="26">
        <f>INDEX('Masterlist - Updating'!$L:$L,MATCH('Masterlist Original- References'!B68,'Masterlist - Updating'!$B:$B,0))</f>
        <v>45114</v>
      </c>
      <c r="L328" s="41" t="b">
        <f t="shared" ca="1" si="15"/>
        <v>1</v>
      </c>
      <c r="M328" s="42"/>
      <c r="N328" s="36"/>
      <c r="O328" s="92">
        <f t="shared" ref="O328:O390" ca="1" si="17">TODAY()</f>
        <v>44831</v>
      </c>
      <c r="P328" s="92">
        <f t="shared" si="16"/>
        <v>45100</v>
      </c>
    </row>
    <row r="329" spans="1:16" ht="31" hidden="1" x14ac:dyDescent="0.35">
      <c r="A329" s="40">
        <v>68</v>
      </c>
      <c r="B329" s="38" t="s">
        <v>674</v>
      </c>
      <c r="C329" s="39" t="s">
        <v>675</v>
      </c>
      <c r="D329" s="40" t="s">
        <v>705</v>
      </c>
      <c r="E329" s="40" t="str">
        <f>INDEX([1]REFERENCED!$E:$E, MATCH(B329,[1]REFERENCED!$B:$B,0))</f>
        <v>2"</v>
      </c>
      <c r="F329" s="40" t="s">
        <v>676</v>
      </c>
      <c r="G329" s="39" t="s">
        <v>673</v>
      </c>
      <c r="H329" s="40">
        <v>1</v>
      </c>
      <c r="I329" s="40" t="s">
        <v>22</v>
      </c>
      <c r="J329" s="26">
        <f>INDEX('Masterlist - Updating'!$I:$I,MATCH('Masterlist Original- References'!B69,'Masterlist - Updating'!$B:$B,0))</f>
        <v>44749</v>
      </c>
      <c r="K329" s="26">
        <f>INDEX('Masterlist - Updating'!$L:$L,MATCH('Masterlist Original- References'!B69,'Masterlist - Updating'!$B:$B,0))</f>
        <v>45114</v>
      </c>
      <c r="L329" s="41" t="b">
        <f t="shared" ca="1" si="15"/>
        <v>1</v>
      </c>
      <c r="M329" s="42"/>
      <c r="N329" s="36"/>
      <c r="O329" s="92">
        <f t="shared" ca="1" si="17"/>
        <v>44831</v>
      </c>
      <c r="P329" s="92">
        <f t="shared" si="16"/>
        <v>45100</v>
      </c>
    </row>
    <row r="330" spans="1:16" ht="31" hidden="1" x14ac:dyDescent="0.35">
      <c r="A330" s="40">
        <v>69</v>
      </c>
      <c r="B330" s="38" t="s">
        <v>1051</v>
      </c>
      <c r="C330" s="39" t="s">
        <v>675</v>
      </c>
      <c r="D330" s="40" t="s">
        <v>705</v>
      </c>
      <c r="E330" s="40" t="str">
        <f>INDEX([1]REFERENCED!$E:$E, MATCH(B330,[1]REFERENCED!$B:$B,0))</f>
        <v>2"</v>
      </c>
      <c r="F330" s="40" t="s">
        <v>1052</v>
      </c>
      <c r="G330" s="39" t="s">
        <v>401</v>
      </c>
      <c r="H330" s="40">
        <v>1</v>
      </c>
      <c r="I330" s="40" t="s">
        <v>22</v>
      </c>
      <c r="J330" s="26">
        <f>INDEX('Masterlist - Updating'!$I:$I,MATCH('Masterlist Original- References'!B70,'Masterlist - Updating'!$B:$B,0))</f>
        <v>44710</v>
      </c>
      <c r="K330" s="26">
        <f>INDEX('Masterlist - Updating'!$L:$L,MATCH('Masterlist Original- References'!B70,'Masterlist - Updating'!$B:$B,0))</f>
        <v>45075</v>
      </c>
      <c r="L330" s="41" t="b">
        <f t="shared" ca="1" si="15"/>
        <v>1</v>
      </c>
      <c r="M330" s="42"/>
      <c r="N330" s="36"/>
      <c r="O330" s="92">
        <f t="shared" ca="1" si="17"/>
        <v>44831</v>
      </c>
      <c r="P330" s="92">
        <f t="shared" si="16"/>
        <v>45061</v>
      </c>
    </row>
    <row r="331" spans="1:16" ht="31" hidden="1" x14ac:dyDescent="0.35">
      <c r="A331" s="40">
        <v>70</v>
      </c>
      <c r="B331" s="38" t="s">
        <v>681</v>
      </c>
      <c r="C331" s="39" t="s">
        <v>682</v>
      </c>
      <c r="D331" s="40" t="s">
        <v>705</v>
      </c>
      <c r="E331" s="40" t="str">
        <f>INDEX([1]REFERENCED!$E:$E, MATCH(B331,[1]REFERENCED!$B:$B,0))</f>
        <v>3"</v>
      </c>
      <c r="F331" s="40" t="s">
        <v>683</v>
      </c>
      <c r="G331" s="39" t="s">
        <v>680</v>
      </c>
      <c r="H331" s="40">
        <v>1</v>
      </c>
      <c r="I331" s="40" t="s">
        <v>22</v>
      </c>
      <c r="J331" s="26">
        <f>INDEX('Masterlist - Updating'!$I:$I,MATCH('Masterlist Original- References'!B71,'Masterlist - Updating'!$B:$B,0))</f>
        <v>44710</v>
      </c>
      <c r="K331" s="26">
        <f>INDEX('Masterlist - Updating'!$L:$L,MATCH('Masterlist Original- References'!B71,'Masterlist - Updating'!$B:$B,0))</f>
        <v>45075</v>
      </c>
      <c r="L331" s="41" t="b">
        <f t="shared" ca="1" si="15"/>
        <v>1</v>
      </c>
      <c r="M331" s="42"/>
      <c r="N331" s="36"/>
      <c r="O331" s="92">
        <f t="shared" ca="1" si="17"/>
        <v>44831</v>
      </c>
      <c r="P331" s="92">
        <f t="shared" si="16"/>
        <v>45061</v>
      </c>
    </row>
    <row r="332" spans="1:16" ht="31" hidden="1" x14ac:dyDescent="0.35">
      <c r="A332" s="40">
        <v>71</v>
      </c>
      <c r="B332" s="38" t="s">
        <v>688</v>
      </c>
      <c r="C332" s="39" t="s">
        <v>689</v>
      </c>
      <c r="D332" s="40" t="s">
        <v>705</v>
      </c>
      <c r="E332" s="40" t="str">
        <f>INDEX([1]REFERENCED!$E:$E, MATCH(B332,[1]REFERENCED!$B:$B,0))</f>
        <v>4"</v>
      </c>
      <c r="F332" s="40" t="s">
        <v>690</v>
      </c>
      <c r="G332" s="39" t="s">
        <v>687</v>
      </c>
      <c r="H332" s="40">
        <v>1</v>
      </c>
      <c r="I332" s="40" t="s">
        <v>22</v>
      </c>
      <c r="J332" s="26">
        <f>INDEX('Masterlist - Updating'!$I:$I,MATCH('Masterlist Original- References'!B72,'Masterlist - Updating'!$B:$B,0))</f>
        <v>44710</v>
      </c>
      <c r="K332" s="26">
        <f>INDEX('Masterlist - Updating'!$L:$L,MATCH('Masterlist Original- References'!B72,'Masterlist - Updating'!$B:$B,0))</f>
        <v>45075</v>
      </c>
      <c r="L332" s="41" t="b">
        <f t="shared" ca="1" si="15"/>
        <v>1</v>
      </c>
      <c r="M332" s="42"/>
      <c r="N332" s="36"/>
      <c r="O332" s="92">
        <f t="shared" ca="1" si="17"/>
        <v>44831</v>
      </c>
      <c r="P332" s="92">
        <f t="shared" si="16"/>
        <v>45061</v>
      </c>
    </row>
    <row r="333" spans="1:16" ht="31" hidden="1" x14ac:dyDescent="0.35">
      <c r="A333" s="40">
        <v>72</v>
      </c>
      <c r="B333" s="38" t="s">
        <v>1055</v>
      </c>
      <c r="C333" s="39" t="s">
        <v>689</v>
      </c>
      <c r="D333" s="40" t="s">
        <v>705</v>
      </c>
      <c r="E333" s="40" t="str">
        <f>INDEX([1]REFERENCED!$E:$E, MATCH(B333,[1]REFERENCED!$B:$B,0))</f>
        <v>4"</v>
      </c>
      <c r="F333" s="40" t="s">
        <v>1056</v>
      </c>
      <c r="G333" s="39" t="s">
        <v>401</v>
      </c>
      <c r="H333" s="40">
        <v>1</v>
      </c>
      <c r="I333" s="40" t="s">
        <v>22</v>
      </c>
      <c r="J333" s="26">
        <f>INDEX('Masterlist - Updating'!$I:$I,MATCH('Masterlist Original- References'!B73,'Masterlist - Updating'!$B:$B,0))</f>
        <v>43531</v>
      </c>
      <c r="K333" s="26">
        <f>INDEX('Masterlist - Updating'!$L:$L,MATCH('Masterlist Original- References'!B73,'Masterlist - Updating'!$B:$B,0))</f>
        <v>43896</v>
      </c>
      <c r="L333" s="41" t="b">
        <f t="shared" ca="1" si="15"/>
        <v>0</v>
      </c>
      <c r="M333" s="42"/>
      <c r="N333" s="36"/>
      <c r="O333" s="92">
        <f t="shared" ca="1" si="17"/>
        <v>44831</v>
      </c>
      <c r="P333" s="92">
        <f t="shared" si="16"/>
        <v>43882</v>
      </c>
    </row>
    <row r="334" spans="1:16" hidden="1" x14ac:dyDescent="0.35">
      <c r="A334" s="40">
        <v>73</v>
      </c>
      <c r="B334" s="38" t="s">
        <v>670</v>
      </c>
      <c r="C334" s="39" t="s">
        <v>671</v>
      </c>
      <c r="D334" s="40" t="s">
        <v>705</v>
      </c>
      <c r="E334" s="40" t="str">
        <f>INDEX([1]REFERENCED!$E:$E, MATCH(B334,[1]REFERENCED!$B:$B,0))</f>
        <v>1" - 2“</v>
      </c>
      <c r="F334" s="40" t="s">
        <v>672</v>
      </c>
      <c r="G334" s="39" t="s">
        <v>673</v>
      </c>
      <c r="H334" s="40">
        <v>1</v>
      </c>
      <c r="I334" s="40" t="s">
        <v>22</v>
      </c>
      <c r="J334" s="26">
        <f>INDEX('Masterlist - Updating'!$I:$I,MATCH('Masterlist Original- References'!B74,'Masterlist - Updating'!$B:$B,0))</f>
        <v>44749</v>
      </c>
      <c r="K334" s="26">
        <f>INDEX('Masterlist - Updating'!$L:$L,MATCH('Masterlist Original- References'!B74,'Masterlist - Updating'!$B:$B,0))</f>
        <v>45114</v>
      </c>
      <c r="L334" s="41" t="b">
        <f t="shared" ca="1" si="15"/>
        <v>1</v>
      </c>
      <c r="M334" s="42"/>
      <c r="N334" s="36"/>
      <c r="O334" s="92">
        <f t="shared" ca="1" si="17"/>
        <v>44831</v>
      </c>
      <c r="P334" s="92">
        <f t="shared" si="16"/>
        <v>45100</v>
      </c>
    </row>
    <row r="335" spans="1:16" hidden="1" x14ac:dyDescent="0.35">
      <c r="A335" s="40">
        <v>74</v>
      </c>
      <c r="B335" s="38" t="s">
        <v>1049</v>
      </c>
      <c r="C335" s="39" t="s">
        <v>671</v>
      </c>
      <c r="D335" s="40" t="s">
        <v>705</v>
      </c>
      <c r="E335" s="40" t="str">
        <f>INDEX([1]REFERENCED!$E:$E, MATCH(B335,[1]REFERENCED!$B:$B,0))</f>
        <v>1" - 2“</v>
      </c>
      <c r="F335" s="40" t="s">
        <v>1050</v>
      </c>
      <c r="G335" s="39" t="s">
        <v>401</v>
      </c>
      <c r="H335" s="40">
        <v>1</v>
      </c>
      <c r="I335" s="40" t="s">
        <v>22</v>
      </c>
      <c r="J335" s="26">
        <f>INDEX('Masterlist - Updating'!$I:$I,MATCH('Masterlist Original- References'!B75,'Masterlist - Updating'!$B:$B,0))</f>
        <v>44764</v>
      </c>
      <c r="K335" s="26">
        <f>INDEX('Masterlist - Updating'!$L:$L,MATCH('Masterlist Original- References'!B75,'Masterlist - Updating'!$B:$B,0))</f>
        <v>45129</v>
      </c>
      <c r="L335" s="41" t="b">
        <f t="shared" ca="1" si="15"/>
        <v>1</v>
      </c>
      <c r="M335" s="42"/>
      <c r="N335" s="36"/>
      <c r="O335" s="92">
        <f t="shared" ca="1" si="17"/>
        <v>44831</v>
      </c>
      <c r="P335" s="92">
        <f t="shared" si="16"/>
        <v>45115</v>
      </c>
    </row>
    <row r="336" spans="1:16" hidden="1" x14ac:dyDescent="0.35">
      <c r="A336" s="40">
        <v>75</v>
      </c>
      <c r="B336" s="38" t="s">
        <v>677</v>
      </c>
      <c r="C336" s="39" t="s">
        <v>678</v>
      </c>
      <c r="D336" s="40" t="s">
        <v>705</v>
      </c>
      <c r="E336" s="40" t="str">
        <f>INDEX([1]REFERENCED!$E:$E, MATCH(B336,[1]REFERENCED!$B:$B,0))</f>
        <v>2" - 3"</v>
      </c>
      <c r="F336" s="40" t="s">
        <v>679</v>
      </c>
      <c r="G336" s="39" t="s">
        <v>680</v>
      </c>
      <c r="H336" s="40">
        <v>1</v>
      </c>
      <c r="I336" s="40" t="s">
        <v>22</v>
      </c>
      <c r="J336" s="26">
        <f>INDEX('Masterlist - Updating'!$I:$I,MATCH('Masterlist Original- References'!B76,'Masterlist - Updating'!$B:$B,0))</f>
        <v>44708</v>
      </c>
      <c r="K336" s="26">
        <f>INDEX('Masterlist - Updating'!$L:$L,MATCH('Masterlist Original- References'!B76,'Masterlist - Updating'!$B:$B,0))</f>
        <v>45073</v>
      </c>
      <c r="L336" s="41" t="b">
        <f t="shared" ca="1" si="15"/>
        <v>1</v>
      </c>
      <c r="M336" s="42"/>
      <c r="N336" s="36"/>
      <c r="O336" s="92">
        <f t="shared" ca="1" si="17"/>
        <v>44831</v>
      </c>
      <c r="P336" s="92">
        <f t="shared" si="16"/>
        <v>45059</v>
      </c>
    </row>
    <row r="337" spans="1:16" hidden="1" x14ac:dyDescent="0.35">
      <c r="A337" s="40">
        <v>76</v>
      </c>
      <c r="B337" s="38" t="s">
        <v>684</v>
      </c>
      <c r="C337" s="39" t="s">
        <v>685</v>
      </c>
      <c r="D337" s="40" t="s">
        <v>705</v>
      </c>
      <c r="E337" s="40" t="str">
        <f>INDEX([1]REFERENCED!$E:$E, MATCH(B337,[1]REFERENCED!$B:$B,0))</f>
        <v>0" - 4"</v>
      </c>
      <c r="F337" s="40" t="s">
        <v>686</v>
      </c>
      <c r="G337" s="39" t="s">
        <v>687</v>
      </c>
      <c r="H337" s="40">
        <v>1</v>
      </c>
      <c r="I337" s="40" t="s">
        <v>22</v>
      </c>
      <c r="J337" s="26">
        <f>INDEX('Masterlist - Updating'!$I:$I,MATCH('Masterlist Original- References'!B77,'Masterlist - Updating'!$B:$B,0))</f>
        <v>44708</v>
      </c>
      <c r="K337" s="26">
        <f>INDEX('Masterlist - Updating'!$L:$L,MATCH('Masterlist Original- References'!B77,'Masterlist - Updating'!$B:$B,0))</f>
        <v>45073</v>
      </c>
      <c r="L337" s="41" t="b">
        <f t="shared" ca="1" si="15"/>
        <v>1</v>
      </c>
      <c r="M337" s="42"/>
      <c r="N337" s="36"/>
      <c r="O337" s="92">
        <f t="shared" ca="1" si="17"/>
        <v>44831</v>
      </c>
      <c r="P337" s="92">
        <f t="shared" si="16"/>
        <v>45059</v>
      </c>
    </row>
    <row r="338" spans="1:16" hidden="1" x14ac:dyDescent="0.35">
      <c r="A338" s="40">
        <v>77</v>
      </c>
      <c r="B338" s="38" t="s">
        <v>1053</v>
      </c>
      <c r="C338" s="39" t="s">
        <v>685</v>
      </c>
      <c r="D338" s="40" t="s">
        <v>705</v>
      </c>
      <c r="E338" s="40" t="str">
        <f>INDEX([1]REFERENCED!$E:$E, MATCH(B338,[1]REFERENCED!$B:$B,0))</f>
        <v xml:space="preserve"> 3" - 4”</v>
      </c>
      <c r="F338" s="40" t="s">
        <v>1054</v>
      </c>
      <c r="G338" s="39" t="s">
        <v>401</v>
      </c>
      <c r="H338" s="40">
        <v>1</v>
      </c>
      <c r="I338" s="40" t="s">
        <v>22</v>
      </c>
      <c r="J338" s="26">
        <f>INDEX('Masterlist - Updating'!$I:$I,MATCH('Masterlist Original- References'!B78,'Masterlist - Updating'!$B:$B,0))</f>
        <v>44708</v>
      </c>
      <c r="K338" s="26">
        <f>INDEX('Masterlist - Updating'!$L:$L,MATCH('Masterlist Original- References'!B78,'Masterlist - Updating'!$B:$B,0))</f>
        <v>45073</v>
      </c>
      <c r="L338" s="41" t="b">
        <f t="shared" ca="1" si="15"/>
        <v>1</v>
      </c>
      <c r="M338" s="42"/>
      <c r="N338" s="36"/>
      <c r="O338" s="92">
        <f t="shared" ca="1" si="17"/>
        <v>44831</v>
      </c>
      <c r="P338" s="92">
        <f t="shared" si="16"/>
        <v>45059</v>
      </c>
    </row>
    <row r="339" spans="1:16" ht="31" hidden="1" x14ac:dyDescent="0.35">
      <c r="A339" s="40">
        <v>78</v>
      </c>
      <c r="B339" s="38" t="s">
        <v>186</v>
      </c>
      <c r="C339" s="39" t="s">
        <v>187</v>
      </c>
      <c r="D339" s="40" t="s">
        <v>705</v>
      </c>
      <c r="E339" s="40" t="str">
        <f>INDEX([1]REFERENCED!$E:$E, MATCH(B339,[1]REFERENCED!$B:$B,0))</f>
        <v>0 - 1,000 PSI</v>
      </c>
      <c r="F339" s="40" t="s">
        <v>188</v>
      </c>
      <c r="G339" s="39" t="s">
        <v>191</v>
      </c>
      <c r="H339" s="40">
        <v>1</v>
      </c>
      <c r="I339" s="40" t="s">
        <v>22</v>
      </c>
      <c r="J339" s="26">
        <f>INDEX('Masterlist - Updating'!$I:$I,MATCH('Masterlist Original- References'!B79,'Masterlist - Updating'!$B:$B,0))</f>
        <v>44708</v>
      </c>
      <c r="K339" s="26">
        <f>INDEX('Masterlist - Updating'!$L:$L,MATCH('Masterlist Original- References'!B79,'Masterlist - Updating'!$B:$B,0))</f>
        <v>45073</v>
      </c>
      <c r="L339" s="41" t="b">
        <f t="shared" ca="1" si="15"/>
        <v>1</v>
      </c>
      <c r="M339" s="42"/>
      <c r="N339" s="36"/>
      <c r="O339" s="92">
        <f t="shared" ca="1" si="17"/>
        <v>44831</v>
      </c>
      <c r="P339" s="92">
        <f t="shared" si="16"/>
        <v>45059</v>
      </c>
    </row>
    <row r="340" spans="1:16" hidden="1" x14ac:dyDescent="0.35">
      <c r="A340" s="40">
        <v>80</v>
      </c>
      <c r="B340" s="38" t="s">
        <v>26</v>
      </c>
      <c r="C340" s="39" t="s">
        <v>27</v>
      </c>
      <c r="D340" s="40" t="s">
        <v>705</v>
      </c>
      <c r="E340" s="40" t="str">
        <f>INDEX([1]REFERENCED!$E:$E, MATCH(B340,[1]REFERENCED!$B:$B,0))</f>
        <v>0 - 30,000 PSI</v>
      </c>
      <c r="F340" s="40" t="s">
        <v>29</v>
      </c>
      <c r="G340" s="39" t="s">
        <v>34</v>
      </c>
      <c r="H340" s="40">
        <v>1</v>
      </c>
      <c r="I340" s="40" t="s">
        <v>22</v>
      </c>
      <c r="J340" s="26">
        <f>INDEX('Masterlist - Updating'!$I:$I,MATCH('Masterlist Original- References'!B81,'Masterlist - Updating'!$B:$B,0))</f>
        <v>44730</v>
      </c>
      <c r="K340" s="26">
        <f>INDEX('Masterlist - Updating'!$L:$L,MATCH('Masterlist Original- References'!B81,'Masterlist - Updating'!$B:$B,0))</f>
        <v>44820</v>
      </c>
      <c r="L340" s="41" t="b">
        <f t="shared" ca="1" si="15"/>
        <v>0</v>
      </c>
      <c r="M340" s="42"/>
      <c r="N340" s="36"/>
      <c r="O340" s="92">
        <f t="shared" ca="1" si="17"/>
        <v>44831</v>
      </c>
      <c r="P340" s="92">
        <f t="shared" si="16"/>
        <v>44806</v>
      </c>
    </row>
    <row r="341" spans="1:16" hidden="1" x14ac:dyDescent="0.35">
      <c r="A341" s="40">
        <v>81</v>
      </c>
      <c r="B341" s="38" t="s">
        <v>54</v>
      </c>
      <c r="C341" s="39" t="s">
        <v>27</v>
      </c>
      <c r="D341" s="40" t="s">
        <v>705</v>
      </c>
      <c r="E341" s="40" t="str">
        <f>INDEX([1]REFERENCED!$E:$E, MATCH(B341,[1]REFERENCED!$B:$B,0))</f>
        <v>0 - 30,000 PSI</v>
      </c>
      <c r="F341" s="40" t="s">
        <v>55</v>
      </c>
      <c r="G341" s="39" t="s">
        <v>34</v>
      </c>
      <c r="H341" s="40">
        <v>1</v>
      </c>
      <c r="I341" s="40" t="s">
        <v>22</v>
      </c>
      <c r="J341" s="26">
        <f>INDEX('Masterlist - Updating'!$I:$I,MATCH('Masterlist Original- References'!B82,'Masterlist - Updating'!$B:$B,0))</f>
        <v>44690</v>
      </c>
      <c r="K341" s="26">
        <f>INDEX('Masterlist - Updating'!$L:$L,MATCH('Masterlist Original- References'!B82,'Masterlist - Updating'!$B:$B,0))</f>
        <v>45055</v>
      </c>
      <c r="L341" s="41" t="b">
        <f t="shared" ca="1" si="15"/>
        <v>1</v>
      </c>
      <c r="M341" s="42"/>
      <c r="N341" s="36"/>
      <c r="O341" s="92">
        <f t="shared" ca="1" si="17"/>
        <v>44831</v>
      </c>
      <c r="P341" s="92">
        <f t="shared" si="16"/>
        <v>45041</v>
      </c>
    </row>
    <row r="342" spans="1:16" ht="31" hidden="1" x14ac:dyDescent="0.35">
      <c r="A342" s="40">
        <v>90</v>
      </c>
      <c r="B342" s="38" t="s">
        <v>192</v>
      </c>
      <c r="C342" s="39" t="s">
        <v>76</v>
      </c>
      <c r="D342" s="40" t="s">
        <v>705</v>
      </c>
      <c r="E342" s="40" t="str">
        <f>INDEX([1]REFERENCED!$E:$E, MATCH(B342,[1]REFERENCED!$B:$B,0))</f>
        <v>0 - 10,000 PSI</v>
      </c>
      <c r="F342" s="40" t="s">
        <v>193</v>
      </c>
      <c r="G342" s="39" t="s">
        <v>191</v>
      </c>
      <c r="H342" s="40">
        <v>1</v>
      </c>
      <c r="I342" s="40" t="s">
        <v>22</v>
      </c>
      <c r="J342" s="26">
        <f>INDEX('Masterlist - Updating'!$I:$I,MATCH('Masterlist Original- References'!B91,'Masterlist - Updating'!$B:$B,0))</f>
        <v>44566</v>
      </c>
      <c r="K342" s="26">
        <f>INDEX('Masterlist - Updating'!$L:$L,MATCH('Masterlist Original- References'!B91,'Masterlist - Updating'!$B:$B,0))</f>
        <v>44931</v>
      </c>
      <c r="L342" s="41" t="b">
        <f t="shared" ca="1" si="15"/>
        <v>1</v>
      </c>
      <c r="M342" s="42"/>
      <c r="N342" s="36"/>
      <c r="O342" s="92">
        <f t="shared" ca="1" si="17"/>
        <v>44831</v>
      </c>
      <c r="P342" s="92">
        <f t="shared" si="16"/>
        <v>44917</v>
      </c>
    </row>
    <row r="343" spans="1:16" hidden="1" x14ac:dyDescent="0.35">
      <c r="A343" s="40">
        <v>92</v>
      </c>
      <c r="B343" s="38" t="s">
        <v>182</v>
      </c>
      <c r="C343" s="39" t="s">
        <v>183</v>
      </c>
      <c r="D343" s="40" t="s">
        <v>705</v>
      </c>
      <c r="E343" s="40" t="s">
        <v>175</v>
      </c>
      <c r="F343" s="40" t="s">
        <v>185</v>
      </c>
      <c r="G343" s="39" t="s">
        <v>68</v>
      </c>
      <c r="H343" s="40">
        <v>1</v>
      </c>
      <c r="I343" s="40" t="s">
        <v>22</v>
      </c>
      <c r="J343" s="26">
        <f>INDEX('Masterlist - Updating'!$I:$I,MATCH('Masterlist Original- References'!B93,'Masterlist - Updating'!$B:$B,0))</f>
        <v>44688</v>
      </c>
      <c r="K343" s="26">
        <f>INDEX('Masterlist - Updating'!$L:$L,MATCH('Masterlist Original- References'!B93,'Masterlist - Updating'!$B:$B,0))</f>
        <v>45053</v>
      </c>
      <c r="L343" s="41" t="b">
        <f t="shared" ca="1" si="15"/>
        <v>1</v>
      </c>
      <c r="M343" s="42"/>
      <c r="N343" s="36"/>
      <c r="O343" s="92">
        <f t="shared" ca="1" si="17"/>
        <v>44831</v>
      </c>
      <c r="P343" s="92">
        <f t="shared" si="16"/>
        <v>45039</v>
      </c>
    </row>
    <row r="344" spans="1:16" hidden="1" x14ac:dyDescent="0.35">
      <c r="A344" s="40">
        <v>94</v>
      </c>
      <c r="B344" s="38" t="s">
        <v>71</v>
      </c>
      <c r="C344" s="39" t="s">
        <v>72</v>
      </c>
      <c r="D344" s="40" t="s">
        <v>705</v>
      </c>
      <c r="E344" s="40" t="s">
        <v>73</v>
      </c>
      <c r="F344" s="40" t="s">
        <v>74</v>
      </c>
      <c r="G344" s="39" t="s">
        <v>68</v>
      </c>
      <c r="H344" s="40">
        <v>1</v>
      </c>
      <c r="I344" s="40" t="s">
        <v>22</v>
      </c>
      <c r="J344" s="26">
        <f>INDEX('Masterlist - Updating'!$I:$I,MATCH('Masterlist Original- References'!B95,'Masterlist - Updating'!$B:$B,0))</f>
        <v>44685</v>
      </c>
      <c r="K344" s="26">
        <f>INDEX('Masterlist - Updating'!$L:$L,MATCH('Masterlist Original- References'!B95,'Masterlist - Updating'!$B:$B,0))</f>
        <v>45050</v>
      </c>
      <c r="L344" s="41" t="b">
        <f t="shared" ca="1" si="15"/>
        <v>1</v>
      </c>
      <c r="M344" s="42"/>
      <c r="N344" s="36"/>
      <c r="O344" s="92">
        <f t="shared" ca="1" si="17"/>
        <v>44831</v>
      </c>
      <c r="P344" s="92">
        <f t="shared" si="16"/>
        <v>45036</v>
      </c>
    </row>
    <row r="345" spans="1:16" hidden="1" x14ac:dyDescent="0.35">
      <c r="A345" s="40">
        <v>95</v>
      </c>
      <c r="B345" s="38" t="s">
        <v>79</v>
      </c>
      <c r="C345" s="39" t="s">
        <v>72</v>
      </c>
      <c r="D345" s="40" t="s">
        <v>705</v>
      </c>
      <c r="E345" s="40" t="str">
        <f>INDEX([1]REFERENCED!$E:$E, MATCH(B345,[1]REFERENCED!$B:$B,0))</f>
        <v>0 - 5,000 PSI</v>
      </c>
      <c r="F345" s="40" t="s">
        <v>80</v>
      </c>
      <c r="G345" s="39" t="s">
        <v>23</v>
      </c>
      <c r="H345" s="40">
        <v>1</v>
      </c>
      <c r="I345" s="40" t="s">
        <v>22</v>
      </c>
      <c r="J345" s="26">
        <f>INDEX('Masterlist - Updating'!$I:$I,MATCH('Masterlist Original- References'!B96,'Masterlist - Updating'!$B:$B,0))</f>
        <v>44690</v>
      </c>
      <c r="K345" s="26">
        <f>INDEX('Masterlist - Updating'!$L:$L,MATCH('Masterlist Original- References'!B96,'Masterlist - Updating'!$B:$B,0))</f>
        <v>45055</v>
      </c>
      <c r="L345" s="41" t="b">
        <f t="shared" ca="1" si="15"/>
        <v>1</v>
      </c>
      <c r="M345" s="42"/>
      <c r="N345" s="36"/>
      <c r="O345" s="92">
        <f t="shared" ca="1" si="17"/>
        <v>44831</v>
      </c>
      <c r="P345" s="92">
        <f t="shared" si="16"/>
        <v>45041</v>
      </c>
    </row>
    <row r="346" spans="1:16" hidden="1" x14ac:dyDescent="0.35">
      <c r="A346" s="40">
        <v>97</v>
      </c>
      <c r="B346" s="38" t="s">
        <v>1169</v>
      </c>
      <c r="C346" s="39" t="s">
        <v>1170</v>
      </c>
      <c r="D346" s="40" t="s">
        <v>705</v>
      </c>
      <c r="E346" s="40" t="str">
        <f>INDEX([1]REFERENCED!$E:$E, MATCH(B346,[1]REFERENCED!$B:$B,0))</f>
        <v>-</v>
      </c>
      <c r="F346" s="40" t="s">
        <v>1171</v>
      </c>
      <c r="G346" s="39" t="s">
        <v>422</v>
      </c>
      <c r="H346" s="40">
        <v>1</v>
      </c>
      <c r="I346" s="40" t="s">
        <v>22</v>
      </c>
      <c r="J346" s="26">
        <f>INDEX('Masterlist - Updating'!$I:$I,MATCH('Masterlist Original- References'!B98,'Masterlist - Updating'!$B:$B,0))</f>
        <v>44690</v>
      </c>
      <c r="K346" s="26">
        <f>INDEX('Masterlist - Updating'!$L:$L,MATCH('Masterlist Original- References'!B98,'Masterlist - Updating'!$B:$B,0))</f>
        <v>45055</v>
      </c>
      <c r="L346" s="41" t="b">
        <f t="shared" ca="1" si="15"/>
        <v>1</v>
      </c>
      <c r="M346" s="42"/>
      <c r="N346" s="36"/>
      <c r="O346" s="92">
        <f t="shared" ca="1" si="17"/>
        <v>44831</v>
      </c>
      <c r="P346" s="92">
        <f t="shared" si="16"/>
        <v>45041</v>
      </c>
    </row>
    <row r="347" spans="1:16" hidden="1" x14ac:dyDescent="0.35">
      <c r="A347" s="40">
        <v>99</v>
      </c>
      <c r="B347" s="38" t="s">
        <v>127</v>
      </c>
      <c r="C347" s="39" t="s">
        <v>1772</v>
      </c>
      <c r="D347" s="40" t="s">
        <v>705</v>
      </c>
      <c r="E347" s="40" t="str">
        <f>INDEX([1]REFERENCED!$E:$E, MATCH(B347,[1]REFERENCED!$B:$B,0))</f>
        <v>-</v>
      </c>
      <c r="F347" s="40" t="s">
        <v>130</v>
      </c>
      <c r="G347" s="39" t="s">
        <v>134</v>
      </c>
      <c r="H347" s="40">
        <v>2</v>
      </c>
      <c r="I347" s="40" t="s">
        <v>22</v>
      </c>
      <c r="J347" s="26">
        <f>INDEX('Masterlist - Updating'!$I:$I,MATCH('Masterlist Original- References'!B100,'Masterlist - Updating'!$B:$B,0))</f>
        <v>44566</v>
      </c>
      <c r="K347" s="26">
        <f>INDEX('Masterlist - Updating'!$L:$L,MATCH('Masterlist Original- References'!B100,'Masterlist - Updating'!$B:$B,0))</f>
        <v>44931</v>
      </c>
      <c r="L347" s="41" t="b">
        <f t="shared" ca="1" si="15"/>
        <v>1</v>
      </c>
      <c r="M347" s="42"/>
      <c r="N347" s="36"/>
      <c r="O347" s="92">
        <f t="shared" ca="1" si="17"/>
        <v>44831</v>
      </c>
      <c r="P347" s="92">
        <f t="shared" si="16"/>
        <v>44917</v>
      </c>
    </row>
    <row r="348" spans="1:16" hidden="1" x14ac:dyDescent="0.35">
      <c r="A348" s="40">
        <v>101</v>
      </c>
      <c r="B348" s="38" t="s">
        <v>1357</v>
      </c>
      <c r="C348" s="39" t="s">
        <v>1358</v>
      </c>
      <c r="D348" s="40" t="s">
        <v>705</v>
      </c>
      <c r="E348" s="40" t="str">
        <f>INDEX([1]REFERENCED!$E:$E, MATCH(B348,[1]REFERENCED!$B:$B,0))</f>
        <v>-</v>
      </c>
      <c r="F348" s="40" t="s">
        <v>1359</v>
      </c>
      <c r="G348" s="39" t="s">
        <v>1350</v>
      </c>
      <c r="H348" s="40">
        <v>5</v>
      </c>
      <c r="I348" s="40" t="s">
        <v>22</v>
      </c>
      <c r="J348" s="26">
        <f>INDEX('Masterlist - Updating'!$I:$I,MATCH('Masterlist Original- References'!B102,'Masterlist - Updating'!$B:$B,0))</f>
        <v>44566</v>
      </c>
      <c r="K348" s="26">
        <f>INDEX('Masterlist - Updating'!$L:$L,MATCH('Masterlist Original- References'!B102,'Masterlist - Updating'!$B:$B,0))</f>
        <v>44931</v>
      </c>
      <c r="L348" s="41" t="b">
        <f t="shared" ca="1" si="15"/>
        <v>1</v>
      </c>
      <c r="M348" s="42"/>
      <c r="N348" s="36"/>
      <c r="O348" s="92">
        <f t="shared" ca="1" si="17"/>
        <v>44831</v>
      </c>
      <c r="P348" s="92">
        <f t="shared" si="16"/>
        <v>44917</v>
      </c>
    </row>
    <row r="349" spans="1:16" hidden="1" x14ac:dyDescent="0.35">
      <c r="A349" s="40">
        <v>102</v>
      </c>
      <c r="B349" s="38" t="s">
        <v>985</v>
      </c>
      <c r="C349" s="39" t="s">
        <v>986</v>
      </c>
      <c r="D349" s="40" t="s">
        <v>705</v>
      </c>
      <c r="E349" s="40" t="str">
        <f>INDEX([1]REFERENCED!$E:$E, MATCH(B349,[1]REFERENCED!$B:$B,0))</f>
        <v>0" - 40"</v>
      </c>
      <c r="F349" s="40" t="s">
        <v>987</v>
      </c>
      <c r="G349" s="39" t="s">
        <v>988</v>
      </c>
      <c r="H349" s="40">
        <v>1</v>
      </c>
      <c r="I349" s="40" t="s">
        <v>22</v>
      </c>
      <c r="J349" s="26">
        <f>INDEX('Masterlist - Updating'!$I:$I,MATCH('Masterlist Original- References'!B103,'Masterlist - Updating'!$B:$B,0))</f>
        <v>44484</v>
      </c>
      <c r="K349" s="26">
        <f>INDEX('Masterlist - Updating'!$L:$L,MATCH('Masterlist Original- References'!B103,'Masterlist - Updating'!$B:$B,0))</f>
        <v>44849</v>
      </c>
      <c r="L349" s="41" t="b">
        <f t="shared" ca="1" si="15"/>
        <v>1</v>
      </c>
      <c r="M349" s="42"/>
      <c r="N349" s="36"/>
      <c r="O349" s="92">
        <f t="shared" ca="1" si="17"/>
        <v>44831</v>
      </c>
      <c r="P349" s="92">
        <f t="shared" si="16"/>
        <v>44835</v>
      </c>
    </row>
    <row r="350" spans="1:16" hidden="1" x14ac:dyDescent="0.35">
      <c r="A350" s="40">
        <v>103</v>
      </c>
      <c r="B350" s="38" t="s">
        <v>333</v>
      </c>
      <c r="C350" s="39" t="s">
        <v>334</v>
      </c>
      <c r="D350" s="40" t="s">
        <v>705</v>
      </c>
      <c r="E350" s="40" t="str">
        <f>INDEX([1]REFERENCED!$E:$E, MATCH(B350,[1]REFERENCED!$B:$B,0))</f>
        <v>0" -  24"</v>
      </c>
      <c r="F350" s="40" t="s">
        <v>335</v>
      </c>
      <c r="G350" s="39" t="s">
        <v>336</v>
      </c>
      <c r="H350" s="40">
        <v>1</v>
      </c>
      <c r="I350" s="40" t="s">
        <v>22</v>
      </c>
      <c r="J350" s="26">
        <f>INDEX('Masterlist - Updating'!$I:$I,MATCH('Masterlist Original- References'!B104,'Masterlist - Updating'!$B:$B,0))</f>
        <v>44566</v>
      </c>
      <c r="K350" s="26">
        <f>INDEX('Masterlist - Updating'!$L:$L,MATCH('Masterlist Original- References'!B104,'Masterlist - Updating'!$B:$B,0))</f>
        <v>44931</v>
      </c>
      <c r="L350" s="41" t="b">
        <f t="shared" ca="1" si="15"/>
        <v>1</v>
      </c>
      <c r="M350" s="42"/>
      <c r="N350" s="36"/>
      <c r="O350" s="92">
        <f t="shared" ca="1" si="17"/>
        <v>44831</v>
      </c>
      <c r="P350" s="92">
        <f t="shared" si="16"/>
        <v>44917</v>
      </c>
    </row>
    <row r="351" spans="1:16" hidden="1" x14ac:dyDescent="0.35">
      <c r="A351" s="40">
        <v>104</v>
      </c>
      <c r="B351" s="38" t="s">
        <v>352</v>
      </c>
      <c r="C351" s="39" t="s">
        <v>353</v>
      </c>
      <c r="D351" s="40" t="s">
        <v>705</v>
      </c>
      <c r="E351" s="40" t="s">
        <v>354</v>
      </c>
      <c r="F351" s="40" t="s">
        <v>355</v>
      </c>
      <c r="G351" s="39" t="s">
        <v>356</v>
      </c>
      <c r="H351" s="40">
        <v>1</v>
      </c>
      <c r="I351" s="40" t="s">
        <v>22</v>
      </c>
      <c r="J351" s="26">
        <f>INDEX('Masterlist - Updating'!$I:$I,MATCH('Masterlist Original- References'!B105,'Masterlist - Updating'!$B:$B,0))</f>
        <v>44686</v>
      </c>
      <c r="K351" s="26">
        <f>INDEX('Masterlist - Updating'!$L:$L,MATCH('Masterlist Original- References'!B105,'Masterlist - Updating'!$B:$B,0))</f>
        <v>45051</v>
      </c>
      <c r="L351" s="41" t="b">
        <f t="shared" ca="1" si="15"/>
        <v>1</v>
      </c>
      <c r="M351" s="42"/>
      <c r="N351" s="36"/>
      <c r="O351" s="92">
        <f t="shared" ca="1" si="17"/>
        <v>44831</v>
      </c>
      <c r="P351" s="92">
        <f t="shared" si="16"/>
        <v>45037</v>
      </c>
    </row>
    <row r="352" spans="1:16" hidden="1" x14ac:dyDescent="0.35">
      <c r="A352" s="40">
        <v>105</v>
      </c>
      <c r="B352" s="38" t="s">
        <v>726</v>
      </c>
      <c r="C352" s="39" t="s">
        <v>353</v>
      </c>
      <c r="D352" s="40" t="s">
        <v>705</v>
      </c>
      <c r="E352" s="40" t="str">
        <f>INDEX([1]REFERENCED!$E:$E, MATCH(B352,[1]REFERENCED!$B:$B,0))</f>
        <v>0 - 12"</v>
      </c>
      <c r="F352" s="40" t="s">
        <v>728</v>
      </c>
      <c r="G352" s="39" t="s">
        <v>732</v>
      </c>
      <c r="H352" s="40">
        <v>1</v>
      </c>
      <c r="I352" s="40" t="s">
        <v>22</v>
      </c>
      <c r="J352" s="26">
        <f>INDEX('Masterlist - Updating'!$I:$I,MATCH('Masterlist Original- References'!B106,'Masterlist - Updating'!$B:$B,0))</f>
        <v>44529</v>
      </c>
      <c r="K352" s="26">
        <f>INDEX('Masterlist - Updating'!$L:$L,MATCH('Masterlist Original- References'!B106,'Masterlist - Updating'!$B:$B,0))</f>
        <v>44894</v>
      </c>
      <c r="L352" s="41" t="b">
        <f t="shared" ca="1" si="15"/>
        <v>1</v>
      </c>
      <c r="M352" s="42"/>
      <c r="N352" s="36"/>
      <c r="O352" s="92">
        <f t="shared" ca="1" si="17"/>
        <v>44831</v>
      </c>
      <c r="P352" s="92">
        <f t="shared" si="16"/>
        <v>44880</v>
      </c>
    </row>
    <row r="353" spans="1:16" hidden="1" x14ac:dyDescent="0.35">
      <c r="A353" s="40">
        <v>106</v>
      </c>
      <c r="B353" s="38" t="s">
        <v>1045</v>
      </c>
      <c r="C353" s="39" t="s">
        <v>353</v>
      </c>
      <c r="D353" s="40" t="s">
        <v>705</v>
      </c>
      <c r="E353" s="40" t="s">
        <v>354</v>
      </c>
      <c r="F353" s="40" t="s">
        <v>1046</v>
      </c>
      <c r="G353" s="39" t="s">
        <v>810</v>
      </c>
      <c r="H353" s="40">
        <v>1</v>
      </c>
      <c r="I353" s="54" t="s">
        <v>22</v>
      </c>
      <c r="J353" s="26">
        <f>INDEX('Masterlist - Updating'!$I:$I,MATCH('Masterlist Original- References'!B107,'Masterlist - Updating'!$B:$B,0))</f>
        <v>44529</v>
      </c>
      <c r="K353" s="26">
        <f>INDEX('Masterlist - Updating'!$L:$L,MATCH('Masterlist Original- References'!B107,'Masterlist - Updating'!$B:$B,0))</f>
        <v>44894</v>
      </c>
      <c r="L353" s="41" t="b">
        <f t="shared" ca="1" si="15"/>
        <v>1</v>
      </c>
      <c r="M353" s="42"/>
      <c r="N353" s="36"/>
      <c r="O353" s="92">
        <f t="shared" ca="1" si="17"/>
        <v>44831</v>
      </c>
      <c r="P353" s="92">
        <f t="shared" si="16"/>
        <v>44880</v>
      </c>
    </row>
    <row r="354" spans="1:16" hidden="1" x14ac:dyDescent="0.35">
      <c r="A354" s="40">
        <v>107</v>
      </c>
      <c r="B354" s="38" t="s">
        <v>807</v>
      </c>
      <c r="C354" s="39" t="s">
        <v>744</v>
      </c>
      <c r="D354" s="40" t="s">
        <v>705</v>
      </c>
      <c r="E354" s="40" t="str">
        <f>INDEX([1]REFERENCED!$E:$E, MATCH(B354,[1]REFERENCED!$B:$B,0))</f>
        <v>0 - 12"</v>
      </c>
      <c r="F354" s="40" t="s">
        <v>808</v>
      </c>
      <c r="G354" s="39" t="s">
        <v>810</v>
      </c>
      <c r="H354" s="40">
        <v>1</v>
      </c>
      <c r="I354" s="54" t="s">
        <v>22</v>
      </c>
      <c r="J354" s="26">
        <f>INDEX('Masterlist - Updating'!$I:$I,MATCH('Masterlist Original- References'!B108,'Masterlist - Updating'!$B:$B,0))</f>
        <v>44681</v>
      </c>
      <c r="K354" s="26">
        <f>INDEX('Masterlist - Updating'!$L:$L,MATCH('Masterlist Original- References'!B108,'Masterlist - Updating'!$B:$B,0))</f>
        <v>45046</v>
      </c>
      <c r="L354" s="41" t="b">
        <f t="shared" ca="1" si="15"/>
        <v>1</v>
      </c>
      <c r="M354" s="42"/>
      <c r="N354" s="36"/>
      <c r="O354" s="92">
        <f t="shared" ca="1" si="17"/>
        <v>44831</v>
      </c>
      <c r="P354" s="92">
        <f t="shared" si="16"/>
        <v>45032</v>
      </c>
    </row>
    <row r="355" spans="1:16" hidden="1" x14ac:dyDescent="0.35">
      <c r="A355" s="40">
        <v>108</v>
      </c>
      <c r="B355" s="38" t="s">
        <v>718</v>
      </c>
      <c r="C355" s="39" t="s">
        <v>744</v>
      </c>
      <c r="D355" s="40" t="s">
        <v>1343</v>
      </c>
      <c r="E355" s="40" t="e">
        <f>INDEX([1]REFERENCED!$E:$E, MATCH(B355,[1]REFERENCED!$B:$B,0))</f>
        <v>#N/A</v>
      </c>
      <c r="F355" s="40" t="s">
        <v>720</v>
      </c>
      <c r="G355" s="39" t="s">
        <v>412</v>
      </c>
      <c r="H355" s="40">
        <v>1</v>
      </c>
      <c r="I355" s="54" t="s">
        <v>22</v>
      </c>
      <c r="J355" s="26">
        <f>INDEX('Masterlist - Updating'!$I:$I,MATCH('Masterlist Original- References'!B109,'Masterlist - Updating'!$B:$B,0))</f>
        <v>44566</v>
      </c>
      <c r="K355" s="26">
        <f>INDEX('Masterlist - Updating'!$L:$L,MATCH('Masterlist Original- References'!B109,'Masterlist - Updating'!$B:$B,0))</f>
        <v>44931</v>
      </c>
      <c r="L355" s="41" t="b">
        <f t="shared" ca="1" si="15"/>
        <v>1</v>
      </c>
      <c r="M355" s="42"/>
      <c r="N355" s="36"/>
      <c r="O355" s="92">
        <f t="shared" ca="1" si="17"/>
        <v>44831</v>
      </c>
      <c r="P355" s="92">
        <f t="shared" si="16"/>
        <v>44917</v>
      </c>
    </row>
    <row r="356" spans="1:16" hidden="1" x14ac:dyDescent="0.35">
      <c r="A356" s="40">
        <v>109</v>
      </c>
      <c r="B356" s="38" t="s">
        <v>743</v>
      </c>
      <c r="C356" s="39" t="s">
        <v>744</v>
      </c>
      <c r="D356" s="40" t="s">
        <v>705</v>
      </c>
      <c r="E356" s="40" t="s">
        <v>354</v>
      </c>
      <c r="F356" s="40" t="s">
        <v>745</v>
      </c>
      <c r="G356" s="39" t="s">
        <v>746</v>
      </c>
      <c r="H356" s="40">
        <v>1</v>
      </c>
      <c r="I356" s="54" t="s">
        <v>22</v>
      </c>
      <c r="J356" s="26">
        <f>INDEX('Masterlist - Updating'!$I:$I,MATCH('Masterlist Original- References'!B110,'Masterlist - Updating'!$B:$B,0))</f>
        <v>44754</v>
      </c>
      <c r="K356" s="26">
        <f>INDEX('Masterlist - Updating'!$L:$L,MATCH('Masterlist Original- References'!B110,'Masterlist - Updating'!$B:$B,0))</f>
        <v>45119</v>
      </c>
      <c r="L356" s="41" t="b">
        <f t="shared" ca="1" si="15"/>
        <v>1</v>
      </c>
      <c r="M356" s="42"/>
      <c r="N356" s="36"/>
      <c r="O356" s="92">
        <f t="shared" ca="1" si="17"/>
        <v>44831</v>
      </c>
      <c r="P356" s="92">
        <f t="shared" si="16"/>
        <v>45105</v>
      </c>
    </row>
    <row r="357" spans="1:16" hidden="1" x14ac:dyDescent="0.35">
      <c r="A357" s="40">
        <v>110</v>
      </c>
      <c r="B357" s="38" t="s">
        <v>829</v>
      </c>
      <c r="C357" s="39" t="s">
        <v>744</v>
      </c>
      <c r="D357" s="40" t="s">
        <v>705</v>
      </c>
      <c r="E357" s="40" t="s">
        <v>354</v>
      </c>
      <c r="F357" s="40" t="s">
        <v>830</v>
      </c>
      <c r="G357" s="39" t="s">
        <v>732</v>
      </c>
      <c r="H357" s="40">
        <v>1</v>
      </c>
      <c r="I357" s="54" t="s">
        <v>22</v>
      </c>
      <c r="J357" s="26">
        <f>INDEX('Masterlist - Updating'!$I:$I,MATCH('Masterlist Original- References'!B111,'Masterlist - Updating'!$B:$B,0))</f>
        <v>44566</v>
      </c>
      <c r="K357" s="26">
        <f>INDEX('Masterlist - Updating'!$L:$L,MATCH('Masterlist Original- References'!B111,'Masterlist - Updating'!$B:$B,0))</f>
        <v>44931</v>
      </c>
      <c r="L357" s="41" t="b">
        <f t="shared" ca="1" si="15"/>
        <v>1</v>
      </c>
      <c r="M357" s="42"/>
      <c r="N357" s="36"/>
      <c r="O357" s="92">
        <f t="shared" ca="1" si="17"/>
        <v>44831</v>
      </c>
      <c r="P357" s="92">
        <f t="shared" si="16"/>
        <v>44917</v>
      </c>
    </row>
    <row r="358" spans="1:16" hidden="1" x14ac:dyDescent="0.35">
      <c r="A358" s="40">
        <v>179</v>
      </c>
      <c r="B358" s="38" t="s">
        <v>642</v>
      </c>
      <c r="C358" s="39" t="s">
        <v>643</v>
      </c>
      <c r="D358" s="40" t="s">
        <v>705</v>
      </c>
      <c r="E358" s="40" t="s">
        <v>644</v>
      </c>
      <c r="F358" s="40" t="s">
        <v>645</v>
      </c>
      <c r="G358" s="39" t="s">
        <v>641</v>
      </c>
      <c r="H358" s="40">
        <v>1</v>
      </c>
      <c r="I358" s="54" t="s">
        <v>22</v>
      </c>
      <c r="J358" s="26">
        <f>INDEX('Masterlist - Updating'!$I:$I,MATCH('Masterlist Original- References'!B180,'Masterlist - Updating'!$B:$B,0))</f>
        <v>44557</v>
      </c>
      <c r="K358" s="26">
        <f>INDEX('Masterlist - Updating'!$L:$L,MATCH('Masterlist Original- References'!B180,'Masterlist - Updating'!$B:$B,0))</f>
        <v>44922</v>
      </c>
      <c r="L358" s="41" t="b">
        <f t="shared" ca="1" si="15"/>
        <v>1</v>
      </c>
      <c r="M358" s="42"/>
      <c r="N358" s="36"/>
      <c r="O358" s="92">
        <f t="shared" ca="1" si="17"/>
        <v>44831</v>
      </c>
      <c r="P358" s="92">
        <f t="shared" si="16"/>
        <v>44908</v>
      </c>
    </row>
    <row r="359" spans="1:16" hidden="1" x14ac:dyDescent="0.35">
      <c r="A359" s="40">
        <v>180</v>
      </c>
      <c r="B359" s="38" t="s">
        <v>646</v>
      </c>
      <c r="C359" s="39" t="s">
        <v>647</v>
      </c>
      <c r="D359" s="40" t="s">
        <v>705</v>
      </c>
      <c r="E359" s="40" t="s">
        <v>648</v>
      </c>
      <c r="F359" s="40" t="s">
        <v>649</v>
      </c>
      <c r="G359" s="39" t="s">
        <v>641</v>
      </c>
      <c r="H359" s="40">
        <v>1</v>
      </c>
      <c r="I359" s="54" t="s">
        <v>22</v>
      </c>
      <c r="J359" s="26">
        <f>INDEX('Masterlist - Updating'!$I:$I,MATCH('Masterlist Original- References'!B181,'Masterlist - Updating'!$B:$B,0))</f>
        <v>44508</v>
      </c>
      <c r="K359" s="26">
        <f>INDEX('Masterlist - Updating'!$L:$L,MATCH('Masterlist Original- References'!B181,'Masterlist - Updating'!$B:$B,0))</f>
        <v>44873</v>
      </c>
      <c r="L359" s="41" t="b">
        <f t="shared" ca="1" si="15"/>
        <v>1</v>
      </c>
      <c r="M359" s="42"/>
      <c r="N359" s="36"/>
      <c r="O359" s="92">
        <f t="shared" ca="1" si="17"/>
        <v>44831</v>
      </c>
      <c r="P359" s="92">
        <f t="shared" si="16"/>
        <v>44859</v>
      </c>
    </row>
    <row r="360" spans="1:16" hidden="1" x14ac:dyDescent="0.35">
      <c r="A360" s="40">
        <v>181</v>
      </c>
      <c r="B360" s="38" t="s">
        <v>650</v>
      </c>
      <c r="C360" s="39" t="s">
        <v>651</v>
      </c>
      <c r="D360" s="40" t="s">
        <v>705</v>
      </c>
      <c r="E360" s="40" t="s">
        <v>652</v>
      </c>
      <c r="F360" s="40" t="s">
        <v>653</v>
      </c>
      <c r="G360" s="39" t="s">
        <v>641</v>
      </c>
      <c r="H360" s="40">
        <v>1</v>
      </c>
      <c r="I360" s="54" t="s">
        <v>22</v>
      </c>
      <c r="J360" s="26">
        <f>INDEX('Masterlist - Updating'!$I:$I,MATCH('Masterlist Original- References'!B182,'Masterlist - Updating'!$B:$B,0))</f>
        <v>44809</v>
      </c>
      <c r="K360" s="26">
        <f>INDEX('Masterlist - Updating'!$L:$L,MATCH('Masterlist Original- References'!B182,'Masterlist - Updating'!$B:$B,0))</f>
        <v>45174</v>
      </c>
      <c r="L360" s="41" t="b">
        <f t="shared" ca="1" si="15"/>
        <v>1</v>
      </c>
      <c r="M360" s="42"/>
      <c r="N360" s="36"/>
      <c r="O360" s="92">
        <f t="shared" ca="1" si="17"/>
        <v>44831</v>
      </c>
      <c r="P360" s="92">
        <f t="shared" si="16"/>
        <v>45160</v>
      </c>
    </row>
    <row r="361" spans="1:16" hidden="1" x14ac:dyDescent="0.35">
      <c r="A361" s="40">
        <v>182</v>
      </c>
      <c r="B361" s="38" t="s">
        <v>654</v>
      </c>
      <c r="C361" s="39" t="s">
        <v>655</v>
      </c>
      <c r="D361" s="40" t="s">
        <v>705</v>
      </c>
      <c r="E361" s="40" t="s">
        <v>656</v>
      </c>
      <c r="F361" s="40" t="s">
        <v>657</v>
      </c>
      <c r="G361" s="39" t="s">
        <v>641</v>
      </c>
      <c r="H361" s="40">
        <v>1</v>
      </c>
      <c r="I361" s="54" t="s">
        <v>22</v>
      </c>
      <c r="J361" s="26">
        <f>INDEX('Masterlist - Updating'!$I:$I,MATCH('Masterlist Original- References'!B183,'Masterlist - Updating'!$B:$B,0))</f>
        <v>44809</v>
      </c>
      <c r="K361" s="26">
        <f>INDEX('Masterlist - Updating'!$L:$L,MATCH('Masterlist Original- References'!B183,'Masterlist - Updating'!$B:$B,0))</f>
        <v>45174</v>
      </c>
      <c r="L361" s="41" t="b">
        <f t="shared" ca="1" si="15"/>
        <v>1</v>
      </c>
      <c r="M361" s="42"/>
      <c r="N361" s="36"/>
      <c r="O361" s="92">
        <f t="shared" ca="1" si="17"/>
        <v>44831</v>
      </c>
      <c r="P361" s="92">
        <f t="shared" si="16"/>
        <v>45160</v>
      </c>
    </row>
    <row r="362" spans="1:16" hidden="1" x14ac:dyDescent="0.35">
      <c r="A362" s="40">
        <v>183</v>
      </c>
      <c r="B362" s="38" t="s">
        <v>658</v>
      </c>
      <c r="C362" s="39" t="s">
        <v>659</v>
      </c>
      <c r="D362" s="40" t="s">
        <v>705</v>
      </c>
      <c r="E362" s="40" t="s">
        <v>660</v>
      </c>
      <c r="F362" s="40" t="s">
        <v>661</v>
      </c>
      <c r="G362" s="39" t="s">
        <v>641</v>
      </c>
      <c r="H362" s="40">
        <v>1</v>
      </c>
      <c r="I362" s="54" t="s">
        <v>22</v>
      </c>
      <c r="J362" s="26">
        <f>INDEX('Masterlist - Updating'!$I:$I,MATCH('Masterlist Original- References'!B184,'Masterlist - Updating'!$B:$B,0))</f>
        <v>44685</v>
      </c>
      <c r="K362" s="26">
        <f>INDEX('Masterlist - Updating'!$L:$L,MATCH('Masterlist Original- References'!B184,'Masterlist - Updating'!$B:$B,0))</f>
        <v>45050</v>
      </c>
      <c r="L362" s="41" t="b">
        <f t="shared" ca="1" si="15"/>
        <v>1</v>
      </c>
      <c r="M362" s="42"/>
      <c r="N362" s="36"/>
      <c r="O362" s="92">
        <f t="shared" ca="1" si="17"/>
        <v>44831</v>
      </c>
      <c r="P362" s="92">
        <f t="shared" si="16"/>
        <v>45036</v>
      </c>
    </row>
    <row r="363" spans="1:16" hidden="1" x14ac:dyDescent="0.35">
      <c r="A363" s="40">
        <v>184</v>
      </c>
      <c r="B363" s="38" t="s">
        <v>850</v>
      </c>
      <c r="C363" s="39" t="s">
        <v>851</v>
      </c>
      <c r="D363" s="40" t="s">
        <v>705</v>
      </c>
      <c r="E363" s="40" t="str">
        <f>INDEX([1]REFERENCED!$E:$E, MATCH(B363,[1]REFERENCED!$B:$B,0))</f>
        <v>6" - 12"</v>
      </c>
      <c r="F363" s="40" t="s">
        <v>852</v>
      </c>
      <c r="G363" s="39" t="s">
        <v>853</v>
      </c>
      <c r="H363" s="40">
        <v>1</v>
      </c>
      <c r="I363" s="54" t="s">
        <v>22</v>
      </c>
      <c r="J363" s="26">
        <f>INDEX('Masterlist - Updating'!$I:$I,MATCH('Masterlist Original- References'!B185,'Masterlist - Updating'!$B:$B,0))</f>
        <v>44686</v>
      </c>
      <c r="K363" s="26">
        <f>INDEX('Masterlist - Updating'!$L:$L,MATCH('Masterlist Original- References'!B185,'Masterlist - Updating'!$B:$B,0))</f>
        <v>45051</v>
      </c>
      <c r="L363" s="41" t="b">
        <f t="shared" ca="1" si="15"/>
        <v>1</v>
      </c>
      <c r="M363" s="42"/>
      <c r="N363" s="36"/>
      <c r="O363" s="92">
        <f t="shared" ca="1" si="17"/>
        <v>44831</v>
      </c>
      <c r="P363" s="92">
        <f t="shared" si="16"/>
        <v>45037</v>
      </c>
    </row>
    <row r="364" spans="1:16" hidden="1" x14ac:dyDescent="0.35">
      <c r="A364" s="40">
        <v>185</v>
      </c>
      <c r="B364" s="38" t="s">
        <v>662</v>
      </c>
      <c r="C364" s="39" t="s">
        <v>663</v>
      </c>
      <c r="D364" s="40" t="s">
        <v>705</v>
      </c>
      <c r="E364" s="40" t="s">
        <v>664</v>
      </c>
      <c r="F364" s="40" t="s">
        <v>665</v>
      </c>
      <c r="G364" s="39" t="s">
        <v>641</v>
      </c>
      <c r="H364" s="40">
        <v>1</v>
      </c>
      <c r="I364" s="54" t="s">
        <v>22</v>
      </c>
      <c r="J364" s="26">
        <f>INDEX('Masterlist - Updating'!$I:$I,MATCH('Masterlist Original- References'!B186,'Masterlist - Updating'!$B:$B,0))</f>
        <v>44469</v>
      </c>
      <c r="K364" s="26">
        <f>INDEX('Masterlist - Updating'!$L:$L,MATCH('Masterlist Original- References'!B186,'Masterlist - Updating'!$B:$B,0))</f>
        <v>44834</v>
      </c>
      <c r="L364" s="41" t="b">
        <f t="shared" ca="1" si="15"/>
        <v>0</v>
      </c>
      <c r="M364" s="42"/>
      <c r="N364" s="36"/>
      <c r="O364" s="92">
        <f t="shared" ca="1" si="17"/>
        <v>44831</v>
      </c>
      <c r="P364" s="92">
        <f t="shared" si="16"/>
        <v>44820</v>
      </c>
    </row>
    <row r="365" spans="1:16" hidden="1" x14ac:dyDescent="0.35">
      <c r="A365" s="40">
        <v>186</v>
      </c>
      <c r="B365" s="38" t="s">
        <v>666</v>
      </c>
      <c r="C365" s="39" t="s">
        <v>667</v>
      </c>
      <c r="D365" s="40" t="s">
        <v>705</v>
      </c>
      <c r="E365" s="40" t="s">
        <v>668</v>
      </c>
      <c r="F365" s="40" t="s">
        <v>669</v>
      </c>
      <c r="G365" s="39" t="s">
        <v>641</v>
      </c>
      <c r="H365" s="40">
        <v>1</v>
      </c>
      <c r="I365" s="40" t="s">
        <v>22</v>
      </c>
      <c r="J365" s="26">
        <f>INDEX('Masterlist - Updating'!$I:$I,MATCH('Masterlist Original- References'!B187,'Masterlist - Updating'!$B:$B,0))</f>
        <v>44557</v>
      </c>
      <c r="K365" s="26">
        <f>INDEX('Masterlist - Updating'!$L:$L,MATCH('Masterlist Original- References'!B187,'Masterlist - Updating'!$B:$B,0))</f>
        <v>44922</v>
      </c>
      <c r="L365" s="41" t="b">
        <f t="shared" ca="1" si="15"/>
        <v>1</v>
      </c>
      <c r="M365" s="42"/>
      <c r="N365" s="36"/>
      <c r="O365" s="92">
        <f t="shared" ca="1" si="17"/>
        <v>44831</v>
      </c>
      <c r="P365" s="92">
        <f t="shared" si="16"/>
        <v>44908</v>
      </c>
    </row>
    <row r="366" spans="1:16" hidden="1" x14ac:dyDescent="0.35">
      <c r="A366" s="40">
        <v>187</v>
      </c>
      <c r="B366" s="38" t="s">
        <v>957</v>
      </c>
      <c r="C366" s="39" t="s">
        <v>958</v>
      </c>
      <c r="D366" s="40" t="s">
        <v>705</v>
      </c>
      <c r="E366" s="40" t="str">
        <f>INDEX([1]REFERENCED!$E:$E, MATCH(B366,[1]REFERENCED!$B:$B,0))</f>
        <v>0" - 0.5"</v>
      </c>
      <c r="F366" s="40" t="s">
        <v>959</v>
      </c>
      <c r="G366" s="39" t="s">
        <v>960</v>
      </c>
      <c r="H366" s="40">
        <v>1</v>
      </c>
      <c r="I366" s="40" t="s">
        <v>22</v>
      </c>
      <c r="J366" s="26">
        <f>INDEX('Masterlist - Updating'!$I:$I,MATCH('Masterlist Original- References'!B188,'Masterlist - Updating'!$B:$B,0))</f>
        <v>44508</v>
      </c>
      <c r="K366" s="26">
        <f>INDEX('Masterlist - Updating'!$L:$L,MATCH('Masterlist Original- References'!B188,'Masterlist - Updating'!$B:$B,0))</f>
        <v>44873</v>
      </c>
      <c r="L366" s="41" t="b">
        <f t="shared" ca="1" si="15"/>
        <v>1</v>
      </c>
      <c r="M366" s="42"/>
      <c r="N366" s="36"/>
      <c r="O366" s="92">
        <f t="shared" ca="1" si="17"/>
        <v>44831</v>
      </c>
      <c r="P366" s="92">
        <f t="shared" si="16"/>
        <v>44859</v>
      </c>
    </row>
    <row r="367" spans="1:16" hidden="1" x14ac:dyDescent="0.35">
      <c r="A367" s="40">
        <v>193</v>
      </c>
      <c r="B367" s="38" t="s">
        <v>1652</v>
      </c>
      <c r="C367" s="39" t="s">
        <v>1650</v>
      </c>
      <c r="D367" s="40" t="s">
        <v>705</v>
      </c>
      <c r="E367" s="46" t="s">
        <v>40</v>
      </c>
      <c r="F367" s="40" t="s">
        <v>1653</v>
      </c>
      <c r="G367" s="39" t="s">
        <v>980</v>
      </c>
      <c r="H367" s="40">
        <v>1</v>
      </c>
      <c r="I367" s="40" t="s">
        <v>22</v>
      </c>
      <c r="J367" s="26">
        <f>INDEX('Masterlist - Updating'!$I:$I,MATCH('Masterlist Original- References'!B194,'Masterlist - Updating'!$B:$B,0))</f>
        <v>44686</v>
      </c>
      <c r="K367" s="26">
        <f>INDEX('Masterlist - Updating'!$L:$L,MATCH('Masterlist Original- References'!B194,'Masterlist - Updating'!$B:$B,0))</f>
        <v>45051</v>
      </c>
      <c r="L367" s="41" t="b">
        <f t="shared" ca="1" si="15"/>
        <v>1</v>
      </c>
      <c r="M367" s="42"/>
      <c r="N367" s="36"/>
      <c r="O367" s="92">
        <f t="shared" ca="1" si="17"/>
        <v>44831</v>
      </c>
      <c r="P367" s="92">
        <f t="shared" si="16"/>
        <v>45037</v>
      </c>
    </row>
    <row r="368" spans="1:16" hidden="1" x14ac:dyDescent="0.35">
      <c r="A368" s="40">
        <v>201</v>
      </c>
      <c r="B368" s="38" t="s">
        <v>1543</v>
      </c>
      <c r="C368" s="39" t="s">
        <v>1544</v>
      </c>
      <c r="D368" s="40" t="s">
        <v>705</v>
      </c>
      <c r="E368" s="46" t="s">
        <v>40</v>
      </c>
      <c r="F368" s="40" t="s">
        <v>1545</v>
      </c>
      <c r="G368" s="39" t="s">
        <v>980</v>
      </c>
      <c r="H368" s="40">
        <v>1</v>
      </c>
      <c r="I368" s="40" t="s">
        <v>22</v>
      </c>
      <c r="J368" s="26">
        <f>INDEX('Masterlist - Updating'!$I:$I,MATCH('Masterlist Original- References'!B202,'Masterlist - Updating'!$B:$B,0))</f>
        <v>44567</v>
      </c>
      <c r="K368" s="26">
        <f>INDEX('Masterlist - Updating'!$L:$L,MATCH('Masterlist Original- References'!B202,'Masterlist - Updating'!$B:$B,0))</f>
        <v>44932</v>
      </c>
      <c r="L368" s="41" t="b">
        <f t="shared" ca="1" si="15"/>
        <v>1</v>
      </c>
      <c r="M368" s="42"/>
      <c r="N368" s="36"/>
      <c r="O368" s="92">
        <f t="shared" ca="1" si="17"/>
        <v>44831</v>
      </c>
      <c r="P368" s="92">
        <f t="shared" si="16"/>
        <v>44918</v>
      </c>
    </row>
    <row r="369" spans="1:16" ht="31" hidden="1" x14ac:dyDescent="0.35">
      <c r="A369" s="40">
        <v>204</v>
      </c>
      <c r="B369" s="38" t="s">
        <v>1297</v>
      </c>
      <c r="C369" s="39" t="s">
        <v>1780</v>
      </c>
      <c r="D369" s="40">
        <v>2</v>
      </c>
      <c r="E369" s="40" t="str">
        <f>INDEX([1]REFERENCED!$E:$E, MATCH(B369,[1]REFERENCED!$B:$B,0))</f>
        <v>10 GAUSS MAXIMUM</v>
      </c>
      <c r="F369" s="40" t="s">
        <v>1300</v>
      </c>
      <c r="G369" s="39" t="s">
        <v>1007</v>
      </c>
      <c r="H369" s="40">
        <v>6</v>
      </c>
      <c r="I369" s="40" t="s">
        <v>119</v>
      </c>
      <c r="J369" s="26">
        <f>INDEX('Masterlist - Updating'!$I:$I,MATCH('Masterlist Original- References'!B205,'Masterlist - Updating'!$B:$B,0))</f>
        <v>44806</v>
      </c>
      <c r="K369" s="26">
        <f>INDEX('Masterlist - Updating'!$L:$L,MATCH('Masterlist Original- References'!B205,'Masterlist - Updating'!$B:$B,0))</f>
        <v>45171</v>
      </c>
      <c r="L369" s="41" t="b">
        <f t="shared" ca="1" si="15"/>
        <v>1</v>
      </c>
      <c r="M369" s="42"/>
      <c r="N369" s="36"/>
      <c r="O369" s="92">
        <f t="shared" ca="1" si="17"/>
        <v>44831</v>
      </c>
      <c r="P369" s="92">
        <f t="shared" si="16"/>
        <v>45157</v>
      </c>
    </row>
    <row r="370" spans="1:16" hidden="1" x14ac:dyDescent="0.35">
      <c r="A370" s="40">
        <v>206</v>
      </c>
      <c r="B370" s="38" t="s">
        <v>419</v>
      </c>
      <c r="C370" s="39" t="s">
        <v>420</v>
      </c>
      <c r="D370" s="40" t="s">
        <v>705</v>
      </c>
      <c r="E370" s="40" t="str">
        <f>INDEX([1]REFERENCED!$E:$E, MATCH(B370,[1]REFERENCED!$B:$B,0))</f>
        <v xml:space="preserve"> 0" - 1"</v>
      </c>
      <c r="F370" s="40" t="s">
        <v>421</v>
      </c>
      <c r="G370" s="39" t="s">
        <v>422</v>
      </c>
      <c r="H370" s="40">
        <v>1</v>
      </c>
      <c r="I370" s="40" t="s">
        <v>22</v>
      </c>
      <c r="J370" s="26">
        <f>INDEX('Masterlist - Updating'!$I:$I,MATCH('Masterlist Original- References'!B207,'Masterlist - Updating'!$B:$B,0))</f>
        <v>44567</v>
      </c>
      <c r="K370" s="26">
        <f>INDEX('Masterlist - Updating'!$L:$L,MATCH('Masterlist Original- References'!B207,'Masterlist - Updating'!$B:$B,0))</f>
        <v>44932</v>
      </c>
      <c r="L370" s="41" t="b">
        <f t="shared" ca="1" si="15"/>
        <v>1</v>
      </c>
      <c r="M370" s="42"/>
      <c r="N370" s="36"/>
      <c r="O370" s="92">
        <f t="shared" ca="1" si="17"/>
        <v>44831</v>
      </c>
      <c r="P370" s="92">
        <f t="shared" si="16"/>
        <v>44918</v>
      </c>
    </row>
    <row r="371" spans="1:16" hidden="1" x14ac:dyDescent="0.35">
      <c r="A371" s="40">
        <v>207</v>
      </c>
      <c r="B371" s="38" t="s">
        <v>785</v>
      </c>
      <c r="C371" s="39" t="s">
        <v>420</v>
      </c>
      <c r="D371" s="40" t="s">
        <v>705</v>
      </c>
      <c r="E371" s="40" t="str">
        <f>INDEX([1]REFERENCED!$E:$E, MATCH(B371,[1]REFERENCED!$B:$B,0))</f>
        <v xml:space="preserve"> 0" - 1"</v>
      </c>
      <c r="F371" s="40" t="s">
        <v>786</v>
      </c>
      <c r="G371" s="39" t="s">
        <v>787</v>
      </c>
      <c r="H371" s="40">
        <v>1</v>
      </c>
      <c r="I371" s="40" t="s">
        <v>22</v>
      </c>
      <c r="J371" s="26">
        <f>INDEX('Masterlist - Updating'!$I:$I,MATCH('Masterlist Original- References'!B208,'Masterlist - Updating'!$B:$B,0))</f>
        <v>44806</v>
      </c>
      <c r="K371" s="26">
        <f>INDEX('Masterlist - Updating'!$L:$L,MATCH('Masterlist Original- References'!B208,'Masterlist - Updating'!$B:$B,0))</f>
        <v>45171</v>
      </c>
      <c r="L371" s="41" t="b">
        <f t="shared" ca="1" si="15"/>
        <v>1</v>
      </c>
      <c r="M371" s="42"/>
      <c r="N371" s="36"/>
      <c r="O371" s="92">
        <f t="shared" ca="1" si="17"/>
        <v>44831</v>
      </c>
      <c r="P371" s="92">
        <f t="shared" si="16"/>
        <v>45157</v>
      </c>
    </row>
    <row r="372" spans="1:16" ht="31" hidden="1" x14ac:dyDescent="0.35">
      <c r="A372" s="40">
        <v>216</v>
      </c>
      <c r="B372" s="38" t="s">
        <v>695</v>
      </c>
      <c r="C372" s="39" t="s">
        <v>696</v>
      </c>
      <c r="D372" s="40" t="s">
        <v>705</v>
      </c>
      <c r="E372" s="40" t="str">
        <f>INDEX([1]REFERENCED!$E:$E, MATCH(B372,[1]REFERENCED!$B:$B,0))</f>
        <v>1.5" to 10"(IT-5108)</v>
      </c>
      <c r="F372" s="40" t="s">
        <v>697</v>
      </c>
      <c r="G372" s="39" t="s">
        <v>698</v>
      </c>
      <c r="H372" s="40">
        <v>1</v>
      </c>
      <c r="I372" s="40" t="s">
        <v>22</v>
      </c>
      <c r="J372" s="26">
        <f>INDEX('Masterlist - Updating'!$I:$I,MATCH('Masterlist Original- References'!B217,'Masterlist - Updating'!$B:$B,0))</f>
        <v>44820</v>
      </c>
      <c r="K372" s="26">
        <f>INDEX('Masterlist - Updating'!$L:$L,MATCH('Masterlist Original- References'!B217,'Masterlist - Updating'!$B:$B,0))</f>
        <v>45185</v>
      </c>
      <c r="L372" s="41" t="b">
        <f t="shared" ca="1" si="15"/>
        <v>1</v>
      </c>
      <c r="M372" s="42"/>
      <c r="N372" s="36"/>
      <c r="O372" s="92">
        <f t="shared" ca="1" si="17"/>
        <v>44831</v>
      </c>
      <c r="P372" s="92">
        <f t="shared" si="16"/>
        <v>45171</v>
      </c>
    </row>
    <row r="373" spans="1:16" ht="31" hidden="1" x14ac:dyDescent="0.35">
      <c r="A373" s="40">
        <v>217</v>
      </c>
      <c r="B373" s="38" t="s">
        <v>777</v>
      </c>
      <c r="C373" s="39" t="s">
        <v>778</v>
      </c>
      <c r="D373" s="40" t="s">
        <v>705</v>
      </c>
      <c r="E373" s="40" t="str">
        <f>INDEX([1]REFERENCED!$E:$E, MATCH(B373,[1]REFERENCED!$B:$B,0))</f>
        <v xml:space="preserve"> 0" - 6" </v>
      </c>
      <c r="F373" s="40" t="s">
        <v>779</v>
      </c>
      <c r="G373" s="39" t="s">
        <v>780</v>
      </c>
      <c r="H373" s="40">
        <v>1</v>
      </c>
      <c r="I373" s="40" t="s">
        <v>22</v>
      </c>
      <c r="J373" s="26">
        <f>INDEX('Masterlist - Updating'!$I:$I,MATCH('Masterlist Original- References'!B218,'Masterlist - Updating'!$B:$B,0))</f>
        <v>44560</v>
      </c>
      <c r="K373" s="26">
        <f>INDEX('Masterlist - Updating'!$L:$L,MATCH('Masterlist Original- References'!B218,'Masterlist - Updating'!$B:$B,0))</f>
        <v>44925</v>
      </c>
      <c r="L373" s="41" t="b">
        <f t="shared" ca="1" si="15"/>
        <v>1</v>
      </c>
      <c r="M373" s="42"/>
      <c r="N373" s="36"/>
      <c r="O373" s="92">
        <f t="shared" ca="1" si="17"/>
        <v>44831</v>
      </c>
      <c r="P373" s="92">
        <f t="shared" si="16"/>
        <v>44911</v>
      </c>
    </row>
    <row r="374" spans="1:16" ht="31" hidden="1" x14ac:dyDescent="0.35">
      <c r="A374" s="40">
        <v>218</v>
      </c>
      <c r="B374" s="38" t="s">
        <v>1497</v>
      </c>
      <c r="C374" s="39" t="s">
        <v>778</v>
      </c>
      <c r="D374" s="40" t="s">
        <v>705</v>
      </c>
      <c r="E374" s="40" t="str">
        <f>INDEX([1]REFERENCED!$E:$E, MATCH(B374,[1]REFERENCED!$B:$B,0))</f>
        <v xml:space="preserve"> 0” - 6'  </v>
      </c>
      <c r="F374" s="40" t="s">
        <v>1498</v>
      </c>
      <c r="G374" s="39" t="s">
        <v>1499</v>
      </c>
      <c r="H374" s="40">
        <v>1</v>
      </c>
      <c r="I374" s="40" t="s">
        <v>22</v>
      </c>
      <c r="J374" s="26">
        <f>INDEX('Masterlist - Updating'!$I:$I,MATCH('Masterlist Original- References'!B219,'Masterlist - Updating'!$B:$B,0))</f>
        <v>44442</v>
      </c>
      <c r="K374" s="26">
        <f>INDEX('Masterlist - Updating'!$L:$L,MATCH('Masterlist Original- References'!B219,'Masterlist - Updating'!$B:$B,0))</f>
        <v>44807</v>
      </c>
      <c r="L374" s="41" t="b">
        <f t="shared" ca="1" si="15"/>
        <v>0</v>
      </c>
      <c r="M374" s="42"/>
      <c r="N374" s="36"/>
      <c r="O374" s="92">
        <f t="shared" ca="1" si="17"/>
        <v>44831</v>
      </c>
      <c r="P374" s="92">
        <f t="shared" si="16"/>
        <v>44793</v>
      </c>
    </row>
    <row r="375" spans="1:16" hidden="1" x14ac:dyDescent="0.35">
      <c r="A375" s="40">
        <v>219</v>
      </c>
      <c r="B375" s="38" t="s">
        <v>1344</v>
      </c>
      <c r="C375" s="39" t="s">
        <v>1345</v>
      </c>
      <c r="D375" s="40" t="s">
        <v>705</v>
      </c>
      <c r="E375" s="40" t="str">
        <f>INDEX([1]REFERENCED!$E:$E, MATCH(B375,[1]REFERENCED!$B:$B,0))</f>
        <v>-</v>
      </c>
      <c r="F375" s="40" t="s">
        <v>1346</v>
      </c>
      <c r="G375" s="39" t="s">
        <v>1007</v>
      </c>
      <c r="H375" s="40">
        <v>999</v>
      </c>
      <c r="I375" s="40" t="s">
        <v>22</v>
      </c>
      <c r="J375" s="26">
        <f>INDEX('Masterlist - Updating'!$I:$I,MATCH('Masterlist Original- References'!B220,'Masterlist - Updating'!$B:$B,0))</f>
        <v>44441</v>
      </c>
      <c r="K375" s="26">
        <f>INDEX('Masterlist - Updating'!$L:$L,MATCH('Masterlist Original- References'!B220,'Masterlist - Updating'!$B:$B,0))</f>
        <v>44806</v>
      </c>
      <c r="L375" s="41" t="b">
        <f t="shared" ca="1" si="15"/>
        <v>0</v>
      </c>
      <c r="M375" s="42"/>
      <c r="N375" s="36"/>
      <c r="O375" s="92">
        <f t="shared" ca="1" si="17"/>
        <v>44831</v>
      </c>
      <c r="P375" s="92">
        <f t="shared" si="16"/>
        <v>44792</v>
      </c>
    </row>
    <row r="376" spans="1:16" hidden="1" x14ac:dyDescent="0.35">
      <c r="A376" s="40">
        <v>222</v>
      </c>
      <c r="B376" s="38" t="s">
        <v>1204</v>
      </c>
      <c r="C376" s="39" t="s">
        <v>1211</v>
      </c>
      <c r="D376" s="40">
        <v>1</v>
      </c>
      <c r="E376" s="40" t="e">
        <f>INDEX([1]REFERENCED!$E:$E, MATCH(B376,[1]REFERENCED!$B:$B,0))</f>
        <v>#N/A</v>
      </c>
      <c r="F376" s="40" t="s">
        <v>1207</v>
      </c>
      <c r="G376" s="39" t="s">
        <v>365</v>
      </c>
      <c r="H376" s="40">
        <v>1</v>
      </c>
      <c r="I376" s="40" t="s">
        <v>22</v>
      </c>
      <c r="J376" s="26">
        <f>INDEX('Masterlist - Updating'!$I:$I,MATCH('Masterlist Original- References'!B223,'Masterlist - Updating'!$B:$B,0))</f>
        <v>44518</v>
      </c>
      <c r="K376" s="26">
        <f>INDEX('Masterlist - Updating'!$L:$L,MATCH('Masterlist Original- References'!B223,'Masterlist - Updating'!$B:$B,0))</f>
        <v>44883</v>
      </c>
      <c r="L376" s="41" t="b">
        <f t="shared" ca="1" si="15"/>
        <v>1</v>
      </c>
      <c r="M376" s="42"/>
      <c r="N376" s="36"/>
      <c r="O376" s="92">
        <f t="shared" ca="1" si="17"/>
        <v>44831</v>
      </c>
      <c r="P376" s="92">
        <f t="shared" si="16"/>
        <v>44869</v>
      </c>
    </row>
    <row r="377" spans="1:16" hidden="1" x14ac:dyDescent="0.35">
      <c r="A377" s="40">
        <v>224</v>
      </c>
      <c r="B377" s="38" t="s">
        <v>1166</v>
      </c>
      <c r="C377" s="39" t="s">
        <v>1167</v>
      </c>
      <c r="D377" s="40" t="s">
        <v>705</v>
      </c>
      <c r="E377" s="40" t="str">
        <f>INDEX([1]REFERENCED!$E:$E, MATCH(B377,[1]REFERENCED!$B:$B,0))</f>
        <v xml:space="preserve">24" - 36"    </v>
      </c>
      <c r="F377" s="40" t="s">
        <v>1168</v>
      </c>
      <c r="G377" s="39" t="s">
        <v>365</v>
      </c>
      <c r="H377" s="40">
        <v>1</v>
      </c>
      <c r="I377" s="40" t="s">
        <v>22</v>
      </c>
      <c r="J377" s="26">
        <f>INDEX('Masterlist - Updating'!$I:$I,MATCH('Masterlist Original- References'!B225,'Masterlist - Updating'!$B:$B,0))</f>
        <v>44518</v>
      </c>
      <c r="K377" s="26">
        <f>INDEX('Masterlist - Updating'!$L:$L,MATCH('Masterlist Original- References'!B225,'Masterlist - Updating'!$B:$B,0))</f>
        <v>44883</v>
      </c>
      <c r="L377" s="41" t="b">
        <f t="shared" ca="1" si="15"/>
        <v>1</v>
      </c>
      <c r="M377" s="42"/>
      <c r="N377" s="36"/>
      <c r="O377" s="92">
        <f t="shared" ca="1" si="17"/>
        <v>44831</v>
      </c>
      <c r="P377" s="92">
        <f t="shared" si="16"/>
        <v>44869</v>
      </c>
    </row>
    <row r="378" spans="1:16" hidden="1" x14ac:dyDescent="0.35">
      <c r="A378" s="40">
        <v>226</v>
      </c>
      <c r="B378" s="38" t="s">
        <v>1553</v>
      </c>
      <c r="C378" s="39" t="s">
        <v>1570</v>
      </c>
      <c r="D378" s="40" t="s">
        <v>705</v>
      </c>
      <c r="E378" s="40" t="str">
        <f>INDEX([1]REFERENCED!$E:$E, MATCH(B378,[1]REFERENCED!$B:$B,0))</f>
        <v>-</v>
      </c>
      <c r="F378" s="40" t="s">
        <v>1557</v>
      </c>
      <c r="G378" s="39" t="s">
        <v>980</v>
      </c>
      <c r="H378" s="50">
        <v>3</v>
      </c>
      <c r="I378" s="54" t="s">
        <v>119</v>
      </c>
      <c r="J378" s="26">
        <f>INDEX('Masterlist - Updating'!$I:$I,MATCH('Masterlist Original- References'!B227,'Masterlist - Updating'!$B:$B,0))</f>
        <v>44656</v>
      </c>
      <c r="K378" s="26">
        <f>INDEX('Masterlist - Updating'!$L:$L,MATCH('Masterlist Original- References'!B227,'Masterlist - Updating'!$B:$B,0))</f>
        <v>45021</v>
      </c>
      <c r="L378" s="41" t="b">
        <f t="shared" ca="1" si="15"/>
        <v>1</v>
      </c>
      <c r="M378" s="42"/>
      <c r="N378" s="36"/>
      <c r="O378" s="92">
        <f t="shared" ca="1" si="17"/>
        <v>44831</v>
      </c>
      <c r="P378" s="92">
        <f t="shared" si="16"/>
        <v>45007</v>
      </c>
    </row>
    <row r="379" spans="1:16" ht="31" hidden="1" x14ac:dyDescent="0.35">
      <c r="A379" s="40">
        <v>464</v>
      </c>
      <c r="B379" s="51" t="s">
        <v>1697</v>
      </c>
      <c r="C379" s="39" t="s">
        <v>1598</v>
      </c>
      <c r="D379" s="40" t="s">
        <v>705</v>
      </c>
      <c r="E379" s="40" t="str">
        <f>INDEX([1]REFERENCED!$E:$E, MATCH(B379,[1]REFERENCED!$B:$B,0))</f>
        <v>-</v>
      </c>
      <c r="F379" s="40" t="s">
        <v>1698</v>
      </c>
      <c r="G379" s="39" t="s">
        <v>980</v>
      </c>
      <c r="H379" s="50">
        <v>6</v>
      </c>
      <c r="I379" s="54" t="s">
        <v>119</v>
      </c>
      <c r="J379" s="26">
        <f>INDEX('Masterlist - Updating'!$I:$I,MATCH('Masterlist Original- References'!B465,'Masterlist - Updating'!$B:$B,0))</f>
        <v>43503</v>
      </c>
      <c r="K379" s="26">
        <f>INDEX('Masterlist - Updating'!$L:$L,MATCH('Masterlist Original- References'!B465,'Masterlist - Updating'!$B:$B,0))</f>
        <v>43868</v>
      </c>
      <c r="L379" s="41" t="s">
        <v>1842</v>
      </c>
      <c r="M379" s="42"/>
      <c r="N379" s="36"/>
      <c r="O379" s="92">
        <f t="shared" ca="1" si="17"/>
        <v>44831</v>
      </c>
      <c r="P379" s="92">
        <f t="shared" si="16"/>
        <v>43854</v>
      </c>
    </row>
    <row r="380" spans="1:16" ht="31" hidden="1" x14ac:dyDescent="0.35">
      <c r="A380" s="40">
        <v>465</v>
      </c>
      <c r="B380" s="51" t="s">
        <v>1699</v>
      </c>
      <c r="C380" s="39" t="s">
        <v>1598</v>
      </c>
      <c r="D380" s="40" t="s">
        <v>705</v>
      </c>
      <c r="E380" s="40" t="str">
        <f>INDEX([1]REFERENCED!$E:$E, MATCH(B380,[1]REFERENCED!$B:$B,0))</f>
        <v>-</v>
      </c>
      <c r="F380" s="40" t="s">
        <v>1700</v>
      </c>
      <c r="G380" s="39" t="s">
        <v>980</v>
      </c>
      <c r="H380" s="50">
        <v>6</v>
      </c>
      <c r="I380" s="54" t="s">
        <v>119</v>
      </c>
      <c r="J380" s="26">
        <f>INDEX('Masterlist - Updating'!$I:$I,MATCH('Masterlist Original- References'!B466,'Masterlist - Updating'!$B:$B,0))</f>
        <v>42584</v>
      </c>
      <c r="K380" s="26">
        <f>INDEX('Masterlist - Updating'!$L:$L,MATCH('Masterlist Original- References'!B466,'Masterlist - Updating'!$B:$B,0))</f>
        <v>42767</v>
      </c>
      <c r="L380" s="41" t="s">
        <v>1842</v>
      </c>
      <c r="M380" s="42"/>
      <c r="N380" s="36"/>
      <c r="O380" s="92">
        <f t="shared" ca="1" si="17"/>
        <v>44831</v>
      </c>
      <c r="P380" s="92">
        <f t="shared" si="16"/>
        <v>42753</v>
      </c>
    </row>
    <row r="381" spans="1:16" ht="31" hidden="1" x14ac:dyDescent="0.35">
      <c r="A381" s="40">
        <v>13</v>
      </c>
      <c r="B381" s="45" t="s">
        <v>138</v>
      </c>
      <c r="C381" s="39" t="s">
        <v>139</v>
      </c>
      <c r="D381" s="40" t="s">
        <v>1343</v>
      </c>
      <c r="E381" s="40" t="s">
        <v>1837</v>
      </c>
      <c r="F381" s="40" t="s">
        <v>140</v>
      </c>
      <c r="G381" s="39" t="s">
        <v>141</v>
      </c>
      <c r="H381" s="40">
        <v>3</v>
      </c>
      <c r="I381" s="54" t="s">
        <v>119</v>
      </c>
      <c r="J381" s="26">
        <f>INDEX('Masterlist - Updating'!$I:$I,MATCH('Masterlist Original- References'!B14,'Masterlist - Updating'!$B:$B,0))</f>
        <v>44781</v>
      </c>
      <c r="K381" s="26">
        <f>INDEX('Masterlist - Updating'!$L:$L,MATCH('Masterlist Original- References'!B14,'Masterlist - Updating'!$B:$B,0))</f>
        <v>44873</v>
      </c>
      <c r="L381" s="41" t="s">
        <v>60</v>
      </c>
      <c r="M381" s="42"/>
      <c r="N381" s="36"/>
      <c r="O381" s="92">
        <f t="shared" ca="1" si="17"/>
        <v>44831</v>
      </c>
      <c r="P381" s="92">
        <f t="shared" si="16"/>
        <v>44859</v>
      </c>
    </row>
    <row r="382" spans="1:16" hidden="1" x14ac:dyDescent="0.35">
      <c r="A382" s="40">
        <v>27</v>
      </c>
      <c r="B382" s="45" t="s">
        <v>1184</v>
      </c>
      <c r="C382" s="39" t="s">
        <v>1185</v>
      </c>
      <c r="D382" s="40" t="s">
        <v>1343</v>
      </c>
      <c r="E382" s="40" t="e">
        <f>INDEX([1]REFERENCED!$E:$E, MATCH(B382,[1]REFERENCED!$B:$B,0))</f>
        <v>#N/A</v>
      </c>
      <c r="F382" s="40" t="s">
        <v>1186</v>
      </c>
      <c r="G382" s="39" t="s">
        <v>401</v>
      </c>
      <c r="H382" s="40">
        <v>1</v>
      </c>
      <c r="I382" s="54" t="s">
        <v>22</v>
      </c>
      <c r="J382" s="26">
        <f>INDEX('Masterlist - Updating'!$I:$I,MATCH('Masterlist Original- References'!B28,'Masterlist - Updating'!$B:$B,0))</f>
        <v>44681</v>
      </c>
      <c r="K382" s="26">
        <f>INDEX('Masterlist - Updating'!$L:$L,MATCH('Masterlist Original- References'!B28,'Masterlist - Updating'!$B:$B,0))</f>
        <v>45046</v>
      </c>
      <c r="L382" s="41" t="s">
        <v>60</v>
      </c>
      <c r="M382" s="42"/>
      <c r="N382" s="36"/>
      <c r="O382" s="92">
        <f t="shared" ca="1" si="17"/>
        <v>44831</v>
      </c>
      <c r="P382" s="92">
        <f t="shared" si="16"/>
        <v>45032</v>
      </c>
    </row>
    <row r="383" spans="1:16" hidden="1" x14ac:dyDescent="0.35">
      <c r="A383" s="40">
        <v>29</v>
      </c>
      <c r="B383" s="45" t="s">
        <v>1187</v>
      </c>
      <c r="C383" s="39" t="s">
        <v>1188</v>
      </c>
      <c r="D383" s="40" t="s">
        <v>1343</v>
      </c>
      <c r="E383" s="40" t="e">
        <f>INDEX([1]REFERENCED!$E:$E, MATCH(B383,[1]REFERENCED!$B:$B,0))</f>
        <v>#N/A</v>
      </c>
      <c r="F383" s="40" t="s">
        <v>1189</v>
      </c>
      <c r="G383" s="39" t="s">
        <v>401</v>
      </c>
      <c r="H383" s="40">
        <v>1</v>
      </c>
      <c r="I383" s="54" t="s">
        <v>22</v>
      </c>
      <c r="J383" s="26">
        <f>INDEX('Masterlist - Updating'!$I:$I,MATCH('Masterlist Original- References'!B30,'Masterlist - Updating'!$B:$B,0))</f>
        <v>44559</v>
      </c>
      <c r="K383" s="26">
        <f>INDEX('Masterlist - Updating'!$L:$L,MATCH('Masterlist Original- References'!B30,'Masterlist - Updating'!$B:$B,0))</f>
        <v>44924</v>
      </c>
      <c r="L383" s="41" t="s">
        <v>60</v>
      </c>
      <c r="M383" s="42"/>
      <c r="N383" s="36"/>
      <c r="O383" s="92">
        <f t="shared" ca="1" si="17"/>
        <v>44831</v>
      </c>
      <c r="P383" s="92">
        <f t="shared" si="16"/>
        <v>44910</v>
      </c>
    </row>
    <row r="384" spans="1:16" ht="31" hidden="1" x14ac:dyDescent="0.35">
      <c r="A384" s="40">
        <v>36</v>
      </c>
      <c r="B384" s="45" t="s">
        <v>1181</v>
      </c>
      <c r="C384" s="39" t="s">
        <v>1182</v>
      </c>
      <c r="D384" s="40" t="s">
        <v>1343</v>
      </c>
      <c r="E384" s="40" t="e">
        <f>INDEX([1]REFERENCED!$E:$E, MATCH(B384,[1]REFERENCED!$B:$B,0))</f>
        <v>#N/A</v>
      </c>
      <c r="F384" s="40" t="s">
        <v>1183</v>
      </c>
      <c r="G384" s="39" t="s">
        <v>401</v>
      </c>
      <c r="H384" s="40">
        <v>1</v>
      </c>
      <c r="I384" s="54" t="s">
        <v>22</v>
      </c>
      <c r="J384" s="26">
        <f>INDEX('Masterlist - Updating'!$I:$I,MATCH('Masterlist Original- References'!B37,'Masterlist - Updating'!$B:$B,0))</f>
        <v>44681</v>
      </c>
      <c r="K384" s="26">
        <f>INDEX('Masterlist - Updating'!$L:$L,MATCH('Masterlist Original- References'!B37,'Masterlist - Updating'!$B:$B,0))</f>
        <v>45046</v>
      </c>
      <c r="L384" s="41" t="s">
        <v>60</v>
      </c>
      <c r="M384" s="42"/>
      <c r="N384" s="36"/>
      <c r="O384" s="92">
        <f t="shared" ca="1" si="17"/>
        <v>44831</v>
      </c>
      <c r="P384" s="92">
        <f t="shared" si="16"/>
        <v>45032</v>
      </c>
    </row>
    <row r="385" spans="1:16" ht="46.5" hidden="1" x14ac:dyDescent="0.35">
      <c r="A385" s="40">
        <v>56</v>
      </c>
      <c r="B385" s="45" t="s">
        <v>1215</v>
      </c>
      <c r="C385" s="39" t="s">
        <v>367</v>
      </c>
      <c r="D385" s="40" t="s">
        <v>1343</v>
      </c>
      <c r="E385" s="40" t="s">
        <v>1849</v>
      </c>
      <c r="F385" s="40" t="s">
        <v>1848</v>
      </c>
      <c r="G385" s="52" t="s">
        <v>1843</v>
      </c>
      <c r="H385" s="40">
        <v>1</v>
      </c>
      <c r="I385" s="54" t="s">
        <v>22</v>
      </c>
      <c r="J385" s="26">
        <f>INDEX('Masterlist - Updating'!$I:$I,MATCH('Masterlist Original- References'!B57,'Masterlist - Updating'!$B:$B,0))</f>
        <v>44466</v>
      </c>
      <c r="K385" s="26">
        <f>INDEX('Masterlist - Updating'!$L:$L,MATCH('Masterlist Original- References'!B57,'Masterlist - Updating'!$B:$B,0))</f>
        <v>44831</v>
      </c>
      <c r="L385" s="41" t="s">
        <v>60</v>
      </c>
      <c r="M385" s="42"/>
      <c r="N385" s="36"/>
      <c r="O385" s="92">
        <f t="shared" ca="1" si="17"/>
        <v>44831</v>
      </c>
      <c r="P385" s="92">
        <f t="shared" si="16"/>
        <v>44817</v>
      </c>
    </row>
    <row r="386" spans="1:16" ht="46.5" hidden="1" x14ac:dyDescent="0.35">
      <c r="A386" s="40">
        <v>61</v>
      </c>
      <c r="B386" s="45" t="s">
        <v>1213</v>
      </c>
      <c r="C386" s="39" t="s">
        <v>375</v>
      </c>
      <c r="D386" s="40" t="s">
        <v>1343</v>
      </c>
      <c r="E386" s="40" t="s">
        <v>1847</v>
      </c>
      <c r="F386" s="40" t="s">
        <v>1214</v>
      </c>
      <c r="G386" s="52" t="s">
        <v>1843</v>
      </c>
      <c r="H386" s="40">
        <v>1</v>
      </c>
      <c r="I386" s="54" t="s">
        <v>22</v>
      </c>
      <c r="J386" s="26">
        <f>INDEX('Masterlist - Updating'!$I:$I,MATCH('Masterlist Original- References'!B62,'Masterlist - Updating'!$B:$B,0))</f>
        <v>44778</v>
      </c>
      <c r="K386" s="26">
        <f>INDEX('Masterlist - Updating'!$L:$L,MATCH('Masterlist Original- References'!B62,'Masterlist - Updating'!$B:$B,0))</f>
        <v>45143</v>
      </c>
      <c r="L386" s="41" t="s">
        <v>60</v>
      </c>
      <c r="M386" s="42"/>
      <c r="N386" s="36"/>
      <c r="O386" s="92">
        <f t="shared" ca="1" si="17"/>
        <v>44831</v>
      </c>
      <c r="P386" s="92">
        <f t="shared" ref="P386:P449" si="18">(K386-14)</f>
        <v>45129</v>
      </c>
    </row>
    <row r="387" spans="1:16" ht="31" hidden="1" x14ac:dyDescent="0.35">
      <c r="A387" s="40">
        <v>82</v>
      </c>
      <c r="B387" s="45" t="s">
        <v>57</v>
      </c>
      <c r="C387" s="39" t="s">
        <v>27</v>
      </c>
      <c r="D387" s="40" t="s">
        <v>1343</v>
      </c>
      <c r="E387" s="40" t="e">
        <f>INDEX([1]REFERENCED!$E:$E, MATCH(B387,[1]REFERENCED!$B:$B,0))</f>
        <v>#N/A</v>
      </c>
      <c r="F387" s="40" t="s">
        <v>58</v>
      </c>
      <c r="G387" s="39" t="s">
        <v>59</v>
      </c>
      <c r="H387" s="40">
        <v>1</v>
      </c>
      <c r="I387" s="54" t="s">
        <v>22</v>
      </c>
      <c r="J387" s="26">
        <f>INDEX('Masterlist - Updating'!$I:$I,MATCH('Masterlist Original- References'!B83,'Masterlist - Updating'!$B:$B,0))</f>
        <v>44529</v>
      </c>
      <c r="K387" s="26">
        <f>INDEX('Masterlist - Updating'!$L:$L,MATCH('Masterlist Original- References'!B83,'Masterlist - Updating'!$B:$B,0))</f>
        <v>44894</v>
      </c>
      <c r="L387" s="41" t="s">
        <v>60</v>
      </c>
      <c r="M387" s="42"/>
      <c r="N387" s="36"/>
      <c r="O387" s="92">
        <f t="shared" ca="1" si="17"/>
        <v>44831</v>
      </c>
      <c r="P387" s="92">
        <f t="shared" si="18"/>
        <v>44880</v>
      </c>
    </row>
    <row r="388" spans="1:16" hidden="1" x14ac:dyDescent="0.35">
      <c r="A388" s="40">
        <v>84</v>
      </c>
      <c r="B388" s="45" t="s">
        <v>177</v>
      </c>
      <c r="C388" s="39" t="s">
        <v>178</v>
      </c>
      <c r="D388" s="40" t="s">
        <v>1343</v>
      </c>
      <c r="E388" s="40" t="e">
        <f>INDEX([1]REFERENCED!$E:$E, MATCH(B388,[1]REFERENCED!$B:$B,0))</f>
        <v>#N/A</v>
      </c>
      <c r="F388" s="40" t="s">
        <v>179</v>
      </c>
      <c r="G388" s="39" t="s">
        <v>78</v>
      </c>
      <c r="H388" s="40">
        <v>1</v>
      </c>
      <c r="I388" s="54" t="s">
        <v>22</v>
      </c>
      <c r="J388" s="26">
        <f>INDEX('Masterlist - Updating'!$I:$I,MATCH('Masterlist Original- References'!B85,'Masterlist - Updating'!$B:$B,0))</f>
        <v>44566</v>
      </c>
      <c r="K388" s="26">
        <f>INDEX('Masterlist - Updating'!$L:$L,MATCH('Masterlist Original- References'!B85,'Masterlist - Updating'!$B:$B,0))</f>
        <v>44931</v>
      </c>
      <c r="L388" s="41" t="s">
        <v>60</v>
      </c>
      <c r="M388" s="42"/>
      <c r="N388" s="36"/>
      <c r="O388" s="92">
        <f t="shared" ca="1" si="17"/>
        <v>44831</v>
      </c>
      <c r="P388" s="92">
        <f t="shared" si="18"/>
        <v>44917</v>
      </c>
    </row>
    <row r="389" spans="1:16" ht="31" hidden="1" x14ac:dyDescent="0.35">
      <c r="A389" s="40">
        <v>85</v>
      </c>
      <c r="B389" s="45" t="s">
        <v>61</v>
      </c>
      <c r="C389" s="39" t="s">
        <v>62</v>
      </c>
      <c r="D389" s="40" t="s">
        <v>1343</v>
      </c>
      <c r="E389" s="40" t="e">
        <f>INDEX([1]REFERENCED!$E:$E, MATCH(B389,[1]REFERENCED!$B:$B,0))</f>
        <v>#N/A</v>
      </c>
      <c r="F389" s="40" t="s">
        <v>63</v>
      </c>
      <c r="G389" s="39" t="s">
        <v>59</v>
      </c>
      <c r="H389" s="40">
        <v>1</v>
      </c>
      <c r="I389" s="40" t="s">
        <v>22</v>
      </c>
      <c r="J389" s="26">
        <f>INDEX('Masterlist - Updating'!$I:$I,MATCH('Masterlist Original- References'!B86,'Masterlist - Updating'!$B:$B,0))</f>
        <v>44677</v>
      </c>
      <c r="K389" s="26">
        <f>INDEX('Masterlist - Updating'!$L:$L,MATCH('Masterlist Original- References'!B86,'Masterlist - Updating'!$B:$B,0))</f>
        <v>45042</v>
      </c>
      <c r="L389" s="41" t="s">
        <v>60</v>
      </c>
      <c r="M389" s="42"/>
      <c r="N389" s="36"/>
      <c r="O389" s="92">
        <f t="shared" ca="1" si="17"/>
        <v>44831</v>
      </c>
      <c r="P389" s="92">
        <f t="shared" si="18"/>
        <v>45028</v>
      </c>
    </row>
    <row r="390" spans="1:16" hidden="1" x14ac:dyDescent="0.35">
      <c r="A390" s="40">
        <v>87</v>
      </c>
      <c r="B390" s="45" t="s">
        <v>69</v>
      </c>
      <c r="C390" s="39" t="s">
        <v>62</v>
      </c>
      <c r="D390" s="40" t="s">
        <v>1343</v>
      </c>
      <c r="E390" s="40" t="e">
        <f>INDEX([1]REFERENCED!$E:$E, MATCH(B390,[1]REFERENCED!$B:$B,0))</f>
        <v>#N/A</v>
      </c>
      <c r="F390" s="40" t="s">
        <v>70</v>
      </c>
      <c r="G390" s="39" t="s">
        <v>34</v>
      </c>
      <c r="H390" s="40">
        <v>1</v>
      </c>
      <c r="I390" s="40" t="s">
        <v>22</v>
      </c>
      <c r="J390" s="26">
        <f>INDEX('Masterlist - Updating'!$I:$I,MATCH('Masterlist Original- References'!B88,'Masterlist - Updating'!$B:$B,0))</f>
        <v>44566</v>
      </c>
      <c r="K390" s="26">
        <f>INDEX('Masterlist - Updating'!$L:$L,MATCH('Masterlist Original- References'!B88,'Masterlist - Updating'!$B:$B,0))</f>
        <v>44931</v>
      </c>
      <c r="L390" s="41" t="s">
        <v>60</v>
      </c>
      <c r="M390" s="42"/>
      <c r="N390" s="36"/>
      <c r="O390" s="92">
        <f t="shared" ca="1" si="17"/>
        <v>44831</v>
      </c>
      <c r="P390" s="92">
        <f t="shared" si="18"/>
        <v>44917</v>
      </c>
    </row>
    <row r="391" spans="1:16" hidden="1" x14ac:dyDescent="0.35">
      <c r="A391" s="40">
        <v>88</v>
      </c>
      <c r="B391" s="45" t="s">
        <v>75</v>
      </c>
      <c r="C391" s="39" t="s">
        <v>76</v>
      </c>
      <c r="D391" s="40" t="s">
        <v>1343</v>
      </c>
      <c r="E391" s="40" t="e">
        <f>INDEX([1]REFERENCED!$E:$E, MATCH(B391,[1]REFERENCED!$B:$B,0))</f>
        <v>#N/A</v>
      </c>
      <c r="F391" s="40" t="s">
        <v>77</v>
      </c>
      <c r="G391" s="39" t="s">
        <v>78</v>
      </c>
      <c r="H391" s="40">
        <v>1</v>
      </c>
      <c r="I391" s="40" t="s">
        <v>22</v>
      </c>
      <c r="J391" s="26">
        <f>INDEX('Masterlist - Updating'!$I:$I,MATCH('Masterlist Original- References'!B89,'Masterlist - Updating'!$B:$B,0))</f>
        <v>44529</v>
      </c>
      <c r="K391" s="26">
        <f>INDEX('Masterlist - Updating'!$L:$L,MATCH('Masterlist Original- References'!B89,'Masterlist - Updating'!$B:$B,0))</f>
        <v>44894</v>
      </c>
      <c r="L391" s="41" t="s">
        <v>60</v>
      </c>
      <c r="M391" s="42"/>
      <c r="N391" s="36"/>
      <c r="O391" s="92">
        <f t="shared" ref="O391:O454" ca="1" si="19">TODAY()</f>
        <v>44831</v>
      </c>
      <c r="P391" s="92">
        <f t="shared" si="18"/>
        <v>44880</v>
      </c>
    </row>
    <row r="392" spans="1:16" hidden="1" x14ac:dyDescent="0.35">
      <c r="A392" s="40">
        <v>98</v>
      </c>
      <c r="B392" s="45" t="s">
        <v>124</v>
      </c>
      <c r="C392" s="39" t="s">
        <v>125</v>
      </c>
      <c r="D392" s="40" t="s">
        <v>1343</v>
      </c>
      <c r="E392" s="40" t="e">
        <f>INDEX([1]REFERENCED!$E:$E, MATCH(B392,[1]REFERENCED!$B:$B,0))</f>
        <v>#N/A</v>
      </c>
      <c r="F392" s="40" t="s">
        <v>126</v>
      </c>
      <c r="G392" s="39" t="s">
        <v>34</v>
      </c>
      <c r="H392" s="40">
        <v>2</v>
      </c>
      <c r="I392" s="40" t="s">
        <v>22</v>
      </c>
      <c r="J392" s="26">
        <f>INDEX('Masterlist - Updating'!$I:$I,MATCH('Masterlist Original- References'!B99,'Masterlist - Updating'!$B:$B,0))</f>
        <v>44529</v>
      </c>
      <c r="K392" s="26">
        <f>INDEX('Masterlist - Updating'!$L:$L,MATCH('Masterlist Original- References'!B99,'Masterlist - Updating'!$B:$B,0))</f>
        <v>44894</v>
      </c>
      <c r="L392" s="41" t="s">
        <v>60</v>
      </c>
      <c r="M392" s="42"/>
      <c r="N392" s="36"/>
      <c r="O392" s="92">
        <f t="shared" ca="1" si="19"/>
        <v>44831</v>
      </c>
      <c r="P392" s="92">
        <f t="shared" si="18"/>
        <v>44880</v>
      </c>
    </row>
    <row r="393" spans="1:16" hidden="1" x14ac:dyDescent="0.35">
      <c r="A393" s="40">
        <v>131</v>
      </c>
      <c r="B393" s="45" t="s">
        <v>447</v>
      </c>
      <c r="C393" s="39" t="s">
        <v>448</v>
      </c>
      <c r="D393" s="40" t="s">
        <v>1343</v>
      </c>
      <c r="E393" s="40" t="s">
        <v>1844</v>
      </c>
      <c r="F393" s="40" t="s">
        <v>449</v>
      </c>
      <c r="G393" s="52" t="s">
        <v>1843</v>
      </c>
      <c r="H393" s="40">
        <v>1</v>
      </c>
      <c r="I393" s="40" t="s">
        <v>22</v>
      </c>
      <c r="J393" s="26">
        <f>INDEX('Masterlist - Updating'!$I:$I,MATCH('Masterlist Original- References'!B132,'Masterlist - Updating'!$B:$B,0))</f>
        <v>44529</v>
      </c>
      <c r="K393" s="26">
        <f>INDEX('Masterlist - Updating'!$L:$L,MATCH('Masterlist Original- References'!B132,'Masterlist - Updating'!$B:$B,0))</f>
        <v>44894</v>
      </c>
      <c r="L393" s="41" t="s">
        <v>60</v>
      </c>
      <c r="M393" s="42"/>
      <c r="N393" s="36"/>
      <c r="O393" s="92">
        <f t="shared" ca="1" si="19"/>
        <v>44831</v>
      </c>
      <c r="P393" s="92">
        <f t="shared" si="18"/>
        <v>44880</v>
      </c>
    </row>
    <row r="394" spans="1:16" hidden="1" x14ac:dyDescent="0.35">
      <c r="A394" s="40">
        <v>136</v>
      </c>
      <c r="B394" s="45" t="s">
        <v>1706</v>
      </c>
      <c r="C394" s="39" t="s">
        <v>1707</v>
      </c>
      <c r="D394" s="40" t="s">
        <v>1343</v>
      </c>
      <c r="E394" s="40" t="s">
        <v>40</v>
      </c>
      <c r="F394" s="40" t="s">
        <v>1708</v>
      </c>
      <c r="G394" s="39" t="s">
        <v>980</v>
      </c>
      <c r="H394" s="40">
        <v>6</v>
      </c>
      <c r="I394" s="40" t="s">
        <v>119</v>
      </c>
      <c r="J394" s="26">
        <f>INDEX('Masterlist - Updating'!$I:$I,MATCH('Masterlist Original- References'!B137,'Masterlist - Updating'!$B:$B,0))</f>
        <v>44559</v>
      </c>
      <c r="K394" s="26">
        <f>INDEX('Masterlist - Updating'!$L:$L,MATCH('Masterlist Original- References'!B137,'Masterlist - Updating'!$B:$B,0))</f>
        <v>44924</v>
      </c>
      <c r="L394" s="41" t="s">
        <v>60</v>
      </c>
      <c r="M394" s="42"/>
      <c r="N394" s="36"/>
      <c r="O394" s="92">
        <f t="shared" ca="1" si="19"/>
        <v>44831</v>
      </c>
      <c r="P394" s="92">
        <f t="shared" si="18"/>
        <v>44910</v>
      </c>
    </row>
    <row r="395" spans="1:16" hidden="1" x14ac:dyDescent="0.35">
      <c r="A395" s="40">
        <v>152</v>
      </c>
      <c r="B395" s="45" t="s">
        <v>1624</v>
      </c>
      <c r="C395" s="39" t="s">
        <v>1625</v>
      </c>
      <c r="D395" s="40" t="s">
        <v>1343</v>
      </c>
      <c r="E395" s="40" t="e">
        <f>INDEX([1]REFERENCED!$E:$E, MATCH(B395,[1]REFERENCED!$B:$B,0))</f>
        <v>#N/A</v>
      </c>
      <c r="F395" s="40" t="s">
        <v>1626</v>
      </c>
      <c r="G395" s="39" t="s">
        <v>1564</v>
      </c>
      <c r="H395" s="40">
        <v>6</v>
      </c>
      <c r="I395" s="40" t="s">
        <v>119</v>
      </c>
      <c r="J395" s="26">
        <f>INDEX('Masterlist - Updating'!$I:$I,MATCH('Masterlist Original- References'!B153,'Masterlist - Updating'!$B:$B,0))</f>
        <v>44681</v>
      </c>
      <c r="K395" s="26">
        <f>INDEX('Masterlist - Updating'!$L:$L,MATCH('Masterlist Original- References'!B153,'Masterlist - Updating'!$B:$B,0))</f>
        <v>45046</v>
      </c>
      <c r="L395" s="41" t="s">
        <v>60</v>
      </c>
      <c r="M395" s="42"/>
      <c r="N395" s="36"/>
      <c r="O395" s="92">
        <f t="shared" ca="1" si="19"/>
        <v>44831</v>
      </c>
      <c r="P395" s="92">
        <f t="shared" si="18"/>
        <v>45032</v>
      </c>
    </row>
    <row r="396" spans="1:16" hidden="1" x14ac:dyDescent="0.35">
      <c r="A396" s="40">
        <v>153</v>
      </c>
      <c r="B396" s="45" t="s">
        <v>1627</v>
      </c>
      <c r="C396" s="39" t="s">
        <v>1625</v>
      </c>
      <c r="D396" s="40" t="s">
        <v>1343</v>
      </c>
      <c r="E396" s="40" t="e">
        <f>INDEX([1]REFERENCED!$E:$E, MATCH(B396,[1]REFERENCED!$B:$B,0))</f>
        <v>#N/A</v>
      </c>
      <c r="F396" s="40" t="s">
        <v>1628</v>
      </c>
      <c r="G396" s="39" t="s">
        <v>1568</v>
      </c>
      <c r="H396" s="40">
        <v>6</v>
      </c>
      <c r="I396" s="40" t="s">
        <v>119</v>
      </c>
      <c r="J396" s="26">
        <f>INDEX('Masterlist - Updating'!$I:$I,MATCH('Masterlist Original- References'!B154,'Masterlist - Updating'!$B:$B,0))</f>
        <v>44525</v>
      </c>
      <c r="K396" s="26">
        <f>INDEX('Masterlist - Updating'!$L:$L,MATCH('Masterlist Original- References'!B154,'Masterlist - Updating'!$B:$B,0))</f>
        <v>44890</v>
      </c>
      <c r="L396" s="41" t="s">
        <v>60</v>
      </c>
      <c r="M396" s="42"/>
      <c r="N396" s="36"/>
      <c r="O396" s="92">
        <f t="shared" ca="1" si="19"/>
        <v>44831</v>
      </c>
      <c r="P396" s="92">
        <f t="shared" si="18"/>
        <v>44876</v>
      </c>
    </row>
    <row r="397" spans="1:16" hidden="1" x14ac:dyDescent="0.35">
      <c r="A397" s="40">
        <v>154</v>
      </c>
      <c r="B397" s="45" t="s">
        <v>1629</v>
      </c>
      <c r="C397" s="39" t="s">
        <v>1625</v>
      </c>
      <c r="D397" s="40" t="s">
        <v>1343</v>
      </c>
      <c r="E397" s="40" t="e">
        <f>INDEX([1]REFERENCED!$E:$E, MATCH(B397,[1]REFERENCED!$B:$B,0))</f>
        <v>#N/A</v>
      </c>
      <c r="F397" s="40" t="s">
        <v>1630</v>
      </c>
      <c r="G397" s="39" t="s">
        <v>1568</v>
      </c>
      <c r="H397" s="40">
        <v>6</v>
      </c>
      <c r="I397" s="40" t="s">
        <v>119</v>
      </c>
      <c r="J397" s="26">
        <f>INDEX('Masterlist - Updating'!$I:$I,MATCH('Masterlist Original- References'!B155,'Masterlist - Updating'!$B:$B,0))</f>
        <v>44809</v>
      </c>
      <c r="K397" s="26">
        <f>INDEX('Masterlist - Updating'!$L:$L,MATCH('Masterlist Original- References'!B155,'Masterlist - Updating'!$B:$B,0))</f>
        <v>45174</v>
      </c>
      <c r="L397" s="41" t="s">
        <v>60</v>
      </c>
      <c r="M397" s="42"/>
      <c r="N397" s="36"/>
      <c r="O397" s="92">
        <f t="shared" ca="1" si="19"/>
        <v>44831</v>
      </c>
      <c r="P397" s="92">
        <f t="shared" si="18"/>
        <v>45160</v>
      </c>
    </row>
    <row r="398" spans="1:16" hidden="1" x14ac:dyDescent="0.35">
      <c r="A398" s="40">
        <v>155</v>
      </c>
      <c r="B398" s="45" t="s">
        <v>1631</v>
      </c>
      <c r="C398" s="39" t="s">
        <v>1625</v>
      </c>
      <c r="D398" s="40" t="s">
        <v>1343</v>
      </c>
      <c r="E398" s="40" t="e">
        <f>INDEX([1]REFERENCED!$E:$E, MATCH(B398,[1]REFERENCED!$B:$B,0))</f>
        <v>#N/A</v>
      </c>
      <c r="F398" s="40" t="s">
        <v>1632</v>
      </c>
      <c r="G398" s="39" t="s">
        <v>1568</v>
      </c>
      <c r="H398" s="40">
        <v>6</v>
      </c>
      <c r="I398" s="40" t="s">
        <v>119</v>
      </c>
      <c r="J398" s="26">
        <f>INDEX('Masterlist - Updating'!$I:$I,MATCH('Masterlist Original- References'!B156,'Masterlist - Updating'!$B:$B,0))</f>
        <v>44754</v>
      </c>
      <c r="K398" s="26">
        <f>INDEX('Masterlist - Updating'!$L:$L,MATCH('Masterlist Original- References'!B156,'Masterlist - Updating'!$B:$B,0))</f>
        <v>45119</v>
      </c>
      <c r="L398" s="41" t="s">
        <v>60</v>
      </c>
      <c r="M398" s="42"/>
      <c r="N398" s="36"/>
      <c r="O398" s="92">
        <f t="shared" ca="1" si="19"/>
        <v>44831</v>
      </c>
      <c r="P398" s="92">
        <f t="shared" si="18"/>
        <v>45105</v>
      </c>
    </row>
    <row r="399" spans="1:16" hidden="1" x14ac:dyDescent="0.35">
      <c r="A399" s="40">
        <v>156</v>
      </c>
      <c r="B399" s="45" t="s">
        <v>1633</v>
      </c>
      <c r="C399" s="39" t="s">
        <v>1625</v>
      </c>
      <c r="D399" s="40" t="s">
        <v>1343</v>
      </c>
      <c r="E399" s="40" t="e">
        <f>INDEX([1]REFERENCED!$E:$E, MATCH(B399,[1]REFERENCED!$B:$B,0))</f>
        <v>#N/A</v>
      </c>
      <c r="F399" s="40" t="s">
        <v>1634</v>
      </c>
      <c r="G399" s="39" t="s">
        <v>1568</v>
      </c>
      <c r="H399" s="40">
        <v>6</v>
      </c>
      <c r="I399" s="40" t="s">
        <v>119</v>
      </c>
      <c r="J399" s="26">
        <f>INDEX('Masterlist - Updating'!$I:$I,MATCH('Masterlist Original- References'!B157,'Masterlist - Updating'!$B:$B,0))</f>
        <v>44690</v>
      </c>
      <c r="K399" s="26">
        <f>INDEX('Masterlist - Updating'!$L:$L,MATCH('Masterlist Original- References'!B157,'Masterlist - Updating'!$B:$B,0))</f>
        <v>45055</v>
      </c>
      <c r="L399" s="41" t="s">
        <v>60</v>
      </c>
      <c r="M399" s="42"/>
      <c r="N399" s="36"/>
      <c r="O399" s="92">
        <f t="shared" ca="1" si="19"/>
        <v>44831</v>
      </c>
      <c r="P399" s="92">
        <f t="shared" si="18"/>
        <v>45041</v>
      </c>
    </row>
    <row r="400" spans="1:16" hidden="1" x14ac:dyDescent="0.35">
      <c r="A400" s="40">
        <v>157</v>
      </c>
      <c r="B400" s="45" t="s">
        <v>1635</v>
      </c>
      <c r="C400" s="39" t="s">
        <v>1625</v>
      </c>
      <c r="D400" s="40" t="s">
        <v>1343</v>
      </c>
      <c r="E400" s="40" t="e">
        <f>INDEX([1]REFERENCED!$E:$E, MATCH(B400,[1]REFERENCED!$B:$B,0))</f>
        <v>#N/A</v>
      </c>
      <c r="F400" s="40" t="s">
        <v>1636</v>
      </c>
      <c r="G400" s="39" t="s">
        <v>1568</v>
      </c>
      <c r="H400" s="40">
        <v>6</v>
      </c>
      <c r="I400" s="40" t="s">
        <v>119</v>
      </c>
      <c r="J400" s="26">
        <f>INDEX('Masterlist - Updating'!$I:$I,MATCH('Masterlist Original- References'!B158,'Masterlist - Updating'!$B:$B,0))</f>
        <v>44688</v>
      </c>
      <c r="K400" s="26">
        <f>INDEX('Masterlist - Updating'!$L:$L,MATCH('Masterlist Original- References'!B158,'Masterlist - Updating'!$B:$B,0))</f>
        <v>45053</v>
      </c>
      <c r="L400" s="41" t="s">
        <v>60</v>
      </c>
      <c r="M400" s="42"/>
      <c r="N400" s="36"/>
      <c r="O400" s="92">
        <f t="shared" ca="1" si="19"/>
        <v>44831</v>
      </c>
      <c r="P400" s="92">
        <f t="shared" si="18"/>
        <v>45039</v>
      </c>
    </row>
    <row r="401" spans="1:16" hidden="1" x14ac:dyDescent="0.35">
      <c r="A401" s="40">
        <v>158</v>
      </c>
      <c r="B401" s="45" t="s">
        <v>1637</v>
      </c>
      <c r="C401" s="39" t="s">
        <v>1625</v>
      </c>
      <c r="D401" s="40" t="s">
        <v>1343</v>
      </c>
      <c r="E401" s="40" t="e">
        <f>INDEX([1]REFERENCED!$E:$E, MATCH(B401,[1]REFERENCED!$B:$B,0))</f>
        <v>#N/A</v>
      </c>
      <c r="F401" s="40" t="s">
        <v>1638</v>
      </c>
      <c r="G401" s="39" t="s">
        <v>1568</v>
      </c>
      <c r="H401" s="40">
        <v>6</v>
      </c>
      <c r="I401" s="40" t="s">
        <v>119</v>
      </c>
      <c r="J401" s="26">
        <f>INDEX('Masterlist - Updating'!$I:$I,MATCH('Masterlist Original- References'!B159,'Masterlist - Updating'!$B:$B,0))</f>
        <v>44677</v>
      </c>
      <c r="K401" s="26">
        <f>INDEX('Masterlist - Updating'!$L:$L,MATCH('Masterlist Original- References'!B159,'Masterlist - Updating'!$B:$B,0))</f>
        <v>45042</v>
      </c>
      <c r="L401" s="41" t="s">
        <v>60</v>
      </c>
      <c r="M401" s="42"/>
      <c r="N401" s="36"/>
      <c r="O401" s="92">
        <f t="shared" ca="1" si="19"/>
        <v>44831</v>
      </c>
      <c r="P401" s="92">
        <f t="shared" si="18"/>
        <v>45028</v>
      </c>
    </row>
    <row r="402" spans="1:16" hidden="1" x14ac:dyDescent="0.35">
      <c r="A402" s="40">
        <v>159</v>
      </c>
      <c r="B402" s="45" t="s">
        <v>1639</v>
      </c>
      <c r="C402" s="39" t="s">
        <v>1625</v>
      </c>
      <c r="D402" s="40" t="s">
        <v>1343</v>
      </c>
      <c r="E402" s="40" t="e">
        <f>INDEX([1]REFERENCED!$E:$E, MATCH(B402,[1]REFERENCED!$B:$B,0))</f>
        <v>#N/A</v>
      </c>
      <c r="F402" s="40" t="s">
        <v>1640</v>
      </c>
      <c r="G402" s="39" t="s">
        <v>1568</v>
      </c>
      <c r="H402" s="40">
        <v>6</v>
      </c>
      <c r="I402" s="40" t="s">
        <v>119</v>
      </c>
      <c r="J402" s="26">
        <f>INDEX('Masterlist - Updating'!$I:$I,MATCH('Masterlist Original- References'!B160,'Masterlist - Updating'!$B:$B,0))</f>
        <v>44677</v>
      </c>
      <c r="K402" s="26">
        <f>INDEX('Masterlist - Updating'!$L:$L,MATCH('Masterlist Original- References'!B160,'Masterlist - Updating'!$B:$B,0))</f>
        <v>45042</v>
      </c>
      <c r="L402" s="41" t="s">
        <v>60</v>
      </c>
      <c r="M402" s="42"/>
      <c r="N402" s="36"/>
      <c r="O402" s="92">
        <f t="shared" ca="1" si="19"/>
        <v>44831</v>
      </c>
      <c r="P402" s="92">
        <f t="shared" si="18"/>
        <v>45028</v>
      </c>
    </row>
    <row r="403" spans="1:16" hidden="1" x14ac:dyDescent="0.35">
      <c r="A403" s="40">
        <v>160</v>
      </c>
      <c r="B403" s="45" t="s">
        <v>1641</v>
      </c>
      <c r="C403" s="39" t="s">
        <v>1625</v>
      </c>
      <c r="D403" s="40" t="s">
        <v>1343</v>
      </c>
      <c r="E403" s="40" t="e">
        <f>INDEX([1]REFERENCED!$E:$E, MATCH(B403,[1]REFERENCED!$B:$B,0))</f>
        <v>#N/A</v>
      </c>
      <c r="F403" s="40" t="s">
        <v>1642</v>
      </c>
      <c r="G403" s="39" t="s">
        <v>1568</v>
      </c>
      <c r="H403" s="40">
        <v>6</v>
      </c>
      <c r="I403" s="40" t="s">
        <v>119</v>
      </c>
      <c r="J403" s="26">
        <f>INDEX('Masterlist - Updating'!$I:$I,MATCH('Masterlist Original- References'!B161,'Masterlist - Updating'!$B:$B,0))</f>
        <v>44686</v>
      </c>
      <c r="K403" s="26">
        <f>INDEX('Masterlist - Updating'!$L:$L,MATCH('Masterlist Original- References'!B161,'Masterlist - Updating'!$B:$B,0))</f>
        <v>45051</v>
      </c>
      <c r="L403" s="41" t="s">
        <v>60</v>
      </c>
      <c r="M403" s="42"/>
      <c r="N403" s="36"/>
      <c r="O403" s="92">
        <f t="shared" ca="1" si="19"/>
        <v>44831</v>
      </c>
      <c r="P403" s="92">
        <f t="shared" si="18"/>
        <v>45037</v>
      </c>
    </row>
    <row r="404" spans="1:16" hidden="1" x14ac:dyDescent="0.35">
      <c r="A404" s="40">
        <v>161</v>
      </c>
      <c r="B404" s="45" t="s">
        <v>1643</v>
      </c>
      <c r="C404" s="39" t="s">
        <v>1625</v>
      </c>
      <c r="D404" s="40" t="s">
        <v>1343</v>
      </c>
      <c r="E404" s="40" t="e">
        <f>INDEX([1]REFERENCED!$E:$E, MATCH(B404,[1]REFERENCED!$B:$B,0))</f>
        <v>#N/A</v>
      </c>
      <c r="F404" s="40" t="s">
        <v>1644</v>
      </c>
      <c r="G404" s="39" t="s">
        <v>1568</v>
      </c>
      <c r="H404" s="40">
        <v>6</v>
      </c>
      <c r="I404" s="40" t="s">
        <v>119</v>
      </c>
      <c r="J404" s="26">
        <f>INDEX('Masterlist - Updating'!$I:$I,MATCH('Masterlist Original- References'!B162,'Masterlist - Updating'!$B:$B,0))</f>
        <v>44686</v>
      </c>
      <c r="K404" s="26">
        <f>INDEX('Masterlist - Updating'!$L:$L,MATCH('Masterlist Original- References'!B162,'Masterlist - Updating'!$B:$B,0))</f>
        <v>45051</v>
      </c>
      <c r="L404" s="41" t="s">
        <v>60</v>
      </c>
      <c r="M404" s="42"/>
      <c r="N404" s="36"/>
      <c r="O404" s="92">
        <f t="shared" ca="1" si="19"/>
        <v>44831</v>
      </c>
      <c r="P404" s="92">
        <f t="shared" si="18"/>
        <v>45037</v>
      </c>
    </row>
    <row r="405" spans="1:16" hidden="1" x14ac:dyDescent="0.35">
      <c r="A405" s="40">
        <v>162</v>
      </c>
      <c r="B405" s="45" t="s">
        <v>1645</v>
      </c>
      <c r="C405" s="39" t="s">
        <v>1625</v>
      </c>
      <c r="D405" s="40" t="s">
        <v>1343</v>
      </c>
      <c r="E405" s="40" t="e">
        <f>INDEX([1]REFERENCED!$E:$E, MATCH(B405,[1]REFERENCED!$B:$B,0))</f>
        <v>#N/A</v>
      </c>
      <c r="F405" s="40" t="s">
        <v>1646</v>
      </c>
      <c r="G405" s="39" t="s">
        <v>1568</v>
      </c>
      <c r="H405" s="40">
        <v>6</v>
      </c>
      <c r="I405" s="40" t="s">
        <v>119</v>
      </c>
      <c r="J405" s="26">
        <f>INDEX('Masterlist - Updating'!$I:$I,MATCH('Masterlist Original- References'!B163,'Masterlist - Updating'!$B:$B,0))</f>
        <v>44560</v>
      </c>
      <c r="K405" s="26">
        <f>INDEX('Masterlist - Updating'!$L:$L,MATCH('Masterlist Original- References'!B163,'Masterlist - Updating'!$B:$B,0))</f>
        <v>44925</v>
      </c>
      <c r="L405" s="41" t="s">
        <v>60</v>
      </c>
      <c r="M405" s="42"/>
      <c r="N405" s="36"/>
      <c r="O405" s="92">
        <f t="shared" ca="1" si="19"/>
        <v>44831</v>
      </c>
      <c r="P405" s="92">
        <f t="shared" si="18"/>
        <v>44911</v>
      </c>
    </row>
    <row r="406" spans="1:16" hidden="1" x14ac:dyDescent="0.35">
      <c r="A406" s="40">
        <v>163</v>
      </c>
      <c r="B406" s="45" t="s">
        <v>1647</v>
      </c>
      <c r="C406" s="39" t="s">
        <v>1625</v>
      </c>
      <c r="D406" s="40" t="s">
        <v>1343</v>
      </c>
      <c r="E406" s="40" t="e">
        <f>INDEX([1]REFERENCED!$E:$E, MATCH(B406,[1]REFERENCED!$B:$B,0))</f>
        <v>#N/A</v>
      </c>
      <c r="F406" s="40" t="s">
        <v>1648</v>
      </c>
      <c r="G406" s="39" t="s">
        <v>1568</v>
      </c>
      <c r="H406" s="40">
        <v>6</v>
      </c>
      <c r="I406" s="40" t="s">
        <v>119</v>
      </c>
      <c r="J406" s="26">
        <f>INDEX('Masterlist - Updating'!$I:$I,MATCH('Masterlist Original- References'!B164,'Masterlist - Updating'!$B:$B,0))</f>
        <v>44690</v>
      </c>
      <c r="K406" s="26">
        <f>INDEX('Masterlist - Updating'!$L:$L,MATCH('Masterlist Original- References'!B164,'Masterlist - Updating'!$B:$B,0))</f>
        <v>45055</v>
      </c>
      <c r="L406" s="41" t="s">
        <v>60</v>
      </c>
      <c r="M406" s="42"/>
      <c r="N406" s="36"/>
      <c r="O406" s="92">
        <f t="shared" ca="1" si="19"/>
        <v>44831</v>
      </c>
      <c r="P406" s="92">
        <f t="shared" si="18"/>
        <v>45041</v>
      </c>
    </row>
    <row r="407" spans="1:16" hidden="1" x14ac:dyDescent="0.35">
      <c r="A407" s="40">
        <v>164</v>
      </c>
      <c r="B407" s="45" t="s">
        <v>1666</v>
      </c>
      <c r="C407" s="39" t="s">
        <v>1625</v>
      </c>
      <c r="D407" s="40" t="s">
        <v>1343</v>
      </c>
      <c r="E407" s="40" t="e">
        <f>INDEX([1]REFERENCED!$E:$E, MATCH(B407,[1]REFERENCED!$B:$B,0))</f>
        <v>#N/A</v>
      </c>
      <c r="F407" s="40" t="s">
        <v>1667</v>
      </c>
      <c r="G407" s="39" t="s">
        <v>1568</v>
      </c>
      <c r="H407" s="40">
        <v>6</v>
      </c>
      <c r="I407" s="40" t="s">
        <v>119</v>
      </c>
      <c r="J407" s="26">
        <f>INDEX('Masterlist - Updating'!$I:$I,MATCH('Masterlist Original- References'!B165,'Masterlist - Updating'!$B:$B,0))</f>
        <v>44690</v>
      </c>
      <c r="K407" s="26">
        <f>INDEX('Masterlist - Updating'!$L:$L,MATCH('Masterlist Original- References'!B165,'Masterlist - Updating'!$B:$B,0))</f>
        <v>45055</v>
      </c>
      <c r="L407" s="41" t="s">
        <v>60</v>
      </c>
      <c r="M407" s="42"/>
      <c r="N407" s="36"/>
      <c r="O407" s="92">
        <f t="shared" ca="1" si="19"/>
        <v>44831</v>
      </c>
      <c r="P407" s="92">
        <f t="shared" si="18"/>
        <v>45041</v>
      </c>
    </row>
    <row r="408" spans="1:16" hidden="1" x14ac:dyDescent="0.35">
      <c r="A408" s="40">
        <v>165</v>
      </c>
      <c r="B408" s="45" t="s">
        <v>1668</v>
      </c>
      <c r="C408" s="39" t="s">
        <v>1625</v>
      </c>
      <c r="D408" s="40" t="s">
        <v>1343</v>
      </c>
      <c r="E408" s="40" t="e">
        <f>INDEX([1]REFERENCED!$E:$E, MATCH(B408,[1]REFERENCED!$B:$B,0))</f>
        <v>#N/A</v>
      </c>
      <c r="F408" s="40" t="s">
        <v>1669</v>
      </c>
      <c r="G408" s="39" t="s">
        <v>1568</v>
      </c>
      <c r="H408" s="40">
        <v>6</v>
      </c>
      <c r="I408" s="40" t="s">
        <v>119</v>
      </c>
      <c r="J408" s="26">
        <f>INDEX('Masterlist - Updating'!$I:$I,MATCH('Masterlist Original- References'!B166,'Masterlist - Updating'!$B:$B,0))</f>
        <v>44688</v>
      </c>
      <c r="K408" s="26">
        <f>INDEX('Masterlist - Updating'!$L:$L,MATCH('Masterlist Original- References'!B166,'Masterlist - Updating'!$B:$B,0))</f>
        <v>45053</v>
      </c>
      <c r="L408" s="41" t="s">
        <v>60</v>
      </c>
      <c r="M408" s="42"/>
      <c r="N408" s="36"/>
      <c r="O408" s="92">
        <f t="shared" ca="1" si="19"/>
        <v>44831</v>
      </c>
      <c r="P408" s="92">
        <f t="shared" si="18"/>
        <v>45039</v>
      </c>
    </row>
    <row r="409" spans="1:16" hidden="1" x14ac:dyDescent="0.35">
      <c r="A409" s="40">
        <v>166</v>
      </c>
      <c r="B409" s="45" t="s">
        <v>1670</v>
      </c>
      <c r="C409" s="39" t="s">
        <v>1625</v>
      </c>
      <c r="D409" s="40" t="s">
        <v>1343</v>
      </c>
      <c r="E409" s="40" t="e">
        <f>INDEX([1]REFERENCED!$E:$E, MATCH(B409,[1]REFERENCED!$B:$B,0))</f>
        <v>#N/A</v>
      </c>
      <c r="F409" s="40" t="s">
        <v>1671</v>
      </c>
      <c r="G409" s="39" t="s">
        <v>1568</v>
      </c>
      <c r="H409" s="40">
        <v>6</v>
      </c>
      <c r="I409" s="40" t="s">
        <v>119</v>
      </c>
      <c r="J409" s="26">
        <f>INDEX('Masterlist - Updating'!$I:$I,MATCH('Masterlist Original- References'!B167,'Masterlist - Updating'!$B:$B,0))</f>
        <v>44688</v>
      </c>
      <c r="K409" s="26">
        <f>INDEX('Masterlist - Updating'!$L:$L,MATCH('Masterlist Original- References'!B167,'Masterlist - Updating'!$B:$B,0))</f>
        <v>45053</v>
      </c>
      <c r="L409" s="41" t="s">
        <v>60</v>
      </c>
      <c r="M409" s="42"/>
      <c r="N409" s="36"/>
      <c r="O409" s="92">
        <f t="shared" ca="1" si="19"/>
        <v>44831</v>
      </c>
      <c r="P409" s="92">
        <f t="shared" si="18"/>
        <v>45039</v>
      </c>
    </row>
    <row r="410" spans="1:16" hidden="1" x14ac:dyDescent="0.35">
      <c r="A410" s="40">
        <v>167</v>
      </c>
      <c r="B410" s="45" t="s">
        <v>1672</v>
      </c>
      <c r="C410" s="39" t="s">
        <v>1625</v>
      </c>
      <c r="D410" s="40" t="s">
        <v>1343</v>
      </c>
      <c r="E410" s="40" t="e">
        <f>INDEX([1]REFERENCED!$E:$E, MATCH(B410,[1]REFERENCED!$B:$B,0))</f>
        <v>#N/A</v>
      </c>
      <c r="F410" s="40" t="s">
        <v>1673</v>
      </c>
      <c r="G410" s="39" t="s">
        <v>1568</v>
      </c>
      <c r="H410" s="40">
        <v>6</v>
      </c>
      <c r="I410" s="40" t="s">
        <v>119</v>
      </c>
      <c r="J410" s="26">
        <f>INDEX('Masterlist - Updating'!$I:$I,MATCH('Masterlist Original- References'!B168,'Masterlist - Updating'!$B:$B,0))</f>
        <v>44809</v>
      </c>
      <c r="K410" s="26">
        <f>INDEX('Masterlist - Updating'!$L:$L,MATCH('Masterlist Original- References'!B168,'Masterlist - Updating'!$B:$B,0))</f>
        <v>45174</v>
      </c>
      <c r="L410" s="41" t="s">
        <v>60</v>
      </c>
      <c r="M410" s="42"/>
      <c r="N410" s="36"/>
      <c r="O410" s="92">
        <f t="shared" ca="1" si="19"/>
        <v>44831</v>
      </c>
      <c r="P410" s="92">
        <f t="shared" si="18"/>
        <v>45160</v>
      </c>
    </row>
    <row r="411" spans="1:16" hidden="1" x14ac:dyDescent="0.35">
      <c r="A411" s="40">
        <v>168</v>
      </c>
      <c r="B411" s="45" t="s">
        <v>1674</v>
      </c>
      <c r="C411" s="39" t="s">
        <v>1625</v>
      </c>
      <c r="D411" s="40" t="s">
        <v>1343</v>
      </c>
      <c r="E411" s="40" t="e">
        <f>INDEX([1]REFERENCED!$E:$E, MATCH(B411,[1]REFERENCED!$B:$B,0))</f>
        <v>#N/A</v>
      </c>
      <c r="F411" s="40" t="s">
        <v>1675</v>
      </c>
      <c r="G411" s="39" t="s">
        <v>1568</v>
      </c>
      <c r="H411" s="40">
        <v>6</v>
      </c>
      <c r="I411" s="40" t="s">
        <v>119</v>
      </c>
      <c r="J411" s="26">
        <f>INDEX('Masterlist - Updating'!$I:$I,MATCH('Masterlist Original- References'!B169,'Masterlist - Updating'!$B:$B,0))</f>
        <v>44525</v>
      </c>
      <c r="K411" s="26">
        <f>INDEX('Masterlist - Updating'!$L:$L,MATCH('Masterlist Original- References'!B169,'Masterlist - Updating'!$B:$B,0))</f>
        <v>44890</v>
      </c>
      <c r="L411" s="41" t="s">
        <v>60</v>
      </c>
      <c r="M411" s="42"/>
      <c r="N411" s="36"/>
      <c r="O411" s="92">
        <f t="shared" ca="1" si="19"/>
        <v>44831</v>
      </c>
      <c r="P411" s="92">
        <f t="shared" si="18"/>
        <v>44876</v>
      </c>
    </row>
    <row r="412" spans="1:16" hidden="1" x14ac:dyDescent="0.35">
      <c r="A412" s="40">
        <v>170</v>
      </c>
      <c r="B412" s="45" t="s">
        <v>1659</v>
      </c>
      <c r="C412" s="39" t="s">
        <v>1657</v>
      </c>
      <c r="D412" s="40" t="s">
        <v>1343</v>
      </c>
      <c r="E412" s="40" t="e">
        <f>INDEX([1]REFERENCED!$E:$E, MATCH(B412,[1]REFERENCED!$B:$B,0))</f>
        <v>#N/A</v>
      </c>
      <c r="F412" s="40" t="s">
        <v>1660</v>
      </c>
      <c r="G412" s="39" t="s">
        <v>1568</v>
      </c>
      <c r="H412" s="40">
        <v>1</v>
      </c>
      <c r="I412" s="40" t="s">
        <v>22</v>
      </c>
      <c r="J412" s="26">
        <f>INDEX('Masterlist - Updating'!$I:$I,MATCH('Masterlist Original- References'!B171,'Masterlist - Updating'!$B:$B,0))</f>
        <v>44525</v>
      </c>
      <c r="K412" s="26">
        <f>INDEX('Masterlist - Updating'!$L:$L,MATCH('Masterlist Original- References'!B171,'Masterlist - Updating'!$B:$B,0))</f>
        <v>44890</v>
      </c>
      <c r="L412" s="41" t="s">
        <v>60</v>
      </c>
      <c r="M412" s="42"/>
      <c r="N412" s="36"/>
      <c r="O412" s="92">
        <f t="shared" ca="1" si="19"/>
        <v>44831</v>
      </c>
      <c r="P412" s="92">
        <f t="shared" si="18"/>
        <v>44876</v>
      </c>
    </row>
    <row r="413" spans="1:16" ht="46.5" hidden="1" x14ac:dyDescent="0.35">
      <c r="A413" s="40">
        <v>188</v>
      </c>
      <c r="B413" s="45" t="s">
        <v>949</v>
      </c>
      <c r="C413" s="39" t="s">
        <v>950</v>
      </c>
      <c r="D413" s="40">
        <v>2</v>
      </c>
      <c r="E413" s="40" t="s">
        <v>951</v>
      </c>
      <c r="F413" s="40" t="s">
        <v>952</v>
      </c>
      <c r="G413" s="39" t="s">
        <v>953</v>
      </c>
      <c r="H413" s="40">
        <v>1</v>
      </c>
      <c r="I413" s="40" t="s">
        <v>22</v>
      </c>
      <c r="J413" s="26">
        <f>INDEX('Masterlist - Updating'!$I:$I,MATCH('Masterlist Original- References'!B189,'Masterlist - Updating'!$B:$B,0))</f>
        <v>44469</v>
      </c>
      <c r="K413" s="26">
        <f>INDEX('Masterlist - Updating'!$L:$L,MATCH('Masterlist Original- References'!B189,'Masterlist - Updating'!$B:$B,0))</f>
        <v>44834</v>
      </c>
      <c r="L413" s="41" t="s">
        <v>60</v>
      </c>
      <c r="M413" s="42"/>
      <c r="N413" s="36"/>
      <c r="O413" s="92">
        <f t="shared" ca="1" si="19"/>
        <v>44831</v>
      </c>
      <c r="P413" s="92">
        <f t="shared" si="18"/>
        <v>44820</v>
      </c>
    </row>
    <row r="414" spans="1:16" ht="46.5" hidden="1" x14ac:dyDescent="0.35">
      <c r="A414" s="40">
        <v>189</v>
      </c>
      <c r="B414" s="45" t="s">
        <v>954</v>
      </c>
      <c r="C414" s="39" t="s">
        <v>955</v>
      </c>
      <c r="D414" s="40">
        <v>2</v>
      </c>
      <c r="E414" s="40" t="s">
        <v>951</v>
      </c>
      <c r="F414" s="40" t="s">
        <v>956</v>
      </c>
      <c r="G414" s="39" t="s">
        <v>953</v>
      </c>
      <c r="H414" s="40">
        <v>1</v>
      </c>
      <c r="I414" s="40" t="s">
        <v>22</v>
      </c>
      <c r="J414" s="26">
        <f>INDEX('Masterlist - Updating'!$I:$I,MATCH('Masterlist Original- References'!B190,'Masterlist - Updating'!$B:$B,0))</f>
        <v>44506</v>
      </c>
      <c r="K414" s="26">
        <f>INDEX('Masterlist - Updating'!$L:$L,MATCH('Masterlist Original- References'!B190,'Masterlist - Updating'!$B:$B,0))</f>
        <v>44871</v>
      </c>
      <c r="L414" s="41" t="s">
        <v>60</v>
      </c>
      <c r="M414" s="42"/>
      <c r="N414" s="36"/>
      <c r="O414" s="92">
        <f t="shared" ca="1" si="19"/>
        <v>44831</v>
      </c>
      <c r="P414" s="92">
        <f t="shared" si="18"/>
        <v>44857</v>
      </c>
    </row>
    <row r="415" spans="1:16" ht="31" hidden="1" x14ac:dyDescent="0.35">
      <c r="A415" s="40">
        <v>190</v>
      </c>
      <c r="B415" s="45" t="s">
        <v>1025</v>
      </c>
      <c r="C415" s="39" t="s">
        <v>1026</v>
      </c>
      <c r="D415" s="40" t="s">
        <v>1343</v>
      </c>
      <c r="E415" s="40" t="e">
        <f>INDEX([1]REFERENCED!$E:$E, MATCH(B415,[1]REFERENCED!$B:$B,0))</f>
        <v>#N/A</v>
      </c>
      <c r="F415" s="40" t="s">
        <v>1027</v>
      </c>
      <c r="G415" s="39" t="s">
        <v>1028</v>
      </c>
      <c r="H415" s="40">
        <v>1</v>
      </c>
      <c r="I415" s="40" t="s">
        <v>22</v>
      </c>
      <c r="J415" s="26">
        <f>INDEX('Masterlist - Updating'!$I:$I,MATCH('Masterlist Original- References'!B191,'Masterlist - Updating'!$B:$B,0))</f>
        <v>44469</v>
      </c>
      <c r="K415" s="26">
        <f>INDEX('Masterlist - Updating'!$L:$L,MATCH('Masterlist Original- References'!B191,'Masterlist - Updating'!$B:$B,0))</f>
        <v>44834</v>
      </c>
      <c r="L415" s="41" t="s">
        <v>60</v>
      </c>
      <c r="M415" s="42"/>
      <c r="N415" s="36"/>
      <c r="O415" s="92">
        <f t="shared" ca="1" si="19"/>
        <v>44831</v>
      </c>
      <c r="P415" s="92">
        <f t="shared" si="18"/>
        <v>44820</v>
      </c>
    </row>
    <row r="416" spans="1:16" hidden="1" x14ac:dyDescent="0.35">
      <c r="A416" s="40">
        <v>192</v>
      </c>
      <c r="B416" s="45" t="s">
        <v>1649</v>
      </c>
      <c r="C416" s="39" t="s">
        <v>1650</v>
      </c>
      <c r="D416" s="40" t="s">
        <v>1343</v>
      </c>
      <c r="E416" s="40" t="e">
        <f>INDEX([1]REFERENCED!$E:$E, MATCH(B416,[1]REFERENCED!$B:$B,0))</f>
        <v>#N/A</v>
      </c>
      <c r="F416" s="40" t="s">
        <v>1651</v>
      </c>
      <c r="G416" s="39" t="s">
        <v>1568</v>
      </c>
      <c r="H416" s="40">
        <v>1</v>
      </c>
      <c r="I416" s="40" t="s">
        <v>22</v>
      </c>
      <c r="J416" s="26">
        <f>INDEX('Masterlist - Updating'!$I:$I,MATCH('Masterlist Original- References'!B193,'Masterlist - Updating'!$B:$B,0))</f>
        <v>44566</v>
      </c>
      <c r="K416" s="26">
        <f>INDEX('Masterlist - Updating'!$L:$L,MATCH('Masterlist Original- References'!B193,'Masterlist - Updating'!$B:$B,0))</f>
        <v>44931</v>
      </c>
      <c r="L416" s="41" t="s">
        <v>60</v>
      </c>
      <c r="M416" s="42"/>
      <c r="N416" s="36"/>
      <c r="O416" s="92">
        <f t="shared" ca="1" si="19"/>
        <v>44831</v>
      </c>
      <c r="P416" s="92">
        <f t="shared" si="18"/>
        <v>44917</v>
      </c>
    </row>
    <row r="417" spans="1:16" hidden="1" x14ac:dyDescent="0.35">
      <c r="A417" s="40">
        <v>194</v>
      </c>
      <c r="B417" s="45" t="s">
        <v>1654</v>
      </c>
      <c r="C417" s="39" t="s">
        <v>1650</v>
      </c>
      <c r="D417" s="40" t="s">
        <v>1343</v>
      </c>
      <c r="E417" s="40" t="e">
        <f>INDEX([1]REFERENCED!$E:$E, MATCH(B417,[1]REFERENCED!$B:$B,0))</f>
        <v>#N/A</v>
      </c>
      <c r="F417" s="40" t="s">
        <v>1655</v>
      </c>
      <c r="G417" s="39" t="s">
        <v>1564</v>
      </c>
      <c r="H417" s="40">
        <v>1</v>
      </c>
      <c r="I417" s="40" t="s">
        <v>22</v>
      </c>
      <c r="J417" s="26">
        <f>INDEX('Masterlist - Updating'!$I:$I,MATCH('Masterlist Original- References'!B195,'Masterlist - Updating'!$B:$B,0))</f>
        <v>44559</v>
      </c>
      <c r="K417" s="26">
        <f>INDEX('Masterlist - Updating'!$L:$L,MATCH('Masterlist Original- References'!B195,'Masterlist - Updating'!$B:$B,0))</f>
        <v>44924</v>
      </c>
      <c r="L417" s="41" t="s">
        <v>60</v>
      </c>
      <c r="M417" s="42"/>
      <c r="N417" s="36"/>
      <c r="O417" s="92">
        <f t="shared" ca="1" si="19"/>
        <v>44831</v>
      </c>
      <c r="P417" s="92">
        <f t="shared" si="18"/>
        <v>44910</v>
      </c>
    </row>
    <row r="418" spans="1:16" hidden="1" x14ac:dyDescent="0.35">
      <c r="A418" s="40">
        <v>195</v>
      </c>
      <c r="B418" s="45" t="s">
        <v>1693</v>
      </c>
      <c r="C418" s="39" t="s">
        <v>1650</v>
      </c>
      <c r="D418" s="40" t="s">
        <v>1343</v>
      </c>
      <c r="E418" s="40" t="e">
        <f>INDEX([1]REFERENCED!$E:$E, MATCH(B418,[1]REFERENCED!$B:$B,0))</f>
        <v>#N/A</v>
      </c>
      <c r="F418" s="40" t="s">
        <v>1694</v>
      </c>
      <c r="G418" s="39" t="s">
        <v>1564</v>
      </c>
      <c r="H418" s="40">
        <v>1</v>
      </c>
      <c r="I418" s="40" t="s">
        <v>22</v>
      </c>
      <c r="J418" s="26">
        <f>INDEX('Masterlist - Updating'!$I:$I,MATCH('Masterlist Original- References'!B196,'Masterlist - Updating'!$B:$B,0))</f>
        <v>44566</v>
      </c>
      <c r="K418" s="26">
        <f>INDEX('Masterlist - Updating'!$L:$L,MATCH('Masterlist Original- References'!B196,'Masterlist - Updating'!$B:$B,0))</f>
        <v>44931</v>
      </c>
      <c r="L418" s="41" t="s">
        <v>60</v>
      </c>
      <c r="M418" s="42"/>
      <c r="N418" s="36"/>
      <c r="O418" s="92">
        <f t="shared" ca="1" si="19"/>
        <v>44831</v>
      </c>
      <c r="P418" s="92">
        <f t="shared" si="18"/>
        <v>44917</v>
      </c>
    </row>
    <row r="419" spans="1:16" hidden="1" x14ac:dyDescent="0.35">
      <c r="A419" s="40">
        <v>196</v>
      </c>
      <c r="B419" s="45" t="s">
        <v>1695</v>
      </c>
      <c r="C419" s="39" t="s">
        <v>1650</v>
      </c>
      <c r="D419" s="40" t="s">
        <v>1343</v>
      </c>
      <c r="E419" s="40" t="e">
        <f>INDEX([1]REFERENCED!$E:$E, MATCH(B419,[1]REFERENCED!$B:$B,0))</f>
        <v>#N/A</v>
      </c>
      <c r="F419" s="40" t="s">
        <v>1696</v>
      </c>
      <c r="G419" s="39" t="s">
        <v>1564</v>
      </c>
      <c r="H419" s="40">
        <v>1</v>
      </c>
      <c r="I419" s="40" t="s">
        <v>22</v>
      </c>
      <c r="J419" s="26">
        <f>INDEX('Masterlist - Updating'!$I:$I,MATCH('Masterlist Original- References'!B197,'Masterlist - Updating'!$B:$B,0))</f>
        <v>44566</v>
      </c>
      <c r="K419" s="26">
        <f>INDEX('Masterlist - Updating'!$L:$L,MATCH('Masterlist Original- References'!B197,'Masterlist - Updating'!$B:$B,0))</f>
        <v>44931</v>
      </c>
      <c r="L419" s="41" t="s">
        <v>60</v>
      </c>
      <c r="M419" s="42"/>
      <c r="N419" s="36"/>
      <c r="O419" s="92">
        <f t="shared" ca="1" si="19"/>
        <v>44831</v>
      </c>
      <c r="P419" s="92">
        <f t="shared" si="18"/>
        <v>44917</v>
      </c>
    </row>
    <row r="420" spans="1:16" hidden="1" x14ac:dyDescent="0.35">
      <c r="A420" s="40">
        <v>197</v>
      </c>
      <c r="B420" s="45" t="s">
        <v>1676</v>
      </c>
      <c r="C420" s="39" t="s">
        <v>1677</v>
      </c>
      <c r="D420" s="40" t="s">
        <v>1343</v>
      </c>
      <c r="E420" s="40" t="e">
        <f>INDEX([1]REFERENCED!$E:$E, MATCH(B420,[1]REFERENCED!$B:$B,0))</f>
        <v>#N/A</v>
      </c>
      <c r="F420" s="40" t="s">
        <v>1678</v>
      </c>
      <c r="G420" s="39" t="s">
        <v>980</v>
      </c>
      <c r="H420" s="40">
        <v>1</v>
      </c>
      <c r="I420" s="40" t="s">
        <v>22</v>
      </c>
      <c r="J420" s="26">
        <f>INDEX('Masterlist - Updating'!$I:$I,MATCH('Masterlist Original- References'!B198,'Masterlist - Updating'!$B:$B,0))</f>
        <v>44453</v>
      </c>
      <c r="K420" s="26">
        <f>INDEX('Masterlist - Updating'!$L:$L,MATCH('Masterlist Original- References'!B198,'Masterlist - Updating'!$B:$B,0))</f>
        <v>44818</v>
      </c>
      <c r="L420" s="41" t="s">
        <v>60</v>
      </c>
      <c r="M420" s="42"/>
      <c r="N420" s="36"/>
      <c r="O420" s="92">
        <f t="shared" ca="1" si="19"/>
        <v>44831</v>
      </c>
      <c r="P420" s="92">
        <f t="shared" si="18"/>
        <v>44804</v>
      </c>
    </row>
    <row r="421" spans="1:16" hidden="1" x14ac:dyDescent="0.35">
      <c r="A421" s="40">
        <v>198</v>
      </c>
      <c r="B421" s="45" t="s">
        <v>1681</v>
      </c>
      <c r="C421" s="39" t="s">
        <v>1677</v>
      </c>
      <c r="D421" s="40" t="s">
        <v>1343</v>
      </c>
      <c r="E421" s="40" t="e">
        <f>INDEX([1]REFERENCED!$E:$E, MATCH(B421,[1]REFERENCED!$B:$B,0))</f>
        <v>#N/A</v>
      </c>
      <c r="F421" s="40" t="s">
        <v>1682</v>
      </c>
      <c r="G421" s="39" t="s">
        <v>980</v>
      </c>
      <c r="H421" s="40">
        <v>1</v>
      </c>
      <c r="I421" s="40" t="s">
        <v>22</v>
      </c>
      <c r="J421" s="26">
        <f>INDEX('Masterlist - Updating'!$I:$I,MATCH('Masterlist Original- References'!B199,'Masterlist - Updating'!$B:$B,0))</f>
        <v>44730</v>
      </c>
      <c r="K421" s="26">
        <f>INDEX('Masterlist - Updating'!$L:$L,MATCH('Masterlist Original- References'!B199,'Masterlist - Updating'!$B:$B,0))</f>
        <v>44820</v>
      </c>
      <c r="L421" s="41" t="s">
        <v>60</v>
      </c>
      <c r="M421" s="42"/>
      <c r="N421" s="36"/>
      <c r="O421" s="92">
        <f t="shared" ca="1" si="19"/>
        <v>44831</v>
      </c>
      <c r="P421" s="92">
        <f t="shared" si="18"/>
        <v>44806</v>
      </c>
    </row>
    <row r="422" spans="1:16" hidden="1" x14ac:dyDescent="0.35">
      <c r="A422" s="40">
        <v>199</v>
      </c>
      <c r="B422" s="45" t="s">
        <v>1679</v>
      </c>
      <c r="C422" s="39" t="s">
        <v>1680</v>
      </c>
      <c r="D422" s="40" t="s">
        <v>1343</v>
      </c>
      <c r="E422" s="40" t="e">
        <f>INDEX([1]REFERENCED!$E:$E, MATCH(B422,[1]REFERENCED!$B:$B,0))</f>
        <v>#N/A</v>
      </c>
      <c r="F422" s="40" t="s">
        <v>1678</v>
      </c>
      <c r="G422" s="39" t="s">
        <v>980</v>
      </c>
      <c r="H422" s="40">
        <v>1</v>
      </c>
      <c r="I422" s="40" t="s">
        <v>22</v>
      </c>
      <c r="J422" s="26">
        <f>INDEX('Masterlist - Updating'!$I:$I,MATCH('Masterlist Original- References'!B200,'Masterlist - Updating'!$B:$B,0))</f>
        <v>44567</v>
      </c>
      <c r="K422" s="26">
        <f>INDEX('Masterlist - Updating'!$L:$L,MATCH('Masterlist Original- References'!B200,'Masterlist - Updating'!$B:$B,0))</f>
        <v>44932</v>
      </c>
      <c r="L422" s="41" t="s">
        <v>60</v>
      </c>
      <c r="M422" s="42"/>
      <c r="N422" s="36"/>
      <c r="O422" s="92">
        <f t="shared" ca="1" si="19"/>
        <v>44831</v>
      </c>
      <c r="P422" s="92">
        <f t="shared" si="18"/>
        <v>44918</v>
      </c>
    </row>
    <row r="423" spans="1:16" hidden="1" x14ac:dyDescent="0.35">
      <c r="A423" s="40">
        <v>200</v>
      </c>
      <c r="B423" s="45" t="s">
        <v>1683</v>
      </c>
      <c r="C423" s="39" t="s">
        <v>1680</v>
      </c>
      <c r="D423" s="40" t="s">
        <v>1343</v>
      </c>
      <c r="E423" s="40" t="e">
        <f>INDEX([1]REFERENCED!$E:$E, MATCH(B423,[1]REFERENCED!$B:$B,0))</f>
        <v>#N/A</v>
      </c>
      <c r="F423" s="40" t="s">
        <v>1682</v>
      </c>
      <c r="G423" s="39" t="s">
        <v>980</v>
      </c>
      <c r="H423" s="40">
        <v>1</v>
      </c>
      <c r="I423" s="40" t="s">
        <v>22</v>
      </c>
      <c r="J423" s="26">
        <f>INDEX('Masterlist - Updating'!$I:$I,MATCH('Masterlist Original- References'!B201,'Masterlist - Updating'!$B:$B,0))</f>
        <v>44567</v>
      </c>
      <c r="K423" s="26">
        <f>INDEX('Masterlist - Updating'!$L:$L,MATCH('Masterlist Original- References'!B201,'Masterlist - Updating'!$B:$B,0))</f>
        <v>44932</v>
      </c>
      <c r="L423" s="41" t="s">
        <v>60</v>
      </c>
      <c r="M423" s="42"/>
      <c r="N423" s="36"/>
      <c r="O423" s="92">
        <f t="shared" ca="1" si="19"/>
        <v>44831</v>
      </c>
      <c r="P423" s="92">
        <f t="shared" si="18"/>
        <v>44918</v>
      </c>
    </row>
    <row r="424" spans="1:16" hidden="1" x14ac:dyDescent="0.35">
      <c r="A424" s="40">
        <v>202</v>
      </c>
      <c r="B424" s="45" t="s">
        <v>1562</v>
      </c>
      <c r="C424" s="39" t="s">
        <v>1544</v>
      </c>
      <c r="D424" s="40" t="s">
        <v>1343</v>
      </c>
      <c r="E424" s="40" t="e">
        <f>INDEX([1]REFERENCED!$E:$E, MATCH(B424,[1]REFERENCED!$B:$B,0))</f>
        <v>#N/A</v>
      </c>
      <c r="F424" s="40" t="s">
        <v>1563</v>
      </c>
      <c r="G424" s="39" t="s">
        <v>1564</v>
      </c>
      <c r="H424" s="40">
        <v>1</v>
      </c>
      <c r="I424" s="40" t="s">
        <v>22</v>
      </c>
      <c r="J424" s="26">
        <f>INDEX('Masterlist - Updating'!$I:$I,MATCH('Masterlist Original- References'!B203,'Masterlist - Updating'!$B:$B,0))</f>
        <v>44567</v>
      </c>
      <c r="K424" s="26">
        <f>INDEX('Masterlist - Updating'!$L:$L,MATCH('Masterlist Original- References'!B203,'Masterlist - Updating'!$B:$B,0))</f>
        <v>44932</v>
      </c>
      <c r="L424" s="41" t="s">
        <v>60</v>
      </c>
      <c r="M424" s="42"/>
      <c r="N424" s="36"/>
      <c r="O424" s="92">
        <f t="shared" ca="1" si="19"/>
        <v>44831</v>
      </c>
      <c r="P424" s="92">
        <f t="shared" si="18"/>
        <v>44918</v>
      </c>
    </row>
    <row r="425" spans="1:16" hidden="1" x14ac:dyDescent="0.35">
      <c r="A425" s="40">
        <v>203</v>
      </c>
      <c r="B425" s="45" t="s">
        <v>1684</v>
      </c>
      <c r="C425" s="39" t="s">
        <v>1544</v>
      </c>
      <c r="D425" s="40" t="s">
        <v>1343</v>
      </c>
      <c r="E425" s="40" t="e">
        <f>INDEX([1]REFERENCED!$E:$E, MATCH(B425,[1]REFERENCED!$B:$B,0))</f>
        <v>#N/A</v>
      </c>
      <c r="F425" s="40" t="s">
        <v>1685</v>
      </c>
      <c r="G425" s="39" t="s">
        <v>1568</v>
      </c>
      <c r="H425" s="40">
        <v>1</v>
      </c>
      <c r="I425" s="40" t="s">
        <v>22</v>
      </c>
      <c r="J425" s="26">
        <f>INDEX('Masterlist - Updating'!$I:$I,MATCH('Masterlist Original- References'!B204,'Masterlist - Updating'!$B:$B,0))</f>
        <v>44567</v>
      </c>
      <c r="K425" s="26">
        <f>INDEX('Masterlist - Updating'!$L:$L,MATCH('Masterlist Original- References'!B204,'Masterlist - Updating'!$B:$B,0))</f>
        <v>44932</v>
      </c>
      <c r="L425" s="41" t="s">
        <v>60</v>
      </c>
      <c r="M425" s="42"/>
      <c r="N425" s="36"/>
      <c r="O425" s="92">
        <f t="shared" ca="1" si="19"/>
        <v>44831</v>
      </c>
      <c r="P425" s="92">
        <f t="shared" si="18"/>
        <v>44918</v>
      </c>
    </row>
    <row r="426" spans="1:16" hidden="1" x14ac:dyDescent="0.35">
      <c r="A426" s="40">
        <v>205</v>
      </c>
      <c r="B426" s="45" t="s">
        <v>1021</v>
      </c>
      <c r="C426" s="39" t="s">
        <v>1022</v>
      </c>
      <c r="D426" s="40" t="s">
        <v>1343</v>
      </c>
      <c r="E426" s="40" t="e">
        <f>INDEX([1]REFERENCED!$E:$E, MATCH(B426,[1]REFERENCED!$B:$B,0))</f>
        <v>#N/A</v>
      </c>
      <c r="F426" s="40" t="s">
        <v>1023</v>
      </c>
      <c r="G426" s="39" t="s">
        <v>1024</v>
      </c>
      <c r="H426" s="40">
        <v>5</v>
      </c>
      <c r="I426" s="40" t="s">
        <v>22</v>
      </c>
      <c r="J426" s="26">
        <f>INDEX('Masterlist - Updating'!$I:$I,MATCH('Masterlist Original- References'!B206,'Masterlist - Updating'!$B:$B,0))</f>
        <v>44561</v>
      </c>
      <c r="K426" s="26">
        <f>INDEX('Masterlist - Updating'!$L:$L,MATCH('Masterlist Original- References'!B206,'Masterlist - Updating'!$B:$B,0))</f>
        <v>44926</v>
      </c>
      <c r="L426" s="41" t="s">
        <v>60</v>
      </c>
      <c r="M426" s="42"/>
      <c r="N426" s="36"/>
      <c r="O426" s="92">
        <f t="shared" ca="1" si="19"/>
        <v>44831</v>
      </c>
      <c r="P426" s="92">
        <f t="shared" si="18"/>
        <v>44912</v>
      </c>
    </row>
    <row r="427" spans="1:16" ht="31" hidden="1" x14ac:dyDescent="0.35">
      <c r="A427" s="40">
        <v>208</v>
      </c>
      <c r="B427" s="45" t="s">
        <v>142</v>
      </c>
      <c r="C427" s="39" t="s">
        <v>143</v>
      </c>
      <c r="D427" s="40" t="s">
        <v>1343</v>
      </c>
      <c r="E427" s="40" t="e">
        <f>INDEX([1]REFERENCED!$E:$E, MATCH(B427,[1]REFERENCED!$B:$B,0))</f>
        <v>#N/A</v>
      </c>
      <c r="F427" s="40" t="s">
        <v>144</v>
      </c>
      <c r="G427" s="39" t="s">
        <v>109</v>
      </c>
      <c r="H427" s="40">
        <v>1</v>
      </c>
      <c r="I427" s="40" t="s">
        <v>22</v>
      </c>
      <c r="J427" s="26">
        <f>INDEX('Masterlist - Updating'!$I:$I,MATCH('Masterlist Original- References'!B209,'Masterlist - Updating'!$B:$B,0))</f>
        <v>44567</v>
      </c>
      <c r="K427" s="26">
        <f>INDEX('Masterlist - Updating'!$L:$L,MATCH('Masterlist Original- References'!B209,'Masterlist - Updating'!$B:$B,0))</f>
        <v>44932</v>
      </c>
      <c r="L427" s="41" t="s">
        <v>60</v>
      </c>
      <c r="M427" s="42"/>
      <c r="N427" s="36"/>
      <c r="O427" s="92">
        <f t="shared" ca="1" si="19"/>
        <v>44831</v>
      </c>
      <c r="P427" s="92">
        <f t="shared" si="18"/>
        <v>44918</v>
      </c>
    </row>
    <row r="428" spans="1:16" ht="31" hidden="1" x14ac:dyDescent="0.35">
      <c r="A428" s="40">
        <v>209</v>
      </c>
      <c r="B428" s="45" t="s">
        <v>145</v>
      </c>
      <c r="C428" s="39" t="s">
        <v>143</v>
      </c>
      <c r="D428" s="40" t="s">
        <v>1343</v>
      </c>
      <c r="E428" s="40" t="e">
        <f>INDEX([1]REFERENCED!$E:$E, MATCH(B428,[1]REFERENCED!$B:$B,0))</f>
        <v>#N/A</v>
      </c>
      <c r="F428" s="40" t="s">
        <v>146</v>
      </c>
      <c r="G428" s="39" t="s">
        <v>109</v>
      </c>
      <c r="H428" s="40">
        <v>1</v>
      </c>
      <c r="I428" s="40" t="s">
        <v>22</v>
      </c>
      <c r="J428" s="26">
        <f>INDEX('Masterlist - Updating'!$I:$I,MATCH('Masterlist Original- References'!B210,'Masterlist - Updating'!$B:$B,0))</f>
        <v>44686</v>
      </c>
      <c r="K428" s="26">
        <f>INDEX('Masterlist - Updating'!$L:$L,MATCH('Masterlist Original- References'!B210,'Masterlist - Updating'!$B:$B,0))</f>
        <v>45051</v>
      </c>
      <c r="L428" s="41" t="s">
        <v>60</v>
      </c>
      <c r="M428" s="42"/>
      <c r="N428" s="36"/>
      <c r="O428" s="92">
        <f t="shared" ca="1" si="19"/>
        <v>44831</v>
      </c>
      <c r="P428" s="92">
        <f t="shared" si="18"/>
        <v>45037</v>
      </c>
    </row>
    <row r="429" spans="1:16" hidden="1" x14ac:dyDescent="0.35">
      <c r="A429" s="40">
        <v>210</v>
      </c>
      <c r="B429" s="45" t="s">
        <v>110</v>
      </c>
      <c r="C429" s="39" t="s">
        <v>111</v>
      </c>
      <c r="D429" s="40" t="s">
        <v>1343</v>
      </c>
      <c r="E429" s="40" t="e">
        <f>INDEX([1]REFERENCED!$E:$E, MATCH(B429,[1]REFERENCED!$B:$B,0))</f>
        <v>#N/A</v>
      </c>
      <c r="F429" s="40" t="s">
        <v>112</v>
      </c>
      <c r="G429" s="39" t="s">
        <v>109</v>
      </c>
      <c r="H429" s="40">
        <v>1</v>
      </c>
      <c r="I429" s="40" t="s">
        <v>22</v>
      </c>
      <c r="J429" s="26">
        <f>INDEX('Masterlist - Updating'!$I:$I,MATCH('Masterlist Original- References'!B211,'Masterlist - Updating'!$B:$B,0))</f>
        <v>44561</v>
      </c>
      <c r="K429" s="26">
        <f>INDEX('Masterlist - Updating'!$L:$L,MATCH('Masterlist Original- References'!B211,'Masterlist - Updating'!$B:$B,0))</f>
        <v>44926</v>
      </c>
      <c r="L429" s="41" t="s">
        <v>60</v>
      </c>
      <c r="M429" s="42"/>
      <c r="N429" s="36"/>
      <c r="O429" s="92">
        <f t="shared" ca="1" si="19"/>
        <v>44831</v>
      </c>
      <c r="P429" s="92">
        <f t="shared" si="18"/>
        <v>44912</v>
      </c>
    </row>
    <row r="430" spans="1:16" hidden="1" x14ac:dyDescent="0.35">
      <c r="A430" s="40">
        <v>211</v>
      </c>
      <c r="B430" s="45" t="s">
        <v>106</v>
      </c>
      <c r="C430" s="39" t="s">
        <v>107</v>
      </c>
      <c r="D430" s="40" t="s">
        <v>1343</v>
      </c>
      <c r="E430" s="40" t="e">
        <f>INDEX([1]REFERENCED!$E:$E, MATCH(B430,[1]REFERENCED!$B:$B,0))</f>
        <v>#N/A</v>
      </c>
      <c r="F430" s="40" t="s">
        <v>108</v>
      </c>
      <c r="G430" s="39" t="s">
        <v>109</v>
      </c>
      <c r="H430" s="40">
        <v>1</v>
      </c>
      <c r="I430" s="40" t="s">
        <v>22</v>
      </c>
      <c r="J430" s="26">
        <f>INDEX('Masterlist - Updating'!$I:$I,MATCH('Masterlist Original- References'!B212,'Masterlist - Updating'!$B:$B,0))</f>
        <v>44809</v>
      </c>
      <c r="K430" s="26">
        <f>INDEX('Masterlist - Updating'!$L:$L,MATCH('Masterlist Original- References'!B212,'Masterlist - Updating'!$B:$B,0))</f>
        <v>45174</v>
      </c>
      <c r="L430" s="41" t="s">
        <v>60</v>
      </c>
      <c r="M430" s="42"/>
      <c r="N430" s="36"/>
      <c r="O430" s="92">
        <f t="shared" ca="1" si="19"/>
        <v>44831</v>
      </c>
      <c r="P430" s="92">
        <f t="shared" si="18"/>
        <v>45160</v>
      </c>
    </row>
    <row r="431" spans="1:16" hidden="1" x14ac:dyDescent="0.35">
      <c r="A431" s="40">
        <v>227</v>
      </c>
      <c r="B431" s="45" t="s">
        <v>1569</v>
      </c>
      <c r="C431" s="39" t="s">
        <v>1570</v>
      </c>
      <c r="D431" s="40" t="s">
        <v>1343</v>
      </c>
      <c r="E431" s="40" t="e">
        <f>INDEX([1]REFERENCED!$E:$E, MATCH(B431,[1]REFERENCED!$B:$B,0))</f>
        <v>#N/A</v>
      </c>
      <c r="F431" s="40" t="s">
        <v>1571</v>
      </c>
      <c r="G431" s="39" t="s">
        <v>1568</v>
      </c>
      <c r="H431" s="40">
        <v>3</v>
      </c>
      <c r="I431" s="40" t="s">
        <v>119</v>
      </c>
      <c r="J431" s="26">
        <f>INDEX('Masterlist - Updating'!$I:$I,MATCH('Masterlist Original- References'!B228,'Masterlist - Updating'!$B:$B,0))</f>
        <v>44656</v>
      </c>
      <c r="K431" s="26">
        <f>INDEX('Masterlist - Updating'!$L:$L,MATCH('Masterlist Original- References'!B228,'Masterlist - Updating'!$B:$B,0))</f>
        <v>45021</v>
      </c>
      <c r="L431" s="41" t="s">
        <v>60</v>
      </c>
      <c r="M431" s="42"/>
      <c r="N431" s="36"/>
      <c r="O431" s="92">
        <f t="shared" ca="1" si="19"/>
        <v>44831</v>
      </c>
      <c r="P431" s="92">
        <f t="shared" si="18"/>
        <v>45007</v>
      </c>
    </row>
    <row r="432" spans="1:16" hidden="1" x14ac:dyDescent="0.35">
      <c r="A432" s="40">
        <v>228</v>
      </c>
      <c r="B432" s="45" t="s">
        <v>1688</v>
      </c>
      <c r="C432" s="39" t="s">
        <v>1570</v>
      </c>
      <c r="D432" s="40" t="s">
        <v>1343</v>
      </c>
      <c r="E432" s="40" t="e">
        <f>INDEX([1]REFERENCED!$E:$E, MATCH(B432,[1]REFERENCED!$B:$B,0))</f>
        <v>#N/A</v>
      </c>
      <c r="F432" s="40" t="s">
        <v>1689</v>
      </c>
      <c r="G432" s="39" t="s">
        <v>1568</v>
      </c>
      <c r="H432" s="40">
        <v>3</v>
      </c>
      <c r="I432" s="40" t="s">
        <v>119</v>
      </c>
      <c r="J432" s="26">
        <f>INDEX('Masterlist - Updating'!$I:$I,MATCH('Masterlist Original- References'!B229,'Masterlist - Updating'!$B:$B,0))</f>
        <v>44656</v>
      </c>
      <c r="K432" s="26">
        <f>INDEX('Masterlist - Updating'!$L:$L,MATCH('Masterlist Original- References'!B229,'Masterlist - Updating'!$B:$B,0))</f>
        <v>45021</v>
      </c>
      <c r="L432" s="41" t="s">
        <v>60</v>
      </c>
      <c r="M432" s="42"/>
      <c r="N432" s="36"/>
      <c r="O432" s="92">
        <f t="shared" ca="1" si="19"/>
        <v>44831</v>
      </c>
      <c r="P432" s="92">
        <f t="shared" si="18"/>
        <v>45007</v>
      </c>
    </row>
    <row r="433" spans="1:16" hidden="1" x14ac:dyDescent="0.35">
      <c r="A433" s="40">
        <v>230</v>
      </c>
      <c r="B433" s="45" t="s">
        <v>1690</v>
      </c>
      <c r="C433" s="39" t="s">
        <v>1691</v>
      </c>
      <c r="D433" s="40" t="s">
        <v>1343</v>
      </c>
      <c r="E433" s="40" t="e">
        <f>INDEX([1]REFERENCED!$E:$E, MATCH(B433,[1]REFERENCED!$B:$B,0))</f>
        <v>#N/A</v>
      </c>
      <c r="F433" s="40" t="s">
        <v>1692</v>
      </c>
      <c r="G433" s="39" t="s">
        <v>1568</v>
      </c>
      <c r="H433" s="40">
        <v>3</v>
      </c>
      <c r="I433" s="40" t="s">
        <v>119</v>
      </c>
      <c r="J433" s="26">
        <f>INDEX('Masterlist - Updating'!$I:$I,MATCH('Masterlist Original- References'!B231,'Masterlist - Updating'!$B:$B,0))</f>
        <v>44524</v>
      </c>
      <c r="K433" s="26">
        <f>INDEX('Masterlist - Updating'!$L:$L,MATCH('Masterlist Original- References'!B231,'Masterlist - Updating'!$B:$B,0))</f>
        <v>44889</v>
      </c>
      <c r="L433" s="41" t="s">
        <v>60</v>
      </c>
      <c r="M433" s="42"/>
      <c r="N433" s="36"/>
      <c r="O433" s="92">
        <f t="shared" ca="1" si="19"/>
        <v>44831</v>
      </c>
      <c r="P433" s="92">
        <f t="shared" si="18"/>
        <v>44875</v>
      </c>
    </row>
    <row r="434" spans="1:16" hidden="1" x14ac:dyDescent="0.35">
      <c r="A434" s="40">
        <v>246</v>
      </c>
      <c r="B434" s="45" t="s">
        <v>606</v>
      </c>
      <c r="C434" s="39" t="s">
        <v>607</v>
      </c>
      <c r="D434" s="40" t="s">
        <v>1343</v>
      </c>
      <c r="E434" s="40" t="str">
        <f>INDEX([1]REFERENCED!$E:$E, MATCH(B434,[1]REFERENCED!$B:$B,0))</f>
        <v>1/4" - 18 NPT L1</v>
      </c>
      <c r="F434" s="40" t="s">
        <v>574</v>
      </c>
      <c r="G434" s="39" t="s">
        <v>608</v>
      </c>
      <c r="H434" s="40">
        <v>1</v>
      </c>
      <c r="I434" s="40" t="s">
        <v>22</v>
      </c>
      <c r="J434" s="26">
        <f>INDEX('Masterlist - Updating'!$I:$I,MATCH('Masterlist Original- References'!B247,'Masterlist - Updating'!$B:$B,0))</f>
        <v>44431</v>
      </c>
      <c r="K434" s="26">
        <f>INDEX('Masterlist - Updating'!$L:$L,MATCH('Masterlist Original- References'!B247,'Masterlist - Updating'!$B:$B,0))</f>
        <v>44796</v>
      </c>
      <c r="L434" s="41" t="s">
        <v>60</v>
      </c>
      <c r="M434" s="42"/>
      <c r="N434" s="36"/>
      <c r="O434" s="92">
        <f t="shared" ca="1" si="19"/>
        <v>44831</v>
      </c>
      <c r="P434" s="92">
        <f t="shared" si="18"/>
        <v>44782</v>
      </c>
    </row>
    <row r="435" spans="1:16" hidden="1" x14ac:dyDescent="0.35">
      <c r="A435" s="40">
        <v>291</v>
      </c>
      <c r="B435" s="45" t="s">
        <v>879</v>
      </c>
      <c r="C435" s="39" t="s">
        <v>1798</v>
      </c>
      <c r="D435" s="40" t="s">
        <v>1343</v>
      </c>
      <c r="E435" s="40" t="s">
        <v>880</v>
      </c>
      <c r="F435" s="40" t="s">
        <v>881</v>
      </c>
      <c r="G435" s="39" t="s">
        <v>882</v>
      </c>
      <c r="H435" s="40">
        <v>1</v>
      </c>
      <c r="I435" s="40" t="s">
        <v>22</v>
      </c>
      <c r="J435" s="26">
        <f>INDEX('Masterlist - Updating'!$I:$I,MATCH('Masterlist Original- References'!B292,'Masterlist - Updating'!$B:$B,0))</f>
        <v>44719</v>
      </c>
      <c r="K435" s="26">
        <f>INDEX('Masterlist - Updating'!$L:$L,MATCH('Masterlist Original- References'!B292,'Masterlist - Updating'!$B:$B,0))</f>
        <v>45084</v>
      </c>
      <c r="L435" s="41" t="s">
        <v>60</v>
      </c>
      <c r="M435" s="42"/>
      <c r="N435" s="36"/>
      <c r="O435" s="92">
        <f t="shared" ca="1" si="19"/>
        <v>44831</v>
      </c>
      <c r="P435" s="92">
        <f t="shared" si="18"/>
        <v>45070</v>
      </c>
    </row>
    <row r="436" spans="1:16" ht="31" hidden="1" x14ac:dyDescent="0.35">
      <c r="A436" s="40">
        <v>310</v>
      </c>
      <c r="B436" s="45" t="s">
        <v>433</v>
      </c>
      <c r="C436" s="39" t="s">
        <v>434</v>
      </c>
      <c r="D436" s="40" t="s">
        <v>1343</v>
      </c>
      <c r="E436" s="40" t="e">
        <f>INDEX([1]REFERENCED!$E:$E, MATCH(B436,[1]REFERENCED!$B:$B,0))</f>
        <v>#N/A</v>
      </c>
      <c r="F436" s="46" t="s">
        <v>40</v>
      </c>
      <c r="G436" s="39" t="s">
        <v>435</v>
      </c>
      <c r="H436" s="40">
        <v>1</v>
      </c>
      <c r="I436" s="40" t="s">
        <v>22</v>
      </c>
      <c r="J436" s="26">
        <f>INDEX('Masterlist - Updating'!$I:$I,MATCH('Masterlist Original- References'!B311,'Masterlist - Updating'!$B:$B,0))</f>
        <v>44681</v>
      </c>
      <c r="K436" s="26">
        <f>INDEX('Masterlist - Updating'!$L:$L,MATCH('Masterlist Original- References'!B311,'Masterlist - Updating'!$B:$B,0))</f>
        <v>45046</v>
      </c>
      <c r="L436" s="41" t="s">
        <v>60</v>
      </c>
      <c r="M436" s="42"/>
      <c r="N436" s="36"/>
      <c r="O436" s="92">
        <f t="shared" ca="1" si="19"/>
        <v>44831</v>
      </c>
      <c r="P436" s="92">
        <f t="shared" si="18"/>
        <v>45032</v>
      </c>
    </row>
    <row r="437" spans="1:16" hidden="1" x14ac:dyDescent="0.35">
      <c r="A437" s="40">
        <v>320</v>
      </c>
      <c r="B437" s="45" t="s">
        <v>869</v>
      </c>
      <c r="C437" s="39" t="s">
        <v>1807</v>
      </c>
      <c r="D437" s="40" t="s">
        <v>1343</v>
      </c>
      <c r="E437" s="40" t="s">
        <v>870</v>
      </c>
      <c r="F437" s="40" t="s">
        <v>871</v>
      </c>
      <c r="G437" s="39" t="s">
        <v>872</v>
      </c>
      <c r="H437" s="40">
        <v>1</v>
      </c>
      <c r="I437" s="40" t="s">
        <v>22</v>
      </c>
      <c r="J437" s="26">
        <f>INDEX('Masterlist - Updating'!$I:$I,MATCH('Masterlist Original- References'!B321,'Masterlist - Updating'!$B:$B,0))</f>
        <v>44685</v>
      </c>
      <c r="K437" s="26">
        <f>INDEX('Masterlist - Updating'!$L:$L,MATCH('Masterlist Original- References'!B321,'Masterlist - Updating'!$B:$B,0))</f>
        <v>45050</v>
      </c>
      <c r="L437" s="41" t="s">
        <v>60</v>
      </c>
      <c r="M437" s="42"/>
      <c r="N437" s="36"/>
      <c r="O437" s="92">
        <f t="shared" ca="1" si="19"/>
        <v>44831</v>
      </c>
      <c r="P437" s="92">
        <f t="shared" si="18"/>
        <v>45036</v>
      </c>
    </row>
    <row r="438" spans="1:16" ht="31" hidden="1" x14ac:dyDescent="0.35">
      <c r="A438" s="40">
        <v>333</v>
      </c>
      <c r="B438" s="45" t="s">
        <v>337</v>
      </c>
      <c r="C438" s="39" t="s">
        <v>338</v>
      </c>
      <c r="D438" s="40" t="s">
        <v>1343</v>
      </c>
      <c r="E438" s="40" t="e">
        <f>INDEX([1]REFERENCED!$E:$E, MATCH(B438,[1]REFERENCED!$B:$B,0))</f>
        <v>#N/A</v>
      </c>
      <c r="F438" s="40" t="s">
        <v>339</v>
      </c>
      <c r="G438" s="39" t="s">
        <v>341</v>
      </c>
      <c r="H438" s="40">
        <v>1</v>
      </c>
      <c r="I438" s="40" t="s">
        <v>22</v>
      </c>
      <c r="J438" s="26">
        <f>INDEX('Masterlist - Updating'!$I:$I,MATCH('Masterlist Original- References'!B334,'Masterlist - Updating'!$B:$B,0))</f>
        <v>44781</v>
      </c>
      <c r="K438" s="26">
        <f>INDEX('Masterlist - Updating'!$L:$L,MATCH('Masterlist Original- References'!B334,'Masterlist - Updating'!$B:$B,0))</f>
        <v>45146</v>
      </c>
      <c r="L438" s="41" t="s">
        <v>60</v>
      </c>
      <c r="M438" s="42"/>
      <c r="N438" s="36"/>
      <c r="O438" s="92">
        <f t="shared" ca="1" si="19"/>
        <v>44831</v>
      </c>
      <c r="P438" s="92">
        <f t="shared" si="18"/>
        <v>45132</v>
      </c>
    </row>
    <row r="439" spans="1:16" hidden="1" x14ac:dyDescent="0.35">
      <c r="A439" s="40">
        <v>364</v>
      </c>
      <c r="B439" s="45" t="s">
        <v>101</v>
      </c>
      <c r="C439" s="39" t="s">
        <v>102</v>
      </c>
      <c r="D439" s="40" t="s">
        <v>1343</v>
      </c>
      <c r="E439" s="40" t="e">
        <f>INDEX([1]REFERENCED!$E:$E, MATCH(B439,[1]REFERENCED!$B:$B,0))</f>
        <v>#N/A</v>
      </c>
      <c r="F439" s="40" t="s">
        <v>103</v>
      </c>
      <c r="G439" s="39" t="s">
        <v>34</v>
      </c>
      <c r="H439" s="40">
        <v>1</v>
      </c>
      <c r="I439" s="40" t="s">
        <v>22</v>
      </c>
      <c r="J439" s="26">
        <f>INDEX('Masterlist - Updating'!$I:$I,MATCH('Masterlist Original- References'!B365,'Masterlist - Updating'!$B:$B,0))</f>
        <v>44778</v>
      </c>
      <c r="K439" s="26">
        <f>INDEX('Masterlist - Updating'!$L:$L,MATCH('Masterlist Original- References'!B365,'Masterlist - Updating'!$B:$B,0))</f>
        <v>45143</v>
      </c>
      <c r="L439" s="41" t="s">
        <v>60</v>
      </c>
      <c r="M439" s="42"/>
      <c r="N439" s="36"/>
      <c r="O439" s="92">
        <f t="shared" ca="1" si="19"/>
        <v>44831</v>
      </c>
      <c r="P439" s="92">
        <f t="shared" si="18"/>
        <v>45129</v>
      </c>
    </row>
    <row r="440" spans="1:16" hidden="1" x14ac:dyDescent="0.35">
      <c r="A440" s="40">
        <v>365</v>
      </c>
      <c r="B440" s="45" t="s">
        <v>104</v>
      </c>
      <c r="C440" s="39" t="s">
        <v>102</v>
      </c>
      <c r="D440" s="40" t="s">
        <v>1343</v>
      </c>
      <c r="E440" s="40" t="e">
        <f>INDEX([1]REFERENCED!$E:$E, MATCH(B440,[1]REFERENCED!$B:$B,0))</f>
        <v>#N/A</v>
      </c>
      <c r="F440" s="40" t="s">
        <v>105</v>
      </c>
      <c r="G440" s="39" t="s">
        <v>34</v>
      </c>
      <c r="H440" s="40">
        <v>1</v>
      </c>
      <c r="I440" s="40" t="s">
        <v>22</v>
      </c>
      <c r="J440" s="26">
        <f>INDEX('Masterlist - Updating'!$I:$I,MATCH('Masterlist Original- References'!B366,'Masterlist - Updating'!$B:$B,0))</f>
        <v>44806</v>
      </c>
      <c r="K440" s="26">
        <f>INDEX('Masterlist - Updating'!$L:$L,MATCH('Masterlist Original- References'!B366,'Masterlist - Updating'!$B:$B,0))</f>
        <v>45171</v>
      </c>
      <c r="L440" s="41" t="s">
        <v>60</v>
      </c>
      <c r="M440" s="42"/>
      <c r="N440" s="36"/>
      <c r="O440" s="92">
        <f t="shared" ca="1" si="19"/>
        <v>44831</v>
      </c>
      <c r="P440" s="92">
        <f t="shared" si="18"/>
        <v>45157</v>
      </c>
    </row>
    <row r="441" spans="1:16" hidden="1" x14ac:dyDescent="0.35">
      <c r="A441" s="40">
        <v>366</v>
      </c>
      <c r="B441" s="45" t="s">
        <v>1661</v>
      </c>
      <c r="C441" s="39" t="s">
        <v>1662</v>
      </c>
      <c r="D441" s="40" t="s">
        <v>1343</v>
      </c>
      <c r="E441" s="40" t="e">
        <f>INDEX([1]REFERENCED!$E:$E, MATCH(B441,[1]REFERENCED!$B:$B,0))</f>
        <v>#N/A</v>
      </c>
      <c r="F441" s="40" t="s">
        <v>1663</v>
      </c>
      <c r="G441" s="39" t="s">
        <v>980</v>
      </c>
      <c r="H441" s="40">
        <v>1</v>
      </c>
      <c r="I441" s="40" t="s">
        <v>22</v>
      </c>
      <c r="J441" s="26">
        <f>INDEX('Masterlist - Updating'!$I:$I,MATCH('Masterlist Original- References'!B367,'Masterlist - Updating'!$B:$B,0))</f>
        <v>44590</v>
      </c>
      <c r="K441" s="26">
        <f>INDEX('Masterlist - Updating'!$L:$L,MATCH('Masterlist Original- References'!B367,'Masterlist - Updating'!$B:$B,0))</f>
        <v>44955</v>
      </c>
      <c r="L441" s="41" t="s">
        <v>60</v>
      </c>
      <c r="M441" s="42"/>
      <c r="N441" s="36"/>
      <c r="O441" s="92">
        <f t="shared" ca="1" si="19"/>
        <v>44831</v>
      </c>
      <c r="P441" s="92">
        <f t="shared" si="18"/>
        <v>44941</v>
      </c>
    </row>
    <row r="442" spans="1:16" ht="31" hidden="1" x14ac:dyDescent="0.35">
      <c r="A442" s="40">
        <v>368</v>
      </c>
      <c r="B442" s="45" t="s">
        <v>1373</v>
      </c>
      <c r="C442" s="39" t="s">
        <v>1374</v>
      </c>
      <c r="D442" s="40" t="s">
        <v>1343</v>
      </c>
      <c r="E442" s="40" t="e">
        <f>INDEX([1]REFERENCED!$E:$E, MATCH(B442,[1]REFERENCED!$B:$B,0))</f>
        <v>#N/A</v>
      </c>
      <c r="F442" s="46" t="s">
        <v>40</v>
      </c>
      <c r="G442" s="39" t="s">
        <v>1375</v>
      </c>
      <c r="H442" s="40">
        <v>1</v>
      </c>
      <c r="I442" s="40" t="s">
        <v>22</v>
      </c>
      <c r="J442" s="26">
        <f>INDEX('Masterlist - Updating'!$I:$I,MATCH('Masterlist Original- References'!B369,'Masterlist - Updating'!$B:$B,0))</f>
        <v>44648</v>
      </c>
      <c r="K442" s="26">
        <f>INDEX('Masterlist - Updating'!$L:$L,MATCH('Masterlist Original- References'!B369,'Masterlist - Updating'!$B:$B,0))</f>
        <v>44832</v>
      </c>
      <c r="L442" s="41" t="s">
        <v>60</v>
      </c>
      <c r="M442" s="42"/>
      <c r="N442" s="36"/>
      <c r="O442" s="92">
        <f t="shared" ca="1" si="19"/>
        <v>44831</v>
      </c>
      <c r="P442" s="92">
        <f t="shared" si="18"/>
        <v>44818</v>
      </c>
    </row>
    <row r="443" spans="1:16" hidden="1" x14ac:dyDescent="0.35">
      <c r="A443" s="40">
        <v>369</v>
      </c>
      <c r="B443" s="45" t="s">
        <v>996</v>
      </c>
      <c r="C443" s="39" t="s">
        <v>997</v>
      </c>
      <c r="D443" s="40" t="s">
        <v>1343</v>
      </c>
      <c r="E443" s="46" t="s">
        <v>40</v>
      </c>
      <c r="F443" s="40" t="s">
        <v>998</v>
      </c>
      <c r="G443" s="39" t="s">
        <v>999</v>
      </c>
      <c r="H443" s="40">
        <v>6</v>
      </c>
      <c r="I443" s="40" t="s">
        <v>119</v>
      </c>
      <c r="J443" s="26">
        <f>INDEX('Masterlist - Updating'!$I:$I,MATCH('Masterlist Original- References'!B370,'Masterlist - Updating'!$B:$B,0))</f>
        <v>44546</v>
      </c>
      <c r="K443" s="26">
        <f>INDEX('Masterlist - Updating'!$L:$L,MATCH('Masterlist Original- References'!B370,'Masterlist - Updating'!$B:$B,0))</f>
        <v>44911</v>
      </c>
      <c r="L443" s="41" t="s">
        <v>60</v>
      </c>
      <c r="M443" s="42"/>
      <c r="N443" s="36"/>
      <c r="O443" s="92">
        <f t="shared" ca="1" si="19"/>
        <v>44831</v>
      </c>
      <c r="P443" s="92">
        <f t="shared" si="18"/>
        <v>44897</v>
      </c>
    </row>
    <row r="444" spans="1:16" hidden="1" x14ac:dyDescent="0.35">
      <c r="A444" s="40">
        <v>372</v>
      </c>
      <c r="B444" s="45" t="s">
        <v>1565</v>
      </c>
      <c r="C444" s="39" t="s">
        <v>1566</v>
      </c>
      <c r="D444" s="40" t="s">
        <v>1343</v>
      </c>
      <c r="E444" s="40" t="e">
        <f>INDEX([1]REFERENCED!$E:$E, MATCH(B444,[1]REFERENCED!$B:$B,0))</f>
        <v>#N/A</v>
      </c>
      <c r="F444" s="40" t="s">
        <v>1567</v>
      </c>
      <c r="G444" s="39" t="s">
        <v>1568</v>
      </c>
      <c r="H444" s="40">
        <v>3</v>
      </c>
      <c r="I444" s="40" t="s">
        <v>119</v>
      </c>
      <c r="J444" s="26">
        <f>INDEX('Masterlist - Updating'!$I:$I,MATCH('Masterlist Original- References'!B373,'Masterlist - Updating'!$B:$B,0))</f>
        <v>44806</v>
      </c>
      <c r="K444" s="26">
        <f>INDEX('Masterlist - Updating'!$L:$L,MATCH('Masterlist Original- References'!B373,'Masterlist - Updating'!$B:$B,0))</f>
        <v>45171</v>
      </c>
      <c r="L444" s="41" t="s">
        <v>60</v>
      </c>
      <c r="M444" s="42"/>
      <c r="N444" s="36"/>
      <c r="O444" s="92">
        <f t="shared" ca="1" si="19"/>
        <v>44831</v>
      </c>
      <c r="P444" s="92">
        <f t="shared" si="18"/>
        <v>45157</v>
      </c>
    </row>
    <row r="445" spans="1:16" hidden="1" x14ac:dyDescent="0.35">
      <c r="A445" s="40">
        <v>373</v>
      </c>
      <c r="B445" s="45" t="s">
        <v>1686</v>
      </c>
      <c r="C445" s="39" t="s">
        <v>1566</v>
      </c>
      <c r="D445" s="40" t="s">
        <v>1343</v>
      </c>
      <c r="E445" s="40" t="e">
        <f>INDEX([1]REFERENCED!$E:$E, MATCH(B445,[1]REFERENCED!$B:$B,0))</f>
        <v>#N/A</v>
      </c>
      <c r="F445" s="40" t="s">
        <v>1687</v>
      </c>
      <c r="G445" s="39" t="s">
        <v>980</v>
      </c>
      <c r="H445" s="40">
        <v>3</v>
      </c>
      <c r="I445" s="40" t="s">
        <v>119</v>
      </c>
      <c r="J445" s="26">
        <f>INDEX('Masterlist - Updating'!$I:$I,MATCH('Masterlist Original- References'!B374,'Masterlist - Updating'!$B:$B,0))</f>
        <v>44797</v>
      </c>
      <c r="K445" s="26">
        <f>INDEX('Masterlist - Updating'!$L:$L,MATCH('Masterlist Original- References'!B374,'Masterlist - Updating'!$B:$B,0))</f>
        <v>45162</v>
      </c>
      <c r="L445" s="41" t="s">
        <v>60</v>
      </c>
      <c r="M445" s="42"/>
      <c r="N445" s="36"/>
      <c r="O445" s="92">
        <f t="shared" ca="1" si="19"/>
        <v>44831</v>
      </c>
      <c r="P445" s="92">
        <f t="shared" si="18"/>
        <v>45148</v>
      </c>
    </row>
    <row r="446" spans="1:16" ht="31" hidden="1" x14ac:dyDescent="0.35">
      <c r="A446" s="40">
        <v>399</v>
      </c>
      <c r="B446" s="45" t="s">
        <v>1036</v>
      </c>
      <c r="C446" s="39" t="s">
        <v>1037</v>
      </c>
      <c r="D446" s="40" t="s">
        <v>1343</v>
      </c>
      <c r="E446" s="40" t="e">
        <f>INDEX([1]REFERENCED!$E:$E, MATCH(B446,[1]REFERENCED!$B:$B,0))</f>
        <v>#N/A</v>
      </c>
      <c r="F446" s="40" t="s">
        <v>1038</v>
      </c>
      <c r="G446" s="39" t="s">
        <v>861</v>
      </c>
      <c r="H446" s="40">
        <v>1</v>
      </c>
      <c r="I446" s="40" t="s">
        <v>22</v>
      </c>
      <c r="J446" s="26">
        <f>INDEX('Masterlist - Updating'!$I:$I,MATCH('Masterlist Original- References'!B400,'Masterlist - Updating'!$B:$B,0))</f>
        <v>42481</v>
      </c>
      <c r="K446" s="26">
        <f>INDEX('Masterlist - Updating'!$L:$L,MATCH('Masterlist Original- References'!B400,'Masterlist - Updating'!$B:$B,0))</f>
        <v>42664</v>
      </c>
      <c r="L446" s="41" t="s">
        <v>60</v>
      </c>
      <c r="M446" s="42"/>
      <c r="N446" s="36"/>
      <c r="O446" s="92">
        <f t="shared" ca="1" si="19"/>
        <v>44831</v>
      </c>
      <c r="P446" s="92">
        <f t="shared" si="18"/>
        <v>42650</v>
      </c>
    </row>
    <row r="447" spans="1:16" hidden="1" x14ac:dyDescent="0.35">
      <c r="A447" s="40">
        <v>426</v>
      </c>
      <c r="B447" s="45" t="s">
        <v>1701</v>
      </c>
      <c r="C447" s="39" t="s">
        <v>1833</v>
      </c>
      <c r="D447" s="40" t="s">
        <v>1343</v>
      </c>
      <c r="E447" s="40" t="e">
        <f>INDEX([1]REFERENCED!$E:$E, MATCH(B447,[1]REFERENCED!$B:$B,0))</f>
        <v>#N/A</v>
      </c>
      <c r="F447" s="40" t="s">
        <v>1703</v>
      </c>
      <c r="G447" s="39" t="s">
        <v>1564</v>
      </c>
      <c r="H447" s="40">
        <v>3</v>
      </c>
      <c r="I447" s="40" t="s">
        <v>119</v>
      </c>
      <c r="J447" s="26">
        <f>INDEX('Masterlist - Updating'!$I:$I,MATCH('Masterlist Original- References'!B427,'Masterlist - Updating'!$B:$B,0))</f>
        <v>42233</v>
      </c>
      <c r="K447" s="26">
        <f>INDEX('Masterlist - Updating'!$L:$L,MATCH('Masterlist Original- References'!B427,'Masterlist - Updating'!$B:$B,0))</f>
        <v>42598</v>
      </c>
      <c r="L447" s="41" t="s">
        <v>60</v>
      </c>
      <c r="M447" s="42"/>
      <c r="N447" s="36"/>
      <c r="O447" s="92">
        <f t="shared" ca="1" si="19"/>
        <v>44831</v>
      </c>
      <c r="P447" s="92">
        <f t="shared" si="18"/>
        <v>42584</v>
      </c>
    </row>
    <row r="448" spans="1:16" hidden="1" x14ac:dyDescent="0.35">
      <c r="A448" s="40">
        <v>428</v>
      </c>
      <c r="B448" s="45" t="s">
        <v>1572</v>
      </c>
      <c r="C448" s="39" t="s">
        <v>1573</v>
      </c>
      <c r="D448" s="40" t="s">
        <v>1343</v>
      </c>
      <c r="E448" s="40" t="e">
        <f>INDEX([1]REFERENCED!$E:$E, MATCH(B448,[1]REFERENCED!$B:$B,0))</f>
        <v>#N/A</v>
      </c>
      <c r="F448" s="40" t="s">
        <v>1574</v>
      </c>
      <c r="G448" s="39" t="s">
        <v>1568</v>
      </c>
      <c r="H448" s="40">
        <v>3</v>
      </c>
      <c r="I448" s="40" t="s">
        <v>119</v>
      </c>
      <c r="J448" s="26">
        <f>INDEX('Masterlist - Updating'!$I:$I,MATCH('Masterlist Original- References'!B429,'Masterlist - Updating'!$B:$B,0))</f>
        <v>42285</v>
      </c>
      <c r="K448" s="26">
        <f>INDEX('Masterlist - Updating'!$L:$L,MATCH('Masterlist Original- References'!B429,'Masterlist - Updating'!$B:$B,0))</f>
        <v>42650</v>
      </c>
      <c r="L448" s="41" t="s">
        <v>60</v>
      </c>
      <c r="M448" s="42"/>
      <c r="N448" s="36"/>
      <c r="O448" s="92">
        <f t="shared" ca="1" si="19"/>
        <v>44831</v>
      </c>
      <c r="P448" s="92">
        <f t="shared" si="18"/>
        <v>42636</v>
      </c>
    </row>
    <row r="449" spans="1:16" hidden="1" x14ac:dyDescent="0.35">
      <c r="A449" s="40">
        <v>429</v>
      </c>
      <c r="B449" s="45" t="s">
        <v>1591</v>
      </c>
      <c r="C449" s="39" t="s">
        <v>1573</v>
      </c>
      <c r="D449" s="40" t="s">
        <v>1343</v>
      </c>
      <c r="E449" s="40" t="e">
        <f>INDEX([1]REFERENCED!$E:$E, MATCH(B449,[1]REFERENCED!$B:$B,0))</f>
        <v>#N/A</v>
      </c>
      <c r="F449" s="40" t="s">
        <v>1592</v>
      </c>
      <c r="G449" s="39" t="s">
        <v>1568</v>
      </c>
      <c r="H449" s="40">
        <v>1</v>
      </c>
      <c r="I449" s="40" t="s">
        <v>22</v>
      </c>
      <c r="J449" s="26">
        <f>INDEX('Masterlist - Updating'!$I:$I,MATCH('Masterlist Original- References'!B430,'Masterlist - Updating'!$B:$B,0))</f>
        <v>42285</v>
      </c>
      <c r="K449" s="26">
        <f>INDEX('Masterlist - Updating'!$L:$L,MATCH('Masterlist Original- References'!B430,'Masterlist - Updating'!$B:$B,0))</f>
        <v>42650</v>
      </c>
      <c r="L449" s="41" t="s">
        <v>60</v>
      </c>
      <c r="M449" s="42"/>
      <c r="N449" s="36"/>
      <c r="O449" s="92">
        <f t="shared" ca="1" si="19"/>
        <v>44831</v>
      </c>
      <c r="P449" s="92">
        <f t="shared" si="18"/>
        <v>42636</v>
      </c>
    </row>
    <row r="450" spans="1:16" hidden="1" x14ac:dyDescent="0.35">
      <c r="A450" s="40">
        <v>433</v>
      </c>
      <c r="B450" s="45" t="s">
        <v>239</v>
      </c>
      <c r="C450" s="39" t="s">
        <v>240</v>
      </c>
      <c r="D450" s="40" t="s">
        <v>1343</v>
      </c>
      <c r="E450" s="40" t="e">
        <f>INDEX([1]REFERENCED!$E:$E, MATCH(B450,[1]REFERENCED!$B:$B,0))</f>
        <v>#N/A</v>
      </c>
      <c r="F450" s="40" t="s">
        <v>241</v>
      </c>
      <c r="G450" s="39" t="s">
        <v>232</v>
      </c>
      <c r="H450" s="40">
        <v>1</v>
      </c>
      <c r="I450" s="40" t="s">
        <v>22</v>
      </c>
      <c r="J450" s="26">
        <f>INDEX('Masterlist - Updating'!$I:$I,MATCH('Masterlist Original- References'!B434,'Masterlist - Updating'!$B:$B,0))</f>
        <v>44137</v>
      </c>
      <c r="K450" s="26">
        <f>INDEX('Masterlist - Updating'!$L:$L,MATCH('Masterlist Original- References'!B434,'Masterlist - Updating'!$B:$B,0))</f>
        <v>44502</v>
      </c>
      <c r="L450" s="41" t="s">
        <v>60</v>
      </c>
      <c r="M450" s="42"/>
      <c r="N450" s="36"/>
      <c r="O450" s="92">
        <f t="shared" ca="1" si="19"/>
        <v>44831</v>
      </c>
      <c r="P450" s="92">
        <f t="shared" ref="P450:P490" si="20">(K450-14)</f>
        <v>44488</v>
      </c>
    </row>
    <row r="451" spans="1:16" hidden="1" x14ac:dyDescent="0.35">
      <c r="A451" s="40">
        <v>434</v>
      </c>
      <c r="B451" s="45" t="s">
        <v>245</v>
      </c>
      <c r="C451" s="39" t="s">
        <v>240</v>
      </c>
      <c r="D451" s="40" t="s">
        <v>1343</v>
      </c>
      <c r="E451" s="40" t="e">
        <f>INDEX([1]REFERENCED!$E:$E, MATCH(B451,[1]REFERENCED!$B:$B,0))</f>
        <v>#N/A</v>
      </c>
      <c r="F451" s="40" t="s">
        <v>246</v>
      </c>
      <c r="G451" s="39" t="s">
        <v>232</v>
      </c>
      <c r="H451" s="40">
        <v>1</v>
      </c>
      <c r="I451" s="40" t="s">
        <v>22</v>
      </c>
      <c r="J451" s="26">
        <f>INDEX('Masterlist - Updating'!$I:$I,MATCH('Masterlist Original- References'!B435,'Masterlist - Updating'!$B:$B,0))</f>
        <v>44186</v>
      </c>
      <c r="K451" s="26">
        <f>INDEX('Masterlist - Updating'!$L:$L,MATCH('Masterlist Original- References'!B435,'Masterlist - Updating'!$B:$B,0))</f>
        <v>44551</v>
      </c>
      <c r="L451" s="41" t="s">
        <v>60</v>
      </c>
      <c r="M451" s="42"/>
      <c r="N451" s="36"/>
      <c r="O451" s="92">
        <f t="shared" ca="1" si="19"/>
        <v>44831</v>
      </c>
      <c r="P451" s="92">
        <f t="shared" si="20"/>
        <v>44537</v>
      </c>
    </row>
    <row r="452" spans="1:16" hidden="1" x14ac:dyDescent="0.35">
      <c r="A452" s="40">
        <v>435</v>
      </c>
      <c r="B452" s="45" t="s">
        <v>233</v>
      </c>
      <c r="C452" s="39" t="s">
        <v>234</v>
      </c>
      <c r="D452" s="40" t="s">
        <v>1343</v>
      </c>
      <c r="E452" s="40" t="e">
        <f>INDEX([1]REFERENCED!$E:$E, MATCH(B452,[1]REFERENCED!$B:$B,0))</f>
        <v>#N/A</v>
      </c>
      <c r="F452" s="40" t="s">
        <v>235</v>
      </c>
      <c r="G452" s="39" t="s">
        <v>232</v>
      </c>
      <c r="H452" s="40">
        <v>1</v>
      </c>
      <c r="I452" s="40" t="s">
        <v>22</v>
      </c>
      <c r="J452" s="26">
        <f>INDEX('Masterlist - Updating'!$I:$I,MATCH('Masterlist Original- References'!B436,'Masterlist - Updating'!$B:$B,0))</f>
        <v>44194</v>
      </c>
      <c r="K452" s="26">
        <f>INDEX('Masterlist - Updating'!$L:$L,MATCH('Masterlist Original- References'!B436,'Masterlist - Updating'!$B:$B,0))</f>
        <v>44559</v>
      </c>
      <c r="L452" s="41" t="s">
        <v>60</v>
      </c>
      <c r="M452" s="42"/>
      <c r="N452" s="36"/>
      <c r="O452" s="92">
        <f t="shared" ca="1" si="19"/>
        <v>44831</v>
      </c>
      <c r="P452" s="92">
        <f t="shared" si="20"/>
        <v>44545</v>
      </c>
    </row>
    <row r="453" spans="1:16" hidden="1" x14ac:dyDescent="0.35">
      <c r="A453" s="40">
        <v>436</v>
      </c>
      <c r="B453" s="45" t="s">
        <v>236</v>
      </c>
      <c r="C453" s="39" t="s">
        <v>237</v>
      </c>
      <c r="D453" s="40" t="s">
        <v>1343</v>
      </c>
      <c r="E453" s="40" t="e">
        <f>INDEX([1]REFERENCED!$E:$E, MATCH(B453,[1]REFERENCED!$B:$B,0))</f>
        <v>#N/A</v>
      </c>
      <c r="F453" s="40" t="s">
        <v>238</v>
      </c>
      <c r="G453" s="39" t="s">
        <v>232</v>
      </c>
      <c r="H453" s="40">
        <v>1</v>
      </c>
      <c r="I453" s="40" t="s">
        <v>22</v>
      </c>
      <c r="J453" s="26">
        <f>INDEX('Masterlist - Updating'!$I:$I,MATCH('Masterlist Original- References'!B437,'Masterlist - Updating'!$B:$B,0))</f>
        <v>44167</v>
      </c>
      <c r="K453" s="26">
        <f>INDEX('Masterlist - Updating'!$L:$L,MATCH('Masterlist Original- References'!B437,'Masterlist - Updating'!$B:$B,0))</f>
        <v>44532</v>
      </c>
      <c r="L453" s="41" t="s">
        <v>60</v>
      </c>
      <c r="M453" s="42"/>
      <c r="N453" s="36"/>
      <c r="O453" s="92">
        <f t="shared" ca="1" si="19"/>
        <v>44831</v>
      </c>
      <c r="P453" s="92">
        <f t="shared" si="20"/>
        <v>44518</v>
      </c>
    </row>
    <row r="454" spans="1:16" hidden="1" x14ac:dyDescent="0.35">
      <c r="A454" s="40">
        <v>437</v>
      </c>
      <c r="B454" s="45" t="s">
        <v>229</v>
      </c>
      <c r="C454" s="39" t="s">
        <v>230</v>
      </c>
      <c r="D454" s="40" t="s">
        <v>1343</v>
      </c>
      <c r="E454" s="40" t="e">
        <f>INDEX([1]REFERENCED!$E:$E, MATCH(B454,[1]REFERENCED!$B:$B,0))</f>
        <v>#N/A</v>
      </c>
      <c r="F454" s="40" t="s">
        <v>231</v>
      </c>
      <c r="G454" s="39" t="s">
        <v>232</v>
      </c>
      <c r="H454" s="40">
        <v>1</v>
      </c>
      <c r="I454" s="40" t="s">
        <v>22</v>
      </c>
      <c r="J454" s="26">
        <f>INDEX('Masterlist - Updating'!$I:$I,MATCH('Masterlist Original- References'!B438,'Masterlist - Updating'!$B:$B,0))</f>
        <v>44137</v>
      </c>
      <c r="K454" s="26">
        <f>INDEX('Masterlist - Updating'!$L:$L,MATCH('Masterlist Original- References'!B438,'Masterlist - Updating'!$B:$B,0))</f>
        <v>44502</v>
      </c>
      <c r="L454" s="41" t="s">
        <v>60</v>
      </c>
      <c r="M454" s="42"/>
      <c r="N454" s="36"/>
      <c r="O454" s="92">
        <f t="shared" ca="1" si="19"/>
        <v>44831</v>
      </c>
      <c r="P454" s="92">
        <f t="shared" si="20"/>
        <v>44488</v>
      </c>
    </row>
    <row r="455" spans="1:16" ht="31" hidden="1" x14ac:dyDescent="0.35">
      <c r="A455" s="40">
        <v>438</v>
      </c>
      <c r="B455" s="45" t="s">
        <v>151</v>
      </c>
      <c r="C455" s="39" t="s">
        <v>152</v>
      </c>
      <c r="D455" s="40" t="s">
        <v>1343</v>
      </c>
      <c r="E455" s="40" t="e">
        <f>INDEX([1]REFERENCED!$E:$E, MATCH(B455,[1]REFERENCED!$B:$B,0))</f>
        <v>#N/A</v>
      </c>
      <c r="F455" s="40" t="s">
        <v>153</v>
      </c>
      <c r="G455" s="39" t="s">
        <v>154</v>
      </c>
      <c r="H455" s="40">
        <v>1</v>
      </c>
      <c r="I455" s="40" t="s">
        <v>22</v>
      </c>
      <c r="J455" s="26">
        <f>INDEX('Masterlist - Updating'!$I:$I,MATCH('Masterlist Original- References'!B439,'Masterlist - Updating'!$B:$B,0))</f>
        <v>42285</v>
      </c>
      <c r="K455" s="26">
        <f>INDEX('Masterlist - Updating'!$L:$L,MATCH('Masterlist Original- References'!B439,'Masterlist - Updating'!$B:$B,0))</f>
        <v>42650</v>
      </c>
      <c r="L455" s="41" t="s">
        <v>60</v>
      </c>
      <c r="M455" s="42"/>
      <c r="N455" s="36"/>
      <c r="O455" s="92">
        <f t="shared" ref="O455:O518" ca="1" si="21">TODAY()</f>
        <v>44831</v>
      </c>
      <c r="P455" s="92">
        <f t="shared" si="20"/>
        <v>42636</v>
      </c>
    </row>
    <row r="456" spans="1:16" hidden="1" x14ac:dyDescent="0.35">
      <c r="A456" s="40">
        <v>442</v>
      </c>
      <c r="B456" s="45" t="s">
        <v>149</v>
      </c>
      <c r="C456" s="39" t="s">
        <v>39</v>
      </c>
      <c r="D456" s="40" t="s">
        <v>1343</v>
      </c>
      <c r="E456" s="40" t="e">
        <f>INDEX([1]REFERENCED!$E:$E, MATCH(B456,[1]REFERENCED!$B:$B,0))</f>
        <v>#N/A</v>
      </c>
      <c r="F456" s="40" t="s">
        <v>150</v>
      </c>
      <c r="G456" s="39" t="s">
        <v>34</v>
      </c>
      <c r="H456" s="40">
        <v>1</v>
      </c>
      <c r="I456" s="40" t="s">
        <v>22</v>
      </c>
      <c r="J456" s="26">
        <f>INDEX('Masterlist - Updating'!$I:$I,MATCH('Masterlist Original- References'!B443,'Masterlist - Updating'!$B:$B,0))</f>
        <v>42615</v>
      </c>
      <c r="K456" s="26">
        <f>INDEX('Masterlist - Updating'!$L:$L,MATCH('Masterlist Original- References'!B443,'Masterlist - Updating'!$B:$B,0))</f>
        <v>42796</v>
      </c>
      <c r="L456" s="41" t="s">
        <v>60</v>
      </c>
      <c r="M456" s="42"/>
      <c r="N456" s="36"/>
      <c r="O456" s="92">
        <f t="shared" ca="1" si="21"/>
        <v>44831</v>
      </c>
      <c r="P456" s="92">
        <f t="shared" si="20"/>
        <v>42782</v>
      </c>
    </row>
    <row r="457" spans="1:16" hidden="1" x14ac:dyDescent="0.35">
      <c r="A457" s="40">
        <v>443</v>
      </c>
      <c r="B457" s="45" t="s">
        <v>155</v>
      </c>
      <c r="C457" s="39" t="s">
        <v>39</v>
      </c>
      <c r="D457" s="40" t="s">
        <v>1343</v>
      </c>
      <c r="E457" s="40" t="e">
        <f>INDEX([1]REFERENCED!$E:$E, MATCH(B457,[1]REFERENCED!$B:$B,0))</f>
        <v>#N/A</v>
      </c>
      <c r="F457" s="40" t="s">
        <v>156</v>
      </c>
      <c r="G457" s="39" t="s">
        <v>154</v>
      </c>
      <c r="H457" s="40">
        <v>1</v>
      </c>
      <c r="I457" s="40" t="s">
        <v>22</v>
      </c>
      <c r="J457" s="26">
        <f>INDEX('Masterlist - Updating'!$I:$I,MATCH('Masterlist Original- References'!B444,'Masterlist - Updating'!$B:$B,0))</f>
        <v>43822</v>
      </c>
      <c r="K457" s="26">
        <f>INDEX('Masterlist - Updating'!$L:$L,MATCH('Masterlist Original- References'!B444,'Masterlist - Updating'!$B:$B,0))</f>
        <v>43913</v>
      </c>
      <c r="L457" s="41" t="s">
        <v>60</v>
      </c>
      <c r="M457" s="42"/>
      <c r="N457" s="36"/>
      <c r="O457" s="92">
        <f t="shared" ca="1" si="21"/>
        <v>44831</v>
      </c>
      <c r="P457" s="92">
        <f t="shared" si="20"/>
        <v>43899</v>
      </c>
    </row>
    <row r="458" spans="1:16" hidden="1" x14ac:dyDescent="0.35">
      <c r="A458" s="40">
        <v>446</v>
      </c>
      <c r="B458" s="45" t="s">
        <v>161</v>
      </c>
      <c r="C458" s="39" t="s">
        <v>39</v>
      </c>
      <c r="D458" s="40" t="s">
        <v>1343</v>
      </c>
      <c r="E458" s="40" t="e">
        <f>INDEX([1]REFERENCED!$E:$E, MATCH(B458,[1]REFERENCED!$B:$B,0))</f>
        <v>#N/A</v>
      </c>
      <c r="F458" s="40" t="s">
        <v>162</v>
      </c>
      <c r="G458" s="39" t="s">
        <v>154</v>
      </c>
      <c r="H458" s="40">
        <v>1</v>
      </c>
      <c r="I458" s="40" t="s">
        <v>22</v>
      </c>
      <c r="J458" s="26">
        <f>INDEX('Masterlist - Updating'!$I:$I,MATCH('Masterlist Original- References'!B447,'Masterlist - Updating'!$B:$B,0))</f>
        <v>43850</v>
      </c>
      <c r="K458" s="26">
        <f>INDEX('Masterlist - Updating'!$L:$L,MATCH('Masterlist Original- References'!B447,'Masterlist - Updating'!$B:$B,0))</f>
        <v>43942</v>
      </c>
      <c r="L458" s="41" t="s">
        <v>60</v>
      </c>
      <c r="M458" s="42"/>
      <c r="N458" s="36"/>
      <c r="O458" s="92">
        <f t="shared" ca="1" si="21"/>
        <v>44831</v>
      </c>
      <c r="P458" s="92">
        <f t="shared" si="20"/>
        <v>43928</v>
      </c>
    </row>
    <row r="459" spans="1:16" hidden="1" x14ac:dyDescent="0.35">
      <c r="A459" s="40">
        <v>447</v>
      </c>
      <c r="B459" s="45" t="s">
        <v>163</v>
      </c>
      <c r="C459" s="39" t="s">
        <v>39</v>
      </c>
      <c r="D459" s="40" t="s">
        <v>1343</v>
      </c>
      <c r="E459" s="40" t="e">
        <f>INDEX([1]REFERENCED!$E:$E, MATCH(B459,[1]REFERENCED!$B:$B,0))</f>
        <v>#N/A</v>
      </c>
      <c r="F459" s="40" t="s">
        <v>164</v>
      </c>
      <c r="G459" s="39" t="s">
        <v>154</v>
      </c>
      <c r="H459" s="40">
        <v>1</v>
      </c>
      <c r="I459" s="40" t="s">
        <v>22</v>
      </c>
      <c r="J459" s="26">
        <f>INDEX('Masterlist - Updating'!$I:$I,MATCH('Masterlist Original- References'!B448,'Masterlist - Updating'!$B:$B,0))</f>
        <v>43822</v>
      </c>
      <c r="K459" s="26">
        <f>INDEX('Masterlist - Updating'!$L:$L,MATCH('Masterlist Original- References'!B448,'Masterlist - Updating'!$B:$B,0))</f>
        <v>43913</v>
      </c>
      <c r="L459" s="41" t="s">
        <v>60</v>
      </c>
      <c r="M459" s="42"/>
      <c r="N459" s="36"/>
      <c r="O459" s="92">
        <f t="shared" ca="1" si="21"/>
        <v>44831</v>
      </c>
      <c r="P459" s="92">
        <f t="shared" si="20"/>
        <v>43899</v>
      </c>
    </row>
    <row r="460" spans="1:16" ht="31" hidden="1" x14ac:dyDescent="0.35">
      <c r="A460" s="40">
        <v>457</v>
      </c>
      <c r="B460" s="45" t="s">
        <v>1575</v>
      </c>
      <c r="C460" s="39" t="s">
        <v>1576</v>
      </c>
      <c r="D460" s="40" t="s">
        <v>1343</v>
      </c>
      <c r="E460" s="40" t="e">
        <f>INDEX([1]REFERENCED!$E:$E, MATCH(B460,[1]REFERENCED!$B:$B,0))</f>
        <v>#N/A</v>
      </c>
      <c r="F460" s="40" t="s">
        <v>1577</v>
      </c>
      <c r="G460" s="39" t="s">
        <v>1578</v>
      </c>
      <c r="H460" s="40">
        <v>6</v>
      </c>
      <c r="I460" s="40" t="s">
        <v>119</v>
      </c>
      <c r="J460" s="26">
        <f>INDEX('Masterlist - Updating'!$I:$I,MATCH('Masterlist Original- References'!B458,'Masterlist - Updating'!$B:$B,0))</f>
        <v>42254</v>
      </c>
      <c r="K460" s="26">
        <f>INDEX('Masterlist - Updating'!$L:$L,MATCH('Masterlist Original- References'!B458,'Masterlist - Updating'!$B:$B,0))</f>
        <v>42619</v>
      </c>
      <c r="L460" s="41" t="s">
        <v>60</v>
      </c>
      <c r="M460" s="42"/>
      <c r="N460" s="36"/>
      <c r="O460" s="92">
        <f t="shared" ca="1" si="21"/>
        <v>44831</v>
      </c>
      <c r="P460" s="92">
        <f t="shared" si="20"/>
        <v>42605</v>
      </c>
    </row>
    <row r="461" spans="1:16" hidden="1" x14ac:dyDescent="0.35">
      <c r="A461" s="40">
        <v>458</v>
      </c>
      <c r="B461" s="45" t="s">
        <v>1582</v>
      </c>
      <c r="C461" s="39" t="s">
        <v>1576</v>
      </c>
      <c r="D461" s="40" t="s">
        <v>1343</v>
      </c>
      <c r="E461" s="40" t="e">
        <f>INDEX([1]REFERENCED!$E:$E, MATCH(B461,[1]REFERENCED!$B:$B,0))</f>
        <v>#N/A</v>
      </c>
      <c r="F461" s="40" t="s">
        <v>1583</v>
      </c>
      <c r="G461" s="39" t="s">
        <v>1568</v>
      </c>
      <c r="H461" s="40">
        <v>6</v>
      </c>
      <c r="I461" s="40" t="s">
        <v>119</v>
      </c>
      <c r="J461" s="26">
        <f>INDEX('Masterlist - Updating'!$I:$I,MATCH('Masterlist Original- References'!B459,'Masterlist - Updating'!$B:$B,0))</f>
        <v>43444</v>
      </c>
      <c r="K461" s="26">
        <f>INDEX('Masterlist - Updating'!$L:$L,MATCH('Masterlist Original- References'!B459,'Masterlist - Updating'!$B:$B,0))</f>
        <v>43809</v>
      </c>
      <c r="L461" s="41" t="s">
        <v>60</v>
      </c>
      <c r="M461" s="42"/>
      <c r="N461" s="36"/>
      <c r="O461" s="92">
        <f t="shared" ca="1" si="21"/>
        <v>44831</v>
      </c>
      <c r="P461" s="92">
        <f t="shared" si="20"/>
        <v>43795</v>
      </c>
    </row>
    <row r="462" spans="1:16" hidden="1" x14ac:dyDescent="0.35">
      <c r="A462" s="40">
        <v>459</v>
      </c>
      <c r="B462" s="45" t="s">
        <v>1593</v>
      </c>
      <c r="C462" s="39" t="s">
        <v>1576</v>
      </c>
      <c r="D462" s="40" t="s">
        <v>1343</v>
      </c>
      <c r="E462" s="40" t="e">
        <f>INDEX([1]REFERENCED!$E:$E, MATCH(B462,[1]REFERENCED!$B:$B,0))</f>
        <v>#N/A</v>
      </c>
      <c r="F462" s="40" t="s">
        <v>1594</v>
      </c>
      <c r="G462" s="39" t="s">
        <v>1568</v>
      </c>
      <c r="H462" s="40">
        <v>6</v>
      </c>
      <c r="I462" s="40" t="s">
        <v>119</v>
      </c>
      <c r="J462" s="26">
        <f>INDEX('Masterlist - Updating'!$I:$I,MATCH('Masterlist Original- References'!B460,'Masterlist - Updating'!$B:$B,0))</f>
        <v>41682</v>
      </c>
      <c r="K462" s="26">
        <f>INDEX('Masterlist - Updating'!$L:$L,MATCH('Masterlist Original- References'!B460,'Masterlist - Updating'!$B:$B,0))</f>
        <v>41863</v>
      </c>
      <c r="L462" s="41" t="s">
        <v>60</v>
      </c>
      <c r="M462" s="42"/>
      <c r="N462" s="36"/>
      <c r="O462" s="92">
        <f t="shared" ca="1" si="21"/>
        <v>44831</v>
      </c>
      <c r="P462" s="92">
        <f t="shared" si="20"/>
        <v>41849</v>
      </c>
    </row>
    <row r="463" spans="1:16" hidden="1" x14ac:dyDescent="0.35">
      <c r="A463" s="40">
        <v>460</v>
      </c>
      <c r="B463" s="45" t="s">
        <v>1579</v>
      </c>
      <c r="C463" s="39" t="s">
        <v>1580</v>
      </c>
      <c r="D463" s="40" t="s">
        <v>1343</v>
      </c>
      <c r="E463" s="40" t="e">
        <f>INDEX([1]REFERENCED!$E:$E, MATCH(B463,[1]REFERENCED!$B:$B,0))</f>
        <v>#N/A</v>
      </c>
      <c r="F463" s="40" t="s">
        <v>1581</v>
      </c>
      <c r="G463" s="39" t="s">
        <v>1568</v>
      </c>
      <c r="H463" s="40">
        <v>1</v>
      </c>
      <c r="I463" s="40" t="s">
        <v>22</v>
      </c>
      <c r="J463" s="26">
        <f>INDEX('Masterlist - Updating'!$I:$I,MATCH('Masterlist Original- References'!B461,'Masterlist - Updating'!$B:$B,0))</f>
        <v>43755</v>
      </c>
      <c r="K463" s="26">
        <f>INDEX('Masterlist - Updating'!$L:$L,MATCH('Masterlist Original- References'!B461,'Masterlist - Updating'!$B:$B,0))</f>
        <v>43938</v>
      </c>
      <c r="L463" s="41" t="s">
        <v>60</v>
      </c>
      <c r="M463" s="42"/>
      <c r="N463" s="36"/>
      <c r="O463" s="92">
        <f t="shared" ca="1" si="21"/>
        <v>44831</v>
      </c>
      <c r="P463" s="92">
        <f t="shared" si="20"/>
        <v>43924</v>
      </c>
    </row>
    <row r="464" spans="1:16" hidden="1" x14ac:dyDescent="0.35">
      <c r="A464" s="40">
        <v>461</v>
      </c>
      <c r="B464" s="45" t="s">
        <v>1584</v>
      </c>
      <c r="C464" s="39" t="s">
        <v>1580</v>
      </c>
      <c r="D464" s="40" t="s">
        <v>1343</v>
      </c>
      <c r="E464" s="40" t="e">
        <f>INDEX([1]REFERENCED!$E:$E, MATCH(B464,[1]REFERENCED!$B:$B,0))</f>
        <v>#N/A</v>
      </c>
      <c r="F464" s="40" t="s">
        <v>1585</v>
      </c>
      <c r="G464" s="39" t="s">
        <v>1568</v>
      </c>
      <c r="H464" s="40">
        <v>1</v>
      </c>
      <c r="I464" s="40" t="s">
        <v>22</v>
      </c>
      <c r="J464" s="26">
        <f>INDEX('Masterlist - Updating'!$I:$I,MATCH('Masterlist Original- References'!B462,'Masterlist - Updating'!$B:$B,0))</f>
        <v>44008</v>
      </c>
      <c r="K464" s="26">
        <f>INDEX('Masterlist - Updating'!$L:$L,MATCH('Masterlist Original- References'!B462,'Masterlist - Updating'!$B:$B,0))</f>
        <v>44191</v>
      </c>
      <c r="L464" s="41" t="s">
        <v>60</v>
      </c>
      <c r="M464" s="42"/>
      <c r="N464" s="36"/>
      <c r="O464" s="92">
        <f t="shared" ca="1" si="21"/>
        <v>44831</v>
      </c>
      <c r="P464" s="92">
        <f t="shared" si="20"/>
        <v>44177</v>
      </c>
    </row>
    <row r="465" spans="1:16" hidden="1" x14ac:dyDescent="0.35">
      <c r="A465" s="40">
        <v>462</v>
      </c>
      <c r="B465" s="45" t="s">
        <v>1595</v>
      </c>
      <c r="C465" s="39" t="s">
        <v>1580</v>
      </c>
      <c r="D465" s="40" t="s">
        <v>1343</v>
      </c>
      <c r="E465" s="40" t="e">
        <f>INDEX([1]REFERENCED!$E:$E, MATCH(B465,[1]REFERENCED!$B:$B,0))</f>
        <v>#N/A</v>
      </c>
      <c r="F465" s="40" t="s">
        <v>1596</v>
      </c>
      <c r="G465" s="39" t="s">
        <v>1568</v>
      </c>
      <c r="H465" s="40">
        <v>1</v>
      </c>
      <c r="I465" s="40" t="s">
        <v>22</v>
      </c>
      <c r="J465" s="26">
        <f>INDEX('Masterlist - Updating'!$I:$I,MATCH('Masterlist Original- References'!B463,'Masterlist - Updating'!$B:$B,0))</f>
        <v>42039</v>
      </c>
      <c r="K465" s="26">
        <f>INDEX('Masterlist - Updating'!$L:$L,MATCH('Masterlist Original- References'!B463,'Masterlist - Updating'!$B:$B,0))</f>
        <v>42404</v>
      </c>
      <c r="L465" s="41" t="s">
        <v>60</v>
      </c>
      <c r="M465" s="42"/>
      <c r="N465" s="36"/>
      <c r="O465" s="92">
        <f t="shared" ca="1" si="21"/>
        <v>44831</v>
      </c>
      <c r="P465" s="92">
        <f t="shared" si="20"/>
        <v>42390</v>
      </c>
    </row>
    <row r="466" spans="1:16" ht="31" hidden="1" x14ac:dyDescent="0.35">
      <c r="A466" s="40">
        <v>463</v>
      </c>
      <c r="B466" s="45" t="s">
        <v>1618</v>
      </c>
      <c r="C466" s="39" t="s">
        <v>1619</v>
      </c>
      <c r="D466" s="40" t="s">
        <v>1343</v>
      </c>
      <c r="E466" s="40" t="e">
        <f>INDEX([1]REFERENCED!$E:$E, MATCH(B466,[1]REFERENCED!$B:$B,0))</f>
        <v>#N/A</v>
      </c>
      <c r="F466" s="40" t="s">
        <v>1620</v>
      </c>
      <c r="G466" s="39" t="s">
        <v>1568</v>
      </c>
      <c r="H466" s="40">
        <v>6</v>
      </c>
      <c r="I466" s="40" t="s">
        <v>119</v>
      </c>
      <c r="J466" s="26">
        <f>INDEX('Masterlist - Updating'!$I:$I,MATCH('Masterlist Original- References'!B464,'Masterlist - Updating'!$B:$B,0))</f>
        <v>43823</v>
      </c>
      <c r="K466" s="26">
        <f>INDEX('Masterlist - Updating'!$L:$L,MATCH('Masterlist Original- References'!B464,'Masterlist - Updating'!$B:$B,0))</f>
        <v>44188</v>
      </c>
      <c r="L466" s="41" t="s">
        <v>60</v>
      </c>
      <c r="M466" s="42"/>
      <c r="N466" s="36"/>
      <c r="O466" s="92">
        <f t="shared" ca="1" si="21"/>
        <v>44831</v>
      </c>
      <c r="P466" s="92">
        <f t="shared" si="20"/>
        <v>44174</v>
      </c>
    </row>
    <row r="467" spans="1:16" hidden="1" x14ac:dyDescent="0.35">
      <c r="A467" s="40">
        <v>468</v>
      </c>
      <c r="B467" s="45" t="s">
        <v>1602</v>
      </c>
      <c r="C467" s="39" t="s">
        <v>1598</v>
      </c>
      <c r="D467" s="40" t="s">
        <v>1343</v>
      </c>
      <c r="E467" s="40" t="e">
        <f>INDEX([1]REFERENCED!$E:$E, MATCH(B467,[1]REFERENCED!$B:$B,0))</f>
        <v>#N/A</v>
      </c>
      <c r="F467" s="40" t="s">
        <v>1603</v>
      </c>
      <c r="G467" s="39" t="s">
        <v>1568</v>
      </c>
      <c r="H467" s="40">
        <v>6</v>
      </c>
      <c r="I467" s="40" t="s">
        <v>119</v>
      </c>
      <c r="J467" s="26">
        <f>INDEX('Masterlist - Updating'!$I:$I,MATCH('Masterlist Original- References'!B469,'Masterlist - Updating'!$B:$B,0))</f>
        <v>44020</v>
      </c>
      <c r="K467" s="26">
        <f>INDEX('Masterlist - Updating'!$L:$L,MATCH('Masterlist Original- References'!B469,'Masterlist - Updating'!$B:$B,0))</f>
        <v>44203</v>
      </c>
      <c r="L467" s="41" t="s">
        <v>60</v>
      </c>
      <c r="M467" s="42"/>
      <c r="N467" s="36"/>
      <c r="O467" s="92">
        <f t="shared" ca="1" si="21"/>
        <v>44831</v>
      </c>
      <c r="P467" s="92">
        <f t="shared" si="20"/>
        <v>44189</v>
      </c>
    </row>
    <row r="468" spans="1:16" hidden="1" x14ac:dyDescent="0.35">
      <c r="A468" s="40">
        <v>469</v>
      </c>
      <c r="B468" s="45" t="s">
        <v>1604</v>
      </c>
      <c r="C468" s="39" t="s">
        <v>1598</v>
      </c>
      <c r="D468" s="40" t="s">
        <v>1343</v>
      </c>
      <c r="E468" s="40" t="e">
        <f>INDEX([1]REFERENCED!$E:$E, MATCH(B468,[1]REFERENCED!$B:$B,0))</f>
        <v>#N/A</v>
      </c>
      <c r="F468" s="40" t="s">
        <v>1605</v>
      </c>
      <c r="G468" s="39" t="s">
        <v>1568</v>
      </c>
      <c r="H468" s="40">
        <v>6</v>
      </c>
      <c r="I468" s="40" t="s">
        <v>119</v>
      </c>
      <c r="J468" s="26">
        <f>INDEX('Masterlist - Updating'!$I:$I,MATCH('Masterlist Original- References'!B470,'Masterlist - Updating'!$B:$B,0))</f>
        <v>44020</v>
      </c>
      <c r="K468" s="26">
        <f>INDEX('Masterlist - Updating'!$L:$L,MATCH('Masterlist Original- References'!B470,'Masterlist - Updating'!$B:$B,0))</f>
        <v>44203</v>
      </c>
      <c r="L468" s="41" t="s">
        <v>60</v>
      </c>
      <c r="M468" s="42"/>
      <c r="N468" s="36"/>
      <c r="O468" s="92">
        <f t="shared" ca="1" si="21"/>
        <v>44831</v>
      </c>
      <c r="P468" s="92">
        <f t="shared" si="20"/>
        <v>44189</v>
      </c>
    </row>
    <row r="469" spans="1:16" hidden="1" x14ac:dyDescent="0.35">
      <c r="A469" s="40">
        <v>470</v>
      </c>
      <c r="B469" s="45" t="s">
        <v>1606</v>
      </c>
      <c r="C469" s="39" t="s">
        <v>1598</v>
      </c>
      <c r="D469" s="40" t="s">
        <v>1343</v>
      </c>
      <c r="E469" s="40" t="e">
        <f>INDEX([1]REFERENCED!$E:$E, MATCH(B469,[1]REFERENCED!$B:$B,0))</f>
        <v>#N/A</v>
      </c>
      <c r="F469" s="40" t="s">
        <v>1607</v>
      </c>
      <c r="G469" s="39" t="s">
        <v>1564</v>
      </c>
      <c r="H469" s="40">
        <v>6</v>
      </c>
      <c r="I469" s="40" t="s">
        <v>119</v>
      </c>
      <c r="J469" s="26">
        <f>INDEX('Masterlist - Updating'!$I:$I,MATCH('Masterlist Original- References'!B471,'Masterlist - Updating'!$B:$B,0))</f>
        <v>42579</v>
      </c>
      <c r="K469" s="26">
        <f>INDEX('Masterlist - Updating'!$L:$L,MATCH('Masterlist Original- References'!B471,'Masterlist - Updating'!$B:$B,0))</f>
        <v>42762</v>
      </c>
      <c r="L469" s="41" t="s">
        <v>60</v>
      </c>
      <c r="M469" s="42"/>
      <c r="N469" s="36"/>
      <c r="O469" s="92">
        <f t="shared" ca="1" si="21"/>
        <v>44831</v>
      </c>
      <c r="P469" s="92">
        <f t="shared" si="20"/>
        <v>42748</v>
      </c>
    </row>
    <row r="470" spans="1:16" hidden="1" x14ac:dyDescent="0.35">
      <c r="A470" s="40">
        <v>471</v>
      </c>
      <c r="B470" s="45" t="s">
        <v>1608</v>
      </c>
      <c r="C470" s="39" t="s">
        <v>1598</v>
      </c>
      <c r="D470" s="40" t="s">
        <v>1343</v>
      </c>
      <c r="E470" s="40" t="e">
        <f>INDEX([1]REFERENCED!$E:$E, MATCH(B470,[1]REFERENCED!$B:$B,0))</f>
        <v>#N/A</v>
      </c>
      <c r="F470" s="40" t="s">
        <v>1609</v>
      </c>
      <c r="G470" s="39" t="s">
        <v>1564</v>
      </c>
      <c r="H470" s="40">
        <v>6</v>
      </c>
      <c r="I470" s="40" t="s">
        <v>119</v>
      </c>
      <c r="J470" s="26">
        <f>INDEX('Masterlist - Updating'!$I:$I,MATCH('Masterlist Original- References'!B472,'Masterlist - Updating'!$B:$B,0))</f>
        <v>43755</v>
      </c>
      <c r="K470" s="26">
        <f>INDEX('Masterlist - Updating'!$L:$L,MATCH('Masterlist Original- References'!B472,'Masterlist - Updating'!$B:$B,0))</f>
        <v>43938</v>
      </c>
      <c r="L470" s="41" t="s">
        <v>60</v>
      </c>
      <c r="M470" s="42"/>
      <c r="N470" s="36"/>
      <c r="O470" s="92">
        <f t="shared" ca="1" si="21"/>
        <v>44831</v>
      </c>
      <c r="P470" s="92">
        <f t="shared" si="20"/>
        <v>43924</v>
      </c>
    </row>
    <row r="471" spans="1:16" hidden="1" x14ac:dyDescent="0.35">
      <c r="A471" s="40">
        <v>472</v>
      </c>
      <c r="B471" s="45" t="s">
        <v>1610</v>
      </c>
      <c r="C471" s="39" t="s">
        <v>1598</v>
      </c>
      <c r="D471" s="40" t="s">
        <v>1343</v>
      </c>
      <c r="E471" s="40" t="e">
        <f>INDEX([1]REFERENCED!$E:$E, MATCH(B471,[1]REFERENCED!$B:$B,0))</f>
        <v>#N/A</v>
      </c>
      <c r="F471" s="40" t="s">
        <v>1611</v>
      </c>
      <c r="G471" s="39" t="s">
        <v>1564</v>
      </c>
      <c r="H471" s="40">
        <v>6</v>
      </c>
      <c r="I471" s="40" t="s">
        <v>119</v>
      </c>
      <c r="J471" s="26">
        <f>INDEX('Masterlist - Updating'!$I:$I,MATCH('Masterlist Original- References'!B473,'Masterlist - Updating'!$B:$B,0))</f>
        <v>42219</v>
      </c>
      <c r="K471" s="26">
        <f>INDEX('Masterlist - Updating'!$L:$L,MATCH('Masterlist Original- References'!B473,'Masterlist - Updating'!$B:$B,0))</f>
        <v>42403</v>
      </c>
      <c r="L471" s="41" t="s">
        <v>60</v>
      </c>
      <c r="M471" s="42"/>
      <c r="N471" s="36"/>
      <c r="O471" s="92">
        <f t="shared" ca="1" si="21"/>
        <v>44831</v>
      </c>
      <c r="P471" s="92">
        <f t="shared" si="20"/>
        <v>42389</v>
      </c>
    </row>
    <row r="472" spans="1:16" hidden="1" x14ac:dyDescent="0.35">
      <c r="A472" s="40">
        <v>473</v>
      </c>
      <c r="B472" s="45" t="s">
        <v>1612</v>
      </c>
      <c r="C472" s="39" t="s">
        <v>1598</v>
      </c>
      <c r="D472" s="40" t="s">
        <v>1343</v>
      </c>
      <c r="E472" s="40" t="e">
        <f>INDEX([1]REFERENCED!$E:$E, MATCH(B472,[1]REFERENCED!$B:$B,0))</f>
        <v>#N/A</v>
      </c>
      <c r="F472" s="46" t="s">
        <v>40</v>
      </c>
      <c r="G472" s="39" t="s">
        <v>980</v>
      </c>
      <c r="H472" s="40">
        <v>6</v>
      </c>
      <c r="I472" s="40" t="s">
        <v>119</v>
      </c>
      <c r="J472" s="26">
        <f>INDEX('Masterlist - Updating'!$I:$I,MATCH('Masterlist Original- References'!B474,'Masterlist - Updating'!$B:$B,0))</f>
        <v>44095</v>
      </c>
      <c r="K472" s="26">
        <f>INDEX('Masterlist - Updating'!$L:$L,MATCH('Masterlist Original- References'!B474,'Masterlist - Updating'!$B:$B,0))</f>
        <v>44276</v>
      </c>
      <c r="L472" s="41" t="s">
        <v>60</v>
      </c>
      <c r="M472" s="42"/>
      <c r="N472" s="36"/>
      <c r="O472" s="92">
        <f t="shared" ca="1" si="21"/>
        <v>44831</v>
      </c>
      <c r="P472" s="92">
        <f t="shared" si="20"/>
        <v>44262</v>
      </c>
    </row>
    <row r="473" spans="1:16" ht="31" hidden="1" x14ac:dyDescent="0.35">
      <c r="A473" s="40">
        <v>475</v>
      </c>
      <c r="B473" s="45" t="s">
        <v>1586</v>
      </c>
      <c r="C473" s="39" t="s">
        <v>1587</v>
      </c>
      <c r="D473" s="40" t="s">
        <v>1343</v>
      </c>
      <c r="E473" s="40" t="e">
        <f>INDEX([1]REFERENCED!$E:$E, MATCH(B473,[1]REFERENCED!$B:$B,0))</f>
        <v>#N/A</v>
      </c>
      <c r="F473" s="40" t="s">
        <v>1588</v>
      </c>
      <c r="G473" s="39" t="s">
        <v>980</v>
      </c>
      <c r="H473" s="40">
        <v>6</v>
      </c>
      <c r="I473" s="40" t="s">
        <v>119</v>
      </c>
      <c r="J473" s="26">
        <f>INDEX('Masterlist - Updating'!$I:$I,MATCH('Masterlist Original- References'!B476,'Masterlist - Updating'!$B:$B,0))</f>
        <v>42584</v>
      </c>
      <c r="K473" s="26">
        <f>INDEX('Masterlist - Updating'!$L:$L,MATCH('Masterlist Original- References'!B476,'Masterlist - Updating'!$B:$B,0))</f>
        <v>42767</v>
      </c>
      <c r="L473" s="41" t="s">
        <v>60</v>
      </c>
      <c r="M473" s="42"/>
      <c r="N473" s="36"/>
      <c r="O473" s="92">
        <f t="shared" ca="1" si="21"/>
        <v>44831</v>
      </c>
      <c r="P473" s="92">
        <f t="shared" si="20"/>
        <v>42753</v>
      </c>
    </row>
    <row r="474" spans="1:16" ht="31" hidden="1" x14ac:dyDescent="0.35">
      <c r="A474" s="40">
        <v>476</v>
      </c>
      <c r="B474" s="45" t="s">
        <v>1589</v>
      </c>
      <c r="C474" s="39" t="s">
        <v>1587</v>
      </c>
      <c r="D474" s="40" t="s">
        <v>1343</v>
      </c>
      <c r="E474" s="40" t="e">
        <f>INDEX([1]REFERENCED!$E:$E, MATCH(B474,[1]REFERENCED!$B:$B,0))</f>
        <v>#N/A</v>
      </c>
      <c r="F474" s="40" t="s">
        <v>1590</v>
      </c>
      <c r="G474" s="39" t="s">
        <v>980</v>
      </c>
      <c r="H474" s="40">
        <v>6</v>
      </c>
      <c r="I474" s="40" t="s">
        <v>119</v>
      </c>
      <c r="J474" s="26" t="e">
        <f>INDEX('Masterlist - Updating'!$I:$I,MATCH('Masterlist Original- References'!B477,'Masterlist - Updating'!$B:$B,0))</f>
        <v>#N/A</v>
      </c>
      <c r="K474" s="26" t="e">
        <f>INDEX('Masterlist - Updating'!$L:$L,MATCH('Masterlist Original- References'!B477,'Masterlist - Updating'!$B:$B,0))</f>
        <v>#N/A</v>
      </c>
      <c r="L474" s="41" t="s">
        <v>60</v>
      </c>
      <c r="M474" s="42"/>
      <c r="N474" s="36"/>
      <c r="O474" s="92">
        <f t="shared" ca="1" si="21"/>
        <v>44831</v>
      </c>
      <c r="P474" s="92" t="e">
        <f t="shared" si="20"/>
        <v>#N/A</v>
      </c>
    </row>
    <row r="475" spans="1:16" hidden="1" x14ac:dyDescent="0.35">
      <c r="A475" s="40">
        <v>477</v>
      </c>
      <c r="B475" s="45" t="s">
        <v>1613</v>
      </c>
      <c r="C475" s="39" t="s">
        <v>1614</v>
      </c>
      <c r="D475" s="40" t="s">
        <v>1343</v>
      </c>
      <c r="E475" s="40" t="e">
        <f>INDEX([1]REFERENCED!$E:$E, MATCH(B475,[1]REFERENCED!$B:$B,0))</f>
        <v>#N/A</v>
      </c>
      <c r="F475" s="40" t="s">
        <v>1615</v>
      </c>
      <c r="G475" s="39" t="s">
        <v>980</v>
      </c>
      <c r="H475" s="40">
        <v>6</v>
      </c>
      <c r="I475" s="40" t="s">
        <v>119</v>
      </c>
      <c r="J475" s="26" t="e">
        <f>INDEX('Masterlist - Updating'!$I:$I,MATCH('Masterlist Original- References'!B478,'Masterlist - Updating'!$B:$B,0))</f>
        <v>#N/A</v>
      </c>
      <c r="K475" s="26" t="e">
        <f>INDEX('Masterlist - Updating'!$L:$L,MATCH('Masterlist Original- References'!B478,'Masterlist - Updating'!$B:$B,0))</f>
        <v>#N/A</v>
      </c>
      <c r="L475" s="41" t="s">
        <v>60</v>
      </c>
      <c r="M475" s="42"/>
      <c r="N475" s="36"/>
      <c r="O475" s="92">
        <f t="shared" ca="1" si="21"/>
        <v>44831</v>
      </c>
      <c r="P475" s="92" t="e">
        <f t="shared" si="20"/>
        <v>#N/A</v>
      </c>
    </row>
    <row r="476" spans="1:16" hidden="1" x14ac:dyDescent="0.35">
      <c r="A476" s="40">
        <v>480</v>
      </c>
      <c r="B476" s="45" t="s">
        <v>1621</v>
      </c>
      <c r="C476" s="39" t="s">
        <v>1622</v>
      </c>
      <c r="D476" s="40" t="s">
        <v>1343</v>
      </c>
      <c r="E476" s="40" t="e">
        <f>INDEX([1]REFERENCED!$E:$E, MATCH(B476,[1]REFERENCED!$B:$B,0))</f>
        <v>#N/A</v>
      </c>
      <c r="F476" s="40" t="s">
        <v>1623</v>
      </c>
      <c r="G476" s="39" t="s">
        <v>1568</v>
      </c>
      <c r="H476" s="40">
        <v>6</v>
      </c>
      <c r="I476" s="40" t="s">
        <v>119</v>
      </c>
      <c r="J476" s="26" t="e">
        <f>INDEX('Masterlist - Updating'!$I:$I,MATCH('Masterlist Original- References'!B481,'Masterlist - Updating'!$B:$B,0))</f>
        <v>#N/A</v>
      </c>
      <c r="K476" s="26" t="e">
        <f>INDEX('Masterlist - Updating'!$L:$L,MATCH('Masterlist Original- References'!B481,'Masterlist - Updating'!$B:$B,0))</f>
        <v>#N/A</v>
      </c>
      <c r="L476" s="41" t="s">
        <v>60</v>
      </c>
      <c r="M476" s="42"/>
      <c r="N476" s="36"/>
      <c r="O476" s="92">
        <f t="shared" ca="1" si="21"/>
        <v>44831</v>
      </c>
      <c r="P476" s="92" t="e">
        <f t="shared" si="20"/>
        <v>#N/A</v>
      </c>
    </row>
    <row r="477" spans="1:16" hidden="1" x14ac:dyDescent="0.35">
      <c r="A477" s="40">
        <v>490</v>
      </c>
      <c r="B477" s="102" t="s">
        <v>1850</v>
      </c>
      <c r="C477" s="39" t="s">
        <v>437</v>
      </c>
      <c r="D477" s="40">
        <v>6</v>
      </c>
      <c r="E477" s="103"/>
      <c r="F477" s="40">
        <v>123800</v>
      </c>
      <c r="G477" s="52" t="s">
        <v>1929</v>
      </c>
      <c r="H477" s="40">
        <v>1</v>
      </c>
      <c r="I477" s="40" t="s">
        <v>22</v>
      </c>
      <c r="J477" s="26">
        <v>41835</v>
      </c>
      <c r="K477" s="26">
        <v>42200</v>
      </c>
      <c r="L477" s="41" t="s">
        <v>60</v>
      </c>
      <c r="M477" s="105"/>
      <c r="N477" s="36"/>
      <c r="O477" s="92">
        <f t="shared" ca="1" si="21"/>
        <v>44831</v>
      </c>
      <c r="P477" s="92">
        <f t="shared" si="20"/>
        <v>42186</v>
      </c>
    </row>
    <row r="478" spans="1:16" hidden="1" x14ac:dyDescent="0.35">
      <c r="A478" s="40">
        <v>491</v>
      </c>
      <c r="B478" s="102" t="s">
        <v>1851</v>
      </c>
      <c r="C478" s="39" t="s">
        <v>1852</v>
      </c>
      <c r="D478" s="40">
        <v>1</v>
      </c>
      <c r="E478" s="103"/>
      <c r="F478" s="40" t="s">
        <v>1930</v>
      </c>
      <c r="G478" s="52" t="s">
        <v>1929</v>
      </c>
      <c r="H478" s="40">
        <v>1</v>
      </c>
      <c r="I478" s="40" t="s">
        <v>22</v>
      </c>
      <c r="J478" s="26">
        <v>44309</v>
      </c>
      <c r="K478" s="26">
        <v>44674</v>
      </c>
      <c r="L478" s="41" t="s">
        <v>60</v>
      </c>
      <c r="M478" s="105"/>
      <c r="N478" s="36"/>
      <c r="O478" s="92">
        <f t="shared" ca="1" si="21"/>
        <v>44831</v>
      </c>
      <c r="P478" s="92">
        <f t="shared" si="20"/>
        <v>44660</v>
      </c>
    </row>
    <row r="479" spans="1:16" hidden="1" x14ac:dyDescent="0.35">
      <c r="A479" s="40">
        <v>492</v>
      </c>
      <c r="B479" s="102" t="s">
        <v>1853</v>
      </c>
      <c r="C479" s="39" t="s">
        <v>1765</v>
      </c>
      <c r="D479" s="40">
        <v>1</v>
      </c>
      <c r="E479" s="103"/>
      <c r="F479" s="40" t="s">
        <v>1931</v>
      </c>
      <c r="G479" s="52" t="s">
        <v>1929</v>
      </c>
      <c r="H479" s="40">
        <v>1</v>
      </c>
      <c r="I479" s="40" t="s">
        <v>22</v>
      </c>
      <c r="J479" s="26">
        <v>44309</v>
      </c>
      <c r="K479" s="26">
        <v>44674</v>
      </c>
      <c r="L479" s="41" t="s">
        <v>60</v>
      </c>
      <c r="M479" s="105"/>
      <c r="N479" s="36"/>
      <c r="O479" s="92">
        <f t="shared" ca="1" si="21"/>
        <v>44831</v>
      </c>
      <c r="P479" s="92">
        <f t="shared" si="20"/>
        <v>44660</v>
      </c>
    </row>
    <row r="480" spans="1:16" hidden="1" x14ac:dyDescent="0.35">
      <c r="A480" s="40">
        <v>493</v>
      </c>
      <c r="B480" s="102" t="s">
        <v>1854</v>
      </c>
      <c r="C480" s="39" t="s">
        <v>1852</v>
      </c>
      <c r="D480" s="40">
        <v>2</v>
      </c>
      <c r="E480" s="103"/>
      <c r="F480" s="40" t="s">
        <v>1932</v>
      </c>
      <c r="G480" s="52" t="s">
        <v>1929</v>
      </c>
      <c r="H480" s="40">
        <v>1</v>
      </c>
      <c r="I480" s="40" t="s">
        <v>22</v>
      </c>
      <c r="J480" s="26">
        <v>44259</v>
      </c>
      <c r="K480" s="26">
        <v>44624</v>
      </c>
      <c r="L480" s="41" t="s">
        <v>60</v>
      </c>
      <c r="M480" s="105"/>
      <c r="N480" s="36"/>
      <c r="O480" s="92">
        <f t="shared" ca="1" si="21"/>
        <v>44831</v>
      </c>
      <c r="P480" s="92">
        <f t="shared" si="20"/>
        <v>44610</v>
      </c>
    </row>
    <row r="481" spans="1:16" hidden="1" x14ac:dyDescent="0.35">
      <c r="A481" s="40">
        <v>494</v>
      </c>
      <c r="B481" s="102" t="s">
        <v>1855</v>
      </c>
      <c r="C481" s="39" t="s">
        <v>1856</v>
      </c>
      <c r="D481" s="40">
        <v>2</v>
      </c>
      <c r="E481" s="103"/>
      <c r="F481" s="40" t="s">
        <v>1933</v>
      </c>
      <c r="G481" s="52" t="s">
        <v>1929</v>
      </c>
      <c r="H481" s="40">
        <v>1</v>
      </c>
      <c r="I481" s="40" t="s">
        <v>22</v>
      </c>
      <c r="J481" s="26">
        <v>41823</v>
      </c>
      <c r="K481" s="26">
        <v>42188</v>
      </c>
      <c r="L481" s="41" t="s">
        <v>60</v>
      </c>
      <c r="M481" s="105"/>
      <c r="N481" s="36"/>
      <c r="O481" s="92">
        <f t="shared" ca="1" si="21"/>
        <v>44831</v>
      </c>
      <c r="P481" s="92">
        <f t="shared" si="20"/>
        <v>42174</v>
      </c>
    </row>
    <row r="482" spans="1:16" hidden="1" x14ac:dyDescent="0.35">
      <c r="A482" s="40">
        <v>495</v>
      </c>
      <c r="B482" s="102" t="s">
        <v>1857</v>
      </c>
      <c r="C482" s="39" t="s">
        <v>1856</v>
      </c>
      <c r="D482" s="40">
        <v>2</v>
      </c>
      <c r="E482" s="103"/>
      <c r="F482" s="40" t="s">
        <v>1934</v>
      </c>
      <c r="G482" s="52" t="s">
        <v>1929</v>
      </c>
      <c r="H482" s="40">
        <v>1</v>
      </c>
      <c r="I482" s="40" t="s">
        <v>22</v>
      </c>
      <c r="J482" s="26">
        <v>41823</v>
      </c>
      <c r="K482" s="26">
        <v>42188</v>
      </c>
      <c r="L482" s="41" t="s">
        <v>60</v>
      </c>
      <c r="M482" s="105"/>
      <c r="N482" s="36"/>
      <c r="O482" s="92">
        <f t="shared" ca="1" si="21"/>
        <v>44831</v>
      </c>
      <c r="P482" s="92">
        <f t="shared" si="20"/>
        <v>42174</v>
      </c>
    </row>
    <row r="483" spans="1:16" hidden="1" x14ac:dyDescent="0.35">
      <c r="A483" s="40">
        <v>496</v>
      </c>
      <c r="B483" s="102" t="s">
        <v>1858</v>
      </c>
      <c r="C483" s="39" t="s">
        <v>475</v>
      </c>
      <c r="D483" s="40">
        <v>1</v>
      </c>
      <c r="E483" s="103"/>
      <c r="F483" s="40" t="s">
        <v>1935</v>
      </c>
      <c r="G483" s="52" t="s">
        <v>1929</v>
      </c>
      <c r="H483" s="40">
        <v>1</v>
      </c>
      <c r="I483" s="40" t="s">
        <v>22</v>
      </c>
      <c r="J483" s="26">
        <v>44309</v>
      </c>
      <c r="K483" s="26">
        <v>44674</v>
      </c>
      <c r="L483" s="41" t="s">
        <v>60</v>
      </c>
      <c r="M483" s="105"/>
      <c r="N483" s="36"/>
      <c r="O483" s="92">
        <f t="shared" ca="1" si="21"/>
        <v>44831</v>
      </c>
      <c r="P483" s="92">
        <f t="shared" si="20"/>
        <v>44660</v>
      </c>
    </row>
    <row r="484" spans="1:16" hidden="1" x14ac:dyDescent="0.35">
      <c r="A484" s="40">
        <v>497</v>
      </c>
      <c r="B484" s="102" t="s">
        <v>1859</v>
      </c>
      <c r="C484" s="39" t="s">
        <v>1765</v>
      </c>
      <c r="D484" s="40">
        <v>2</v>
      </c>
      <c r="E484" s="103"/>
      <c r="F484" s="40" t="s">
        <v>1936</v>
      </c>
      <c r="G484" s="52" t="s">
        <v>1929</v>
      </c>
      <c r="H484" s="40">
        <v>1</v>
      </c>
      <c r="I484" s="40" t="s">
        <v>22</v>
      </c>
      <c r="J484" s="26">
        <v>42293</v>
      </c>
      <c r="K484" s="26">
        <v>42659</v>
      </c>
      <c r="L484" s="41" t="s">
        <v>60</v>
      </c>
      <c r="M484" s="105"/>
      <c r="N484" s="36"/>
      <c r="O484" s="92">
        <f t="shared" ca="1" si="21"/>
        <v>44831</v>
      </c>
      <c r="P484" s="92">
        <f t="shared" si="20"/>
        <v>42645</v>
      </c>
    </row>
    <row r="485" spans="1:16" hidden="1" x14ac:dyDescent="0.35">
      <c r="A485" s="40">
        <v>498</v>
      </c>
      <c r="B485" s="102" t="s">
        <v>1860</v>
      </c>
      <c r="C485" s="39" t="s">
        <v>734</v>
      </c>
      <c r="D485" s="40">
        <v>2</v>
      </c>
      <c r="E485" s="103"/>
      <c r="F485" s="40" t="s">
        <v>1937</v>
      </c>
      <c r="G485" s="52" t="s">
        <v>1929</v>
      </c>
      <c r="H485" s="40">
        <v>1</v>
      </c>
      <c r="I485" s="40" t="s">
        <v>22</v>
      </c>
      <c r="J485" s="26">
        <v>43516</v>
      </c>
      <c r="K485" s="26">
        <v>43881</v>
      </c>
      <c r="L485" s="41" t="s">
        <v>60</v>
      </c>
      <c r="M485" s="105"/>
      <c r="N485" s="36"/>
      <c r="O485" s="92">
        <f t="shared" ca="1" si="21"/>
        <v>44831</v>
      </c>
      <c r="P485" s="92">
        <f t="shared" si="20"/>
        <v>43867</v>
      </c>
    </row>
    <row r="486" spans="1:16" hidden="1" x14ac:dyDescent="0.35">
      <c r="A486" s="40">
        <v>499</v>
      </c>
      <c r="B486" s="102" t="s">
        <v>1861</v>
      </c>
      <c r="C486" s="39" t="s">
        <v>692</v>
      </c>
      <c r="D486" s="40">
        <v>6</v>
      </c>
      <c r="E486" s="103"/>
      <c r="F486" s="40" t="s">
        <v>1938</v>
      </c>
      <c r="G486" s="52" t="s">
        <v>1929</v>
      </c>
      <c r="H486" s="40">
        <v>3</v>
      </c>
      <c r="I486" s="40" t="s">
        <v>22</v>
      </c>
      <c r="J486" s="26">
        <v>41248</v>
      </c>
      <c r="K486" s="26">
        <v>42343</v>
      </c>
      <c r="L486" s="41" t="s">
        <v>60</v>
      </c>
      <c r="M486" s="105"/>
      <c r="N486" s="36"/>
      <c r="O486" s="92">
        <f t="shared" ca="1" si="21"/>
        <v>44831</v>
      </c>
      <c r="P486" s="92">
        <f t="shared" si="20"/>
        <v>42329</v>
      </c>
    </row>
    <row r="487" spans="1:16" hidden="1" x14ac:dyDescent="0.35">
      <c r="A487" s="40">
        <v>500</v>
      </c>
      <c r="B487" s="108" t="s">
        <v>1862</v>
      </c>
      <c r="C487" s="71" t="s">
        <v>1816</v>
      </c>
      <c r="D487" s="72">
        <v>2</v>
      </c>
      <c r="E487" s="109"/>
      <c r="F487" s="72" t="s">
        <v>565</v>
      </c>
      <c r="G487" s="110" t="s">
        <v>1843</v>
      </c>
      <c r="H487" s="72">
        <v>1</v>
      </c>
      <c r="I487" s="72" t="s">
        <v>22</v>
      </c>
      <c r="J487" s="26">
        <v>41636</v>
      </c>
      <c r="K487" s="26">
        <v>42001</v>
      </c>
      <c r="L487" s="41" t="s">
        <v>60</v>
      </c>
      <c r="M487" s="105"/>
      <c r="N487" s="36"/>
      <c r="O487" s="92">
        <f t="shared" ca="1" si="21"/>
        <v>44831</v>
      </c>
      <c r="P487" s="92">
        <f t="shared" si="20"/>
        <v>41987</v>
      </c>
    </row>
    <row r="488" spans="1:16" hidden="1" x14ac:dyDescent="0.35">
      <c r="A488" s="40">
        <v>501</v>
      </c>
      <c r="B488" s="106" t="s">
        <v>1863</v>
      </c>
      <c r="C488" s="77" t="s">
        <v>1864</v>
      </c>
      <c r="D488" s="78" t="s">
        <v>1343</v>
      </c>
      <c r="E488" s="103"/>
      <c r="F488" s="6" t="s">
        <v>565</v>
      </c>
      <c r="G488" s="4" t="s">
        <v>1843</v>
      </c>
      <c r="H488" s="6">
        <v>1</v>
      </c>
      <c r="I488" s="6" t="s">
        <v>22</v>
      </c>
      <c r="J488" s="26">
        <v>41635</v>
      </c>
      <c r="K488" s="26">
        <v>42000</v>
      </c>
      <c r="L488" s="41" t="s">
        <v>60</v>
      </c>
      <c r="M488" s="94"/>
      <c r="N488" s="36"/>
      <c r="O488" s="92">
        <f t="shared" ca="1" si="21"/>
        <v>44831</v>
      </c>
      <c r="P488" s="92">
        <f t="shared" si="20"/>
        <v>41986</v>
      </c>
    </row>
    <row r="489" spans="1:16" hidden="1" x14ac:dyDescent="0.35">
      <c r="A489" s="40">
        <v>502</v>
      </c>
      <c r="B489" s="107" t="s">
        <v>1865</v>
      </c>
      <c r="C489" s="13" t="s">
        <v>1866</v>
      </c>
      <c r="D489" s="6" t="s">
        <v>1343</v>
      </c>
      <c r="E489" s="103"/>
      <c r="F489" s="6" t="s">
        <v>565</v>
      </c>
      <c r="G489" s="4" t="s">
        <v>1843</v>
      </c>
      <c r="H489" s="6">
        <v>1</v>
      </c>
      <c r="I489" s="6" t="s">
        <v>22</v>
      </c>
      <c r="J489" s="26">
        <v>41666</v>
      </c>
      <c r="K489" s="26">
        <v>42031</v>
      </c>
      <c r="L489" s="41" t="s">
        <v>60</v>
      </c>
      <c r="M489" s="94"/>
      <c r="N489" s="36"/>
      <c r="O489" s="92">
        <f t="shared" ca="1" si="21"/>
        <v>44831</v>
      </c>
      <c r="P489" s="92">
        <f t="shared" si="20"/>
        <v>42017</v>
      </c>
    </row>
    <row r="490" spans="1:16" hidden="1" x14ac:dyDescent="0.35">
      <c r="A490" s="40">
        <v>503</v>
      </c>
      <c r="B490" s="107" t="s">
        <v>1867</v>
      </c>
      <c r="C490" s="13" t="s">
        <v>1160</v>
      </c>
      <c r="D490" s="6" t="s">
        <v>1343</v>
      </c>
      <c r="E490" s="109"/>
      <c r="F490" s="6" t="s">
        <v>565</v>
      </c>
      <c r="G490" s="4" t="s">
        <v>1843</v>
      </c>
      <c r="H490" s="6">
        <v>1</v>
      </c>
      <c r="I490" s="6" t="s">
        <v>22</v>
      </c>
      <c r="J490" s="26">
        <v>41636</v>
      </c>
      <c r="K490" s="26">
        <v>42001</v>
      </c>
      <c r="L490" s="41" t="s">
        <v>60</v>
      </c>
      <c r="M490" s="94"/>
      <c r="N490" s="36"/>
      <c r="O490" s="92">
        <f t="shared" ca="1" si="21"/>
        <v>44831</v>
      </c>
      <c r="P490" s="92">
        <f t="shared" si="20"/>
        <v>41987</v>
      </c>
    </row>
    <row r="491" spans="1:16" hidden="1" x14ac:dyDescent="0.35">
      <c r="A491" s="40">
        <v>504</v>
      </c>
      <c r="B491" s="102" t="s">
        <v>1868</v>
      </c>
      <c r="C491" s="39" t="s">
        <v>1156</v>
      </c>
      <c r="D491" s="54" t="s">
        <v>1343</v>
      </c>
      <c r="E491" s="94"/>
      <c r="F491" s="99" t="s">
        <v>565</v>
      </c>
      <c r="G491" s="52" t="s">
        <v>1843</v>
      </c>
      <c r="H491" s="40">
        <v>1</v>
      </c>
      <c r="I491" s="40" t="s">
        <v>22</v>
      </c>
      <c r="J491" s="26">
        <v>41647</v>
      </c>
      <c r="K491" s="26">
        <v>42012</v>
      </c>
      <c r="L491" s="41" t="s">
        <v>60</v>
      </c>
      <c r="M491" s="94"/>
      <c r="O491" s="92">
        <f t="shared" ca="1" si="21"/>
        <v>44831</v>
      </c>
      <c r="P491" s="92">
        <f t="shared" ref="P491:P554" si="22">(K491-14)</f>
        <v>41998</v>
      </c>
    </row>
    <row r="492" spans="1:16" hidden="1" x14ac:dyDescent="0.35">
      <c r="A492" s="40">
        <v>505</v>
      </c>
      <c r="B492" s="102" t="s">
        <v>1869</v>
      </c>
      <c r="C492" s="39" t="s">
        <v>1788</v>
      </c>
      <c r="D492" s="54" t="s">
        <v>1343</v>
      </c>
      <c r="E492" s="94"/>
      <c r="F492" s="99" t="s">
        <v>1939</v>
      </c>
      <c r="G492" s="52" t="s">
        <v>1843</v>
      </c>
      <c r="H492" s="40">
        <v>1</v>
      </c>
      <c r="I492" s="40" t="s">
        <v>22</v>
      </c>
      <c r="J492" s="26">
        <v>43011</v>
      </c>
      <c r="K492" s="26">
        <v>43376</v>
      </c>
      <c r="L492" s="41" t="s">
        <v>60</v>
      </c>
      <c r="M492" s="94"/>
      <c r="O492" s="92">
        <f t="shared" ca="1" si="21"/>
        <v>44831</v>
      </c>
      <c r="P492" s="92">
        <f t="shared" si="22"/>
        <v>43362</v>
      </c>
    </row>
    <row r="493" spans="1:16" hidden="1" x14ac:dyDescent="0.35">
      <c r="A493" s="40">
        <v>506</v>
      </c>
      <c r="B493" s="102" t="s">
        <v>1870</v>
      </c>
      <c r="C493" s="39" t="s">
        <v>1796</v>
      </c>
      <c r="D493" s="54" t="s">
        <v>1343</v>
      </c>
      <c r="E493" s="94"/>
      <c r="F493" s="99" t="s">
        <v>565</v>
      </c>
      <c r="G493" s="52" t="s">
        <v>1843</v>
      </c>
      <c r="H493" s="40">
        <v>1</v>
      </c>
      <c r="I493" s="40" t="s">
        <v>22</v>
      </c>
      <c r="J493" s="26">
        <v>41653</v>
      </c>
      <c r="K493" s="26">
        <v>42018</v>
      </c>
      <c r="L493" s="41" t="s">
        <v>60</v>
      </c>
      <c r="M493" s="94"/>
      <c r="O493" s="92">
        <f t="shared" ca="1" si="21"/>
        <v>44831</v>
      </c>
      <c r="P493" s="92">
        <f t="shared" si="22"/>
        <v>42004</v>
      </c>
    </row>
    <row r="494" spans="1:16" hidden="1" x14ac:dyDescent="0.35">
      <c r="A494" s="40">
        <v>507</v>
      </c>
      <c r="B494" s="102" t="s">
        <v>1871</v>
      </c>
      <c r="C494" s="39" t="s">
        <v>1801</v>
      </c>
      <c r="D494" s="54" t="s">
        <v>1343</v>
      </c>
      <c r="E494" s="94"/>
      <c r="F494" s="99" t="s">
        <v>565</v>
      </c>
      <c r="G494" s="52" t="s">
        <v>1843</v>
      </c>
      <c r="H494" s="40">
        <v>1</v>
      </c>
      <c r="I494" s="40" t="s">
        <v>22</v>
      </c>
      <c r="J494" s="26">
        <v>41681</v>
      </c>
      <c r="K494" s="26">
        <v>42046</v>
      </c>
      <c r="L494" s="41" t="s">
        <v>60</v>
      </c>
      <c r="M494" s="94"/>
      <c r="O494" s="92">
        <f t="shared" ca="1" si="21"/>
        <v>44831</v>
      </c>
      <c r="P494" s="92">
        <f t="shared" si="22"/>
        <v>42032</v>
      </c>
    </row>
    <row r="495" spans="1:16" hidden="1" x14ac:dyDescent="0.35">
      <c r="A495" s="40">
        <v>508</v>
      </c>
      <c r="B495" s="102" t="s">
        <v>1872</v>
      </c>
      <c r="C495" s="39" t="s">
        <v>1799</v>
      </c>
      <c r="D495" s="54" t="s">
        <v>1343</v>
      </c>
      <c r="E495" s="94"/>
      <c r="F495" s="99" t="s">
        <v>565</v>
      </c>
      <c r="G495" s="52" t="s">
        <v>1843</v>
      </c>
      <c r="H495" s="40">
        <v>1</v>
      </c>
      <c r="I495" s="40" t="s">
        <v>22</v>
      </c>
      <c r="J495" s="26">
        <v>41667</v>
      </c>
      <c r="K495" s="26">
        <v>42032</v>
      </c>
      <c r="L495" s="41" t="s">
        <v>60</v>
      </c>
      <c r="M495" s="94"/>
      <c r="O495" s="92">
        <f t="shared" ca="1" si="21"/>
        <v>44831</v>
      </c>
      <c r="P495" s="92">
        <f t="shared" si="22"/>
        <v>42018</v>
      </c>
    </row>
    <row r="496" spans="1:16" hidden="1" x14ac:dyDescent="0.35">
      <c r="A496" s="40">
        <v>509</v>
      </c>
      <c r="B496" s="102" t="s">
        <v>1873</v>
      </c>
      <c r="C496" s="39" t="s">
        <v>1804</v>
      </c>
      <c r="D496" s="54" t="s">
        <v>1343</v>
      </c>
      <c r="E496" s="94"/>
      <c r="F496" s="99" t="s">
        <v>565</v>
      </c>
      <c r="G496" s="52" t="s">
        <v>1843</v>
      </c>
      <c r="H496" s="40">
        <v>1</v>
      </c>
      <c r="I496" s="40" t="s">
        <v>22</v>
      </c>
      <c r="J496" s="26">
        <v>41647</v>
      </c>
      <c r="K496" s="26">
        <v>42012</v>
      </c>
      <c r="L496" s="41" t="s">
        <v>60</v>
      </c>
      <c r="M496" s="94"/>
      <c r="O496" s="92">
        <f t="shared" ca="1" si="21"/>
        <v>44831</v>
      </c>
      <c r="P496" s="92">
        <f t="shared" si="22"/>
        <v>41998</v>
      </c>
    </row>
    <row r="497" spans="1:16" hidden="1" x14ac:dyDescent="0.35">
      <c r="A497" s="40">
        <v>510</v>
      </c>
      <c r="B497" s="102" t="s">
        <v>1874</v>
      </c>
      <c r="C497" s="52" t="s">
        <v>1875</v>
      </c>
      <c r="D497" s="98">
        <v>2</v>
      </c>
      <c r="E497" s="94"/>
      <c r="F497" s="100" t="s">
        <v>1940</v>
      </c>
      <c r="G497" s="52" t="s">
        <v>1941</v>
      </c>
      <c r="H497" s="50">
        <v>1</v>
      </c>
      <c r="I497" s="50" t="s">
        <v>22</v>
      </c>
      <c r="J497" s="93">
        <v>43885</v>
      </c>
      <c r="K497" s="93">
        <v>44251</v>
      </c>
      <c r="L497" s="41" t="s">
        <v>60</v>
      </c>
      <c r="M497" s="94"/>
      <c r="O497" s="92">
        <f t="shared" ca="1" si="21"/>
        <v>44831</v>
      </c>
      <c r="P497" s="92">
        <f t="shared" si="22"/>
        <v>44237</v>
      </c>
    </row>
    <row r="498" spans="1:16" hidden="1" x14ac:dyDescent="0.35">
      <c r="A498" s="40">
        <v>511</v>
      </c>
      <c r="B498" s="102" t="s">
        <v>1876</v>
      </c>
      <c r="C498" s="52" t="s">
        <v>1877</v>
      </c>
      <c r="D498" s="98">
        <v>2</v>
      </c>
      <c r="E498" s="94"/>
      <c r="F498" s="101" t="s">
        <v>1942</v>
      </c>
      <c r="G498" s="52" t="s">
        <v>1843</v>
      </c>
      <c r="H498" s="50">
        <v>1</v>
      </c>
      <c r="I498" s="50" t="s">
        <v>22</v>
      </c>
      <c r="J498" s="93">
        <v>44274</v>
      </c>
      <c r="K498" s="93">
        <v>44639</v>
      </c>
      <c r="L498" s="41" t="s">
        <v>60</v>
      </c>
      <c r="M498" s="94"/>
      <c r="O498" s="92">
        <f t="shared" ca="1" si="21"/>
        <v>44831</v>
      </c>
      <c r="P498" s="92">
        <f t="shared" si="22"/>
        <v>44625</v>
      </c>
    </row>
    <row r="499" spans="1:16" hidden="1" x14ac:dyDescent="0.35">
      <c r="A499" s="40">
        <v>512</v>
      </c>
      <c r="B499" s="102" t="s">
        <v>1878</v>
      </c>
      <c r="C499" s="52" t="s">
        <v>1831</v>
      </c>
      <c r="D499" s="98">
        <v>2</v>
      </c>
      <c r="E499" s="94"/>
      <c r="F499" s="101" t="s">
        <v>1943</v>
      </c>
      <c r="G499" s="52" t="s">
        <v>1843</v>
      </c>
      <c r="H499" s="50">
        <v>1</v>
      </c>
      <c r="I499" s="50" t="s">
        <v>22</v>
      </c>
      <c r="J499" s="93">
        <v>44274</v>
      </c>
      <c r="K499" s="93">
        <v>44639</v>
      </c>
      <c r="L499" s="41" t="s">
        <v>60</v>
      </c>
      <c r="M499" s="94"/>
      <c r="O499" s="92">
        <f t="shared" ca="1" si="21"/>
        <v>44831</v>
      </c>
      <c r="P499" s="92">
        <f t="shared" si="22"/>
        <v>44625</v>
      </c>
    </row>
    <row r="500" spans="1:16" hidden="1" x14ac:dyDescent="0.35">
      <c r="A500" s="40">
        <v>513</v>
      </c>
      <c r="B500" s="102" t="s">
        <v>1879</v>
      </c>
      <c r="C500" s="52" t="s">
        <v>1801</v>
      </c>
      <c r="D500" s="98">
        <v>2</v>
      </c>
      <c r="E500" s="94"/>
      <c r="F500" s="101" t="s">
        <v>565</v>
      </c>
      <c r="G500" s="52" t="s">
        <v>1843</v>
      </c>
      <c r="H500" s="50">
        <v>1</v>
      </c>
      <c r="I500" s="50" t="s">
        <v>22</v>
      </c>
      <c r="J500" s="93">
        <v>44274</v>
      </c>
      <c r="K500" s="93">
        <v>44639</v>
      </c>
      <c r="L500" s="41" t="s">
        <v>60</v>
      </c>
      <c r="M500" s="94"/>
      <c r="O500" s="92">
        <f t="shared" ca="1" si="21"/>
        <v>44831</v>
      </c>
      <c r="P500" s="92">
        <f t="shared" si="22"/>
        <v>44625</v>
      </c>
    </row>
    <row r="501" spans="1:16" hidden="1" x14ac:dyDescent="0.35">
      <c r="A501" s="40">
        <v>514</v>
      </c>
      <c r="B501" s="102" t="s">
        <v>1880</v>
      </c>
      <c r="C501" s="52" t="s">
        <v>1804</v>
      </c>
      <c r="D501" s="98">
        <v>2</v>
      </c>
      <c r="E501" s="94"/>
      <c r="F501" s="101" t="s">
        <v>565</v>
      </c>
      <c r="G501" s="52" t="s">
        <v>1843</v>
      </c>
      <c r="H501" s="50">
        <v>1</v>
      </c>
      <c r="I501" s="50" t="s">
        <v>22</v>
      </c>
      <c r="J501" s="93">
        <v>44274</v>
      </c>
      <c r="K501" s="93">
        <v>44639</v>
      </c>
      <c r="L501" s="41" t="s">
        <v>60</v>
      </c>
      <c r="M501" s="94"/>
      <c r="O501" s="92">
        <f t="shared" ca="1" si="21"/>
        <v>44831</v>
      </c>
      <c r="P501" s="92">
        <f t="shared" si="22"/>
        <v>44625</v>
      </c>
    </row>
    <row r="502" spans="1:16" hidden="1" x14ac:dyDescent="0.35">
      <c r="A502" s="40">
        <v>515</v>
      </c>
      <c r="B502" s="102" t="s">
        <v>1881</v>
      </c>
      <c r="C502" s="52" t="s">
        <v>1797</v>
      </c>
      <c r="D502" s="98" t="s">
        <v>705</v>
      </c>
      <c r="E502" s="94"/>
      <c r="F502" s="101" t="s">
        <v>1944</v>
      </c>
      <c r="G502" s="52" t="s">
        <v>1843</v>
      </c>
      <c r="H502" s="50">
        <v>1</v>
      </c>
      <c r="I502" s="50" t="s">
        <v>22</v>
      </c>
      <c r="J502" s="93">
        <v>44278</v>
      </c>
      <c r="K502" s="93">
        <v>44643</v>
      </c>
      <c r="L502" s="41" t="s">
        <v>60</v>
      </c>
      <c r="M502" s="94"/>
      <c r="O502" s="92">
        <f t="shared" ca="1" si="21"/>
        <v>44831</v>
      </c>
      <c r="P502" s="92">
        <f t="shared" si="22"/>
        <v>44629</v>
      </c>
    </row>
    <row r="503" spans="1:16" hidden="1" x14ac:dyDescent="0.35">
      <c r="A503" s="40">
        <v>516</v>
      </c>
      <c r="B503" s="102" t="s">
        <v>1882</v>
      </c>
      <c r="C503" s="52" t="s">
        <v>1883</v>
      </c>
      <c r="D503" s="98" t="s">
        <v>705</v>
      </c>
      <c r="E503" s="94"/>
      <c r="F503" s="101" t="s">
        <v>1945</v>
      </c>
      <c r="G503" s="52" t="s">
        <v>1843</v>
      </c>
      <c r="H503" s="50">
        <v>1</v>
      </c>
      <c r="I503" s="50" t="s">
        <v>22</v>
      </c>
      <c r="J503" s="93">
        <v>44434</v>
      </c>
      <c r="K503" s="93">
        <v>44799</v>
      </c>
      <c r="L503" s="41" t="s">
        <v>60</v>
      </c>
      <c r="M503" s="94"/>
      <c r="O503" s="92">
        <f t="shared" ca="1" si="21"/>
        <v>44831</v>
      </c>
      <c r="P503" s="92">
        <f t="shared" si="22"/>
        <v>44785</v>
      </c>
    </row>
    <row r="504" spans="1:16" hidden="1" x14ac:dyDescent="0.35">
      <c r="A504" s="40">
        <v>517</v>
      </c>
      <c r="B504" s="102" t="s">
        <v>1884</v>
      </c>
      <c r="C504" s="52" t="s">
        <v>1885</v>
      </c>
      <c r="D504" s="98" t="s">
        <v>705</v>
      </c>
      <c r="E504" s="94"/>
      <c r="F504" s="101" t="s">
        <v>1946</v>
      </c>
      <c r="G504" s="52" t="s">
        <v>1843</v>
      </c>
      <c r="H504" s="50">
        <v>1</v>
      </c>
      <c r="I504" s="50" t="s">
        <v>22</v>
      </c>
      <c r="J504" s="93">
        <v>44438</v>
      </c>
      <c r="K504" s="93">
        <v>44803</v>
      </c>
      <c r="L504" s="41" t="s">
        <v>60</v>
      </c>
      <c r="M504" s="94"/>
      <c r="O504" s="92">
        <f t="shared" ca="1" si="21"/>
        <v>44831</v>
      </c>
      <c r="P504" s="92">
        <f t="shared" si="22"/>
        <v>44789</v>
      </c>
    </row>
    <row r="505" spans="1:16" hidden="1" x14ac:dyDescent="0.35">
      <c r="A505" s="40">
        <v>518</v>
      </c>
      <c r="B505" s="102" t="s">
        <v>1886</v>
      </c>
      <c r="C505" s="52" t="s">
        <v>1887</v>
      </c>
      <c r="D505" s="98" t="s">
        <v>705</v>
      </c>
      <c r="E505" s="94"/>
      <c r="F505" s="101" t="s">
        <v>1947</v>
      </c>
      <c r="G505" s="52" t="s">
        <v>1843</v>
      </c>
      <c r="H505" s="50">
        <v>1</v>
      </c>
      <c r="I505" s="50" t="s">
        <v>22</v>
      </c>
      <c r="J505" s="93">
        <v>44340</v>
      </c>
      <c r="K505" s="93">
        <v>44705</v>
      </c>
      <c r="L505" s="41" t="s">
        <v>60</v>
      </c>
      <c r="M505" s="94"/>
      <c r="O505" s="92">
        <f t="shared" ca="1" si="21"/>
        <v>44831</v>
      </c>
      <c r="P505" s="92">
        <f t="shared" si="22"/>
        <v>44691</v>
      </c>
    </row>
    <row r="506" spans="1:16" hidden="1" x14ac:dyDescent="0.35">
      <c r="A506" s="40">
        <v>519</v>
      </c>
      <c r="B506" s="102" t="s">
        <v>1888</v>
      </c>
      <c r="C506" s="52" t="s">
        <v>1816</v>
      </c>
      <c r="D506" s="98" t="s">
        <v>705</v>
      </c>
      <c r="E506" s="94"/>
      <c r="F506" s="101" t="s">
        <v>1948</v>
      </c>
      <c r="G506" s="52" t="s">
        <v>1843</v>
      </c>
      <c r="H506" s="50">
        <v>1</v>
      </c>
      <c r="I506" s="50" t="s">
        <v>22</v>
      </c>
      <c r="J506" s="93">
        <v>44321</v>
      </c>
      <c r="K506" s="93">
        <v>44686</v>
      </c>
      <c r="L506" s="41" t="s">
        <v>60</v>
      </c>
      <c r="M506" s="94"/>
      <c r="O506" s="92">
        <f t="shared" ca="1" si="21"/>
        <v>44831</v>
      </c>
      <c r="P506" s="92">
        <f t="shared" si="22"/>
        <v>44672</v>
      </c>
    </row>
    <row r="507" spans="1:16" ht="31" hidden="1" x14ac:dyDescent="0.35">
      <c r="A507" s="40">
        <v>520</v>
      </c>
      <c r="B507" s="102" t="s">
        <v>1889</v>
      </c>
      <c r="C507" s="52" t="s">
        <v>1452</v>
      </c>
      <c r="D507" s="98">
        <v>2</v>
      </c>
      <c r="E507" s="94"/>
      <c r="F507" s="101" t="s">
        <v>1949</v>
      </c>
      <c r="G507" s="52" t="s">
        <v>1843</v>
      </c>
      <c r="H507" s="50">
        <v>1</v>
      </c>
      <c r="I507" s="50" t="s">
        <v>22</v>
      </c>
      <c r="J507" s="93">
        <v>44265</v>
      </c>
      <c r="K507" s="93">
        <v>44630</v>
      </c>
      <c r="L507" s="41" t="s">
        <v>60</v>
      </c>
      <c r="M507" s="94"/>
      <c r="O507" s="92">
        <f t="shared" ca="1" si="21"/>
        <v>44831</v>
      </c>
      <c r="P507" s="92">
        <f t="shared" si="22"/>
        <v>44616</v>
      </c>
    </row>
    <row r="508" spans="1:16" hidden="1" x14ac:dyDescent="0.35">
      <c r="A508" s="40">
        <v>521</v>
      </c>
      <c r="B508" s="102" t="s">
        <v>1890</v>
      </c>
      <c r="C508" s="52" t="s">
        <v>1792</v>
      </c>
      <c r="D508" s="98" t="s">
        <v>705</v>
      </c>
      <c r="E508" s="94"/>
      <c r="F508" s="101" t="s">
        <v>1939</v>
      </c>
      <c r="G508" s="52" t="s">
        <v>1843</v>
      </c>
      <c r="H508" s="50">
        <v>1</v>
      </c>
      <c r="I508" s="50" t="s">
        <v>22</v>
      </c>
      <c r="J508" s="93">
        <v>44321</v>
      </c>
      <c r="K508" s="93">
        <v>44686</v>
      </c>
      <c r="L508" s="41" t="s">
        <v>60</v>
      </c>
      <c r="M508" s="94"/>
      <c r="O508" s="92">
        <f t="shared" ca="1" si="21"/>
        <v>44831</v>
      </c>
      <c r="P508" s="92">
        <f t="shared" si="22"/>
        <v>44672</v>
      </c>
    </row>
    <row r="509" spans="1:16" hidden="1" x14ac:dyDescent="0.35">
      <c r="A509" s="40">
        <v>522</v>
      </c>
      <c r="B509" s="102" t="s">
        <v>1891</v>
      </c>
      <c r="C509" s="52" t="s">
        <v>1487</v>
      </c>
      <c r="D509" s="98" t="s">
        <v>705</v>
      </c>
      <c r="E509" s="94"/>
      <c r="F509" s="101" t="s">
        <v>1950</v>
      </c>
      <c r="G509" s="52" t="s">
        <v>1843</v>
      </c>
      <c r="H509" s="50">
        <v>1</v>
      </c>
      <c r="I509" s="50" t="s">
        <v>22</v>
      </c>
      <c r="J509" s="93">
        <v>44309</v>
      </c>
      <c r="K509" s="93">
        <v>44674</v>
      </c>
      <c r="L509" s="41" t="s">
        <v>60</v>
      </c>
      <c r="M509" s="94"/>
      <c r="O509" s="92">
        <f t="shared" ca="1" si="21"/>
        <v>44831</v>
      </c>
      <c r="P509" s="92">
        <f t="shared" si="22"/>
        <v>44660</v>
      </c>
    </row>
    <row r="510" spans="1:16" ht="31" hidden="1" x14ac:dyDescent="0.35">
      <c r="A510" s="40">
        <v>523</v>
      </c>
      <c r="B510" s="102" t="s">
        <v>1892</v>
      </c>
      <c r="C510" s="52" t="s">
        <v>1016</v>
      </c>
      <c r="D510" s="98" t="s">
        <v>705</v>
      </c>
      <c r="E510" s="94"/>
      <c r="F510" s="101" t="s">
        <v>1951</v>
      </c>
      <c r="G510" s="52" t="s">
        <v>1843</v>
      </c>
      <c r="H510" s="50">
        <v>1</v>
      </c>
      <c r="I510" s="50" t="s">
        <v>22</v>
      </c>
      <c r="J510" s="93">
        <v>44484</v>
      </c>
      <c r="K510" s="93">
        <v>44849</v>
      </c>
      <c r="L510" s="41" t="s">
        <v>60</v>
      </c>
      <c r="M510" s="94"/>
      <c r="O510" s="92">
        <f t="shared" ca="1" si="21"/>
        <v>44831</v>
      </c>
      <c r="P510" s="92">
        <f t="shared" si="22"/>
        <v>44835</v>
      </c>
    </row>
    <row r="511" spans="1:16" hidden="1" x14ac:dyDescent="0.35">
      <c r="A511" s="40">
        <v>524</v>
      </c>
      <c r="B511" s="102" t="s">
        <v>1893</v>
      </c>
      <c r="C511" s="52" t="s">
        <v>744</v>
      </c>
      <c r="D511" s="98">
        <v>2</v>
      </c>
      <c r="E511" s="94"/>
      <c r="F511" s="101">
        <v>12568748</v>
      </c>
      <c r="G511" s="52" t="s">
        <v>1843</v>
      </c>
      <c r="H511" s="50">
        <v>1</v>
      </c>
      <c r="I511" s="50" t="s">
        <v>22</v>
      </c>
      <c r="J511" s="93">
        <v>44165</v>
      </c>
      <c r="K511" s="93">
        <v>44530</v>
      </c>
      <c r="L511" s="41" t="s">
        <v>60</v>
      </c>
      <c r="M511" s="94"/>
      <c r="O511" s="92">
        <f t="shared" ca="1" si="21"/>
        <v>44831</v>
      </c>
      <c r="P511" s="92">
        <f t="shared" si="22"/>
        <v>44516</v>
      </c>
    </row>
    <row r="512" spans="1:16" hidden="1" x14ac:dyDescent="0.35">
      <c r="A512" s="40">
        <v>525</v>
      </c>
      <c r="B512" s="102" t="s">
        <v>1894</v>
      </c>
      <c r="C512" s="52" t="s">
        <v>353</v>
      </c>
      <c r="D512" s="98">
        <v>1</v>
      </c>
      <c r="E512" s="94"/>
      <c r="F512" s="101">
        <v>210552</v>
      </c>
      <c r="G512" s="52" t="s">
        <v>1843</v>
      </c>
      <c r="H512" s="50">
        <v>1</v>
      </c>
      <c r="I512" s="50" t="s">
        <v>22</v>
      </c>
      <c r="J512" s="93">
        <v>44495</v>
      </c>
      <c r="K512" s="93">
        <v>44860</v>
      </c>
      <c r="L512" s="41" t="s">
        <v>60</v>
      </c>
      <c r="M512" s="94"/>
      <c r="O512" s="92">
        <f t="shared" ca="1" si="21"/>
        <v>44831</v>
      </c>
      <c r="P512" s="92">
        <f t="shared" si="22"/>
        <v>44846</v>
      </c>
    </row>
    <row r="513" spans="1:16" hidden="1" x14ac:dyDescent="0.35">
      <c r="A513" s="40">
        <v>526</v>
      </c>
      <c r="B513" s="102" t="s">
        <v>1895</v>
      </c>
      <c r="C513" s="52" t="s">
        <v>353</v>
      </c>
      <c r="D513" s="98">
        <v>2</v>
      </c>
      <c r="E513" s="94"/>
      <c r="F513" s="101">
        <v>202357</v>
      </c>
      <c r="G513" s="52" t="s">
        <v>1843</v>
      </c>
      <c r="H513" s="50">
        <v>1</v>
      </c>
      <c r="I513" s="50" t="s">
        <v>22</v>
      </c>
      <c r="J513" s="93">
        <v>44102</v>
      </c>
      <c r="K513" s="93">
        <v>44467</v>
      </c>
      <c r="L513" s="41" t="s">
        <v>60</v>
      </c>
      <c r="M513" s="94"/>
      <c r="O513" s="92">
        <f t="shared" ca="1" si="21"/>
        <v>44831</v>
      </c>
      <c r="P513" s="92">
        <f t="shared" si="22"/>
        <v>44453</v>
      </c>
    </row>
    <row r="514" spans="1:16" hidden="1" x14ac:dyDescent="0.35">
      <c r="A514" s="40">
        <v>527</v>
      </c>
      <c r="B514" s="102" t="s">
        <v>1896</v>
      </c>
      <c r="C514" s="52" t="s">
        <v>353</v>
      </c>
      <c r="D514" s="98">
        <v>1</v>
      </c>
      <c r="E514" s="94"/>
      <c r="F514" s="101">
        <v>210559</v>
      </c>
      <c r="G514" s="52" t="s">
        <v>1843</v>
      </c>
      <c r="H514" s="50">
        <v>1</v>
      </c>
      <c r="I514" s="50" t="s">
        <v>22</v>
      </c>
      <c r="J514" s="93">
        <v>44435</v>
      </c>
      <c r="K514" s="93">
        <v>44800</v>
      </c>
      <c r="L514" s="41" t="s">
        <v>60</v>
      </c>
      <c r="M514" s="94"/>
      <c r="O514" s="92">
        <f t="shared" ca="1" si="21"/>
        <v>44831</v>
      </c>
      <c r="P514" s="92">
        <f t="shared" si="22"/>
        <v>44786</v>
      </c>
    </row>
    <row r="515" spans="1:16" hidden="1" x14ac:dyDescent="0.35">
      <c r="A515" s="40">
        <v>528</v>
      </c>
      <c r="B515" s="102" t="s">
        <v>1897</v>
      </c>
      <c r="C515" s="52" t="s">
        <v>1828</v>
      </c>
      <c r="D515" s="98">
        <v>1</v>
      </c>
      <c r="E515" s="94"/>
      <c r="F515" s="101" t="s">
        <v>1952</v>
      </c>
      <c r="G515" s="52" t="s">
        <v>1843</v>
      </c>
      <c r="H515" s="50">
        <v>1</v>
      </c>
      <c r="I515" s="50" t="s">
        <v>22</v>
      </c>
      <c r="J515" s="93">
        <v>44495</v>
      </c>
      <c r="K515" s="93">
        <v>44495</v>
      </c>
      <c r="L515" s="41" t="s">
        <v>60</v>
      </c>
      <c r="M515" s="95" t="s">
        <v>1968</v>
      </c>
      <c r="O515" s="92">
        <f t="shared" ca="1" si="21"/>
        <v>44831</v>
      </c>
      <c r="P515" s="92">
        <f t="shared" si="22"/>
        <v>44481</v>
      </c>
    </row>
    <row r="516" spans="1:16" hidden="1" x14ac:dyDescent="0.35">
      <c r="A516" s="40">
        <v>529</v>
      </c>
      <c r="B516" s="102" t="s">
        <v>1898</v>
      </c>
      <c r="C516" s="52" t="s">
        <v>1828</v>
      </c>
      <c r="D516" s="98">
        <v>2</v>
      </c>
      <c r="E516" s="94"/>
      <c r="F516" s="101">
        <v>1008948</v>
      </c>
      <c r="G516" s="52" t="s">
        <v>1843</v>
      </c>
      <c r="H516" s="50">
        <v>1</v>
      </c>
      <c r="I516" s="50" t="s">
        <v>22</v>
      </c>
      <c r="J516" s="93">
        <v>44169</v>
      </c>
      <c r="K516" s="93">
        <v>44534</v>
      </c>
      <c r="L516" s="41" t="s">
        <v>60</v>
      </c>
      <c r="M516" s="95" t="s">
        <v>1969</v>
      </c>
      <c r="O516" s="92">
        <f t="shared" ca="1" si="21"/>
        <v>44831</v>
      </c>
      <c r="P516" s="92">
        <f t="shared" si="22"/>
        <v>44520</v>
      </c>
    </row>
    <row r="517" spans="1:16" hidden="1" x14ac:dyDescent="0.35">
      <c r="A517" s="40">
        <v>530</v>
      </c>
      <c r="B517" s="102" t="s">
        <v>1899</v>
      </c>
      <c r="C517" s="52" t="s">
        <v>1828</v>
      </c>
      <c r="D517" s="98">
        <v>2</v>
      </c>
      <c r="E517" s="94"/>
      <c r="F517" s="101" t="s">
        <v>1953</v>
      </c>
      <c r="G517" s="52" t="s">
        <v>1843</v>
      </c>
      <c r="H517" s="50">
        <v>1</v>
      </c>
      <c r="I517" s="50" t="s">
        <v>22</v>
      </c>
      <c r="J517" s="93">
        <v>44103</v>
      </c>
      <c r="K517" s="93">
        <v>44468</v>
      </c>
      <c r="L517" s="41" t="s">
        <v>60</v>
      </c>
      <c r="M517" s="94"/>
      <c r="O517" s="92">
        <f t="shared" ca="1" si="21"/>
        <v>44831</v>
      </c>
      <c r="P517" s="92">
        <f t="shared" si="22"/>
        <v>44454</v>
      </c>
    </row>
    <row r="518" spans="1:16" hidden="1" x14ac:dyDescent="0.35">
      <c r="A518" s="40">
        <v>531</v>
      </c>
      <c r="B518" s="102" t="s">
        <v>1900</v>
      </c>
      <c r="C518" s="52" t="s">
        <v>1828</v>
      </c>
      <c r="D518" s="98">
        <v>2</v>
      </c>
      <c r="E518" s="94"/>
      <c r="F518" s="101" t="s">
        <v>1954</v>
      </c>
      <c r="G518" s="52" t="s">
        <v>1843</v>
      </c>
      <c r="H518" s="50">
        <v>1</v>
      </c>
      <c r="I518" s="50" t="s">
        <v>22</v>
      </c>
      <c r="J518" s="93">
        <v>44103</v>
      </c>
      <c r="K518" s="93">
        <v>44468</v>
      </c>
      <c r="L518" s="41" t="s">
        <v>60</v>
      </c>
      <c r="M518" s="94"/>
      <c r="O518" s="92">
        <f t="shared" ca="1" si="21"/>
        <v>44831</v>
      </c>
      <c r="P518" s="92">
        <f t="shared" si="22"/>
        <v>44454</v>
      </c>
    </row>
    <row r="519" spans="1:16" hidden="1" x14ac:dyDescent="0.35">
      <c r="A519" s="40">
        <v>532</v>
      </c>
      <c r="B519" s="102" t="s">
        <v>1901</v>
      </c>
      <c r="C519" s="52" t="s">
        <v>353</v>
      </c>
      <c r="D519" s="98">
        <v>1</v>
      </c>
      <c r="E519" s="94"/>
      <c r="F519" s="101">
        <v>211777</v>
      </c>
      <c r="G519" s="52" t="s">
        <v>1843</v>
      </c>
      <c r="H519" s="50">
        <v>1</v>
      </c>
      <c r="I519" s="50" t="s">
        <v>22</v>
      </c>
      <c r="J519" s="93">
        <v>44509</v>
      </c>
      <c r="K519" s="93">
        <v>44874</v>
      </c>
      <c r="L519" s="41" t="s">
        <v>60</v>
      </c>
      <c r="M519" s="94"/>
      <c r="O519" s="92">
        <f t="shared" ref="O519:O558" ca="1" si="23">TODAY()</f>
        <v>44831</v>
      </c>
      <c r="P519" s="92">
        <f t="shared" si="22"/>
        <v>44860</v>
      </c>
    </row>
    <row r="520" spans="1:16" hidden="1" x14ac:dyDescent="0.35">
      <c r="A520" s="40">
        <v>533</v>
      </c>
      <c r="B520" s="102" t="s">
        <v>1902</v>
      </c>
      <c r="C520" s="52" t="s">
        <v>744</v>
      </c>
      <c r="D520" s="98">
        <v>2</v>
      </c>
      <c r="E520" s="94"/>
      <c r="F520" s="101">
        <v>12569134</v>
      </c>
      <c r="G520" s="52" t="s">
        <v>1843</v>
      </c>
      <c r="H520" s="50">
        <v>1</v>
      </c>
      <c r="I520" s="50" t="s">
        <v>22</v>
      </c>
      <c r="J520" s="93">
        <v>44050</v>
      </c>
      <c r="K520" s="93">
        <v>44415</v>
      </c>
      <c r="L520" s="41" t="s">
        <v>60</v>
      </c>
      <c r="M520" s="94"/>
      <c r="O520" s="92">
        <f t="shared" ca="1" si="23"/>
        <v>44831</v>
      </c>
      <c r="P520" s="92">
        <f t="shared" si="22"/>
        <v>44401</v>
      </c>
    </row>
    <row r="521" spans="1:16" hidden="1" x14ac:dyDescent="0.35">
      <c r="A521" s="40">
        <v>534</v>
      </c>
      <c r="B521" s="102" t="s">
        <v>1903</v>
      </c>
      <c r="C521" s="52" t="s">
        <v>1828</v>
      </c>
      <c r="D521" s="98">
        <v>2</v>
      </c>
      <c r="E521" s="94"/>
      <c r="F521" s="101">
        <v>3005523</v>
      </c>
      <c r="G521" s="52" t="s">
        <v>1843</v>
      </c>
      <c r="H521" s="50">
        <v>1</v>
      </c>
      <c r="I521" s="50" t="s">
        <v>22</v>
      </c>
      <c r="J521" s="93">
        <v>44224</v>
      </c>
      <c r="K521" s="93">
        <v>44589</v>
      </c>
      <c r="L521" s="41" t="s">
        <v>60</v>
      </c>
      <c r="M521" s="94"/>
      <c r="O521" s="92">
        <f t="shared" ca="1" si="23"/>
        <v>44831</v>
      </c>
      <c r="P521" s="92">
        <f t="shared" si="22"/>
        <v>44575</v>
      </c>
    </row>
    <row r="522" spans="1:16" hidden="1" x14ac:dyDescent="0.35">
      <c r="A522" s="40">
        <v>535</v>
      </c>
      <c r="B522" s="102" t="s">
        <v>1904</v>
      </c>
      <c r="C522" s="52" t="s">
        <v>1828</v>
      </c>
      <c r="D522" s="98">
        <v>2</v>
      </c>
      <c r="E522" s="94"/>
      <c r="F522" s="101">
        <v>9006101</v>
      </c>
      <c r="G522" s="52" t="s">
        <v>1843</v>
      </c>
      <c r="H522" s="50">
        <v>1</v>
      </c>
      <c r="I522" s="50" t="s">
        <v>22</v>
      </c>
      <c r="J522" s="93">
        <v>44224</v>
      </c>
      <c r="K522" s="93">
        <v>44589</v>
      </c>
      <c r="L522" s="41" t="s">
        <v>60</v>
      </c>
      <c r="M522" s="94"/>
      <c r="O522" s="92">
        <f t="shared" ca="1" si="23"/>
        <v>44831</v>
      </c>
      <c r="P522" s="92">
        <f t="shared" si="22"/>
        <v>44575</v>
      </c>
    </row>
    <row r="523" spans="1:16" hidden="1" x14ac:dyDescent="0.35">
      <c r="A523" s="40">
        <v>536</v>
      </c>
      <c r="B523" s="102" t="s">
        <v>1905</v>
      </c>
      <c r="C523" s="52" t="s">
        <v>734</v>
      </c>
      <c r="D523" s="98">
        <v>1</v>
      </c>
      <c r="E523" s="94"/>
      <c r="F523" s="101" t="s">
        <v>1955</v>
      </c>
      <c r="G523" s="52" t="s">
        <v>1843</v>
      </c>
      <c r="H523" s="50">
        <v>1</v>
      </c>
      <c r="I523" s="50" t="s">
        <v>22</v>
      </c>
      <c r="J523" s="93">
        <v>44309</v>
      </c>
      <c r="K523" s="93">
        <v>44674</v>
      </c>
      <c r="L523" s="41" t="s">
        <v>60</v>
      </c>
      <c r="M523" s="94"/>
      <c r="O523" s="92">
        <f t="shared" ca="1" si="23"/>
        <v>44831</v>
      </c>
      <c r="P523" s="92">
        <f t="shared" si="22"/>
        <v>44660</v>
      </c>
    </row>
    <row r="524" spans="1:16" hidden="1" x14ac:dyDescent="0.35">
      <c r="A524" s="40">
        <v>537</v>
      </c>
      <c r="B524" s="102" t="s">
        <v>1906</v>
      </c>
      <c r="C524" s="52" t="s">
        <v>734</v>
      </c>
      <c r="D524" s="98">
        <v>2</v>
      </c>
      <c r="E524" s="94"/>
      <c r="F524" s="101" t="s">
        <v>1956</v>
      </c>
      <c r="G524" s="52" t="s">
        <v>1843</v>
      </c>
      <c r="H524" s="50">
        <v>1</v>
      </c>
      <c r="I524" s="50" t="s">
        <v>22</v>
      </c>
      <c r="J524" s="93">
        <v>43525</v>
      </c>
      <c r="K524" s="93">
        <v>43891</v>
      </c>
      <c r="L524" s="41" t="s">
        <v>60</v>
      </c>
      <c r="M524" s="94"/>
      <c r="O524" s="92">
        <f t="shared" ca="1" si="23"/>
        <v>44831</v>
      </c>
      <c r="P524" s="92">
        <f t="shared" si="22"/>
        <v>43877</v>
      </c>
    </row>
    <row r="525" spans="1:16" hidden="1" x14ac:dyDescent="0.35">
      <c r="A525" s="40">
        <v>538</v>
      </c>
      <c r="B525" s="102" t="s">
        <v>1907</v>
      </c>
      <c r="C525" s="52" t="s">
        <v>1775</v>
      </c>
      <c r="D525" s="98">
        <v>2</v>
      </c>
      <c r="E525" s="94"/>
      <c r="F525" s="101" t="s">
        <v>1957</v>
      </c>
      <c r="G525" s="52" t="s">
        <v>1843</v>
      </c>
      <c r="H525" s="50">
        <v>1</v>
      </c>
      <c r="I525" s="50" t="s">
        <v>22</v>
      </c>
      <c r="J525" s="93">
        <v>44223</v>
      </c>
      <c r="K525" s="93">
        <v>44588</v>
      </c>
      <c r="L525" s="41" t="s">
        <v>60</v>
      </c>
      <c r="M525" s="94"/>
      <c r="O525" s="92">
        <f t="shared" ca="1" si="23"/>
        <v>44831</v>
      </c>
      <c r="P525" s="92">
        <f t="shared" si="22"/>
        <v>44574</v>
      </c>
    </row>
    <row r="526" spans="1:16" hidden="1" x14ac:dyDescent="0.35">
      <c r="A526" s="40">
        <v>539</v>
      </c>
      <c r="B526" s="102" t="s">
        <v>1908</v>
      </c>
      <c r="C526" s="52" t="s">
        <v>1775</v>
      </c>
      <c r="D526" s="98">
        <v>1</v>
      </c>
      <c r="E526" s="94"/>
      <c r="F526" s="101" t="s">
        <v>1958</v>
      </c>
      <c r="G526" s="52" t="s">
        <v>1843</v>
      </c>
      <c r="H526" s="50">
        <v>1</v>
      </c>
      <c r="I526" s="50" t="s">
        <v>22</v>
      </c>
      <c r="J526" s="93">
        <v>44309</v>
      </c>
      <c r="K526" s="93">
        <v>44674</v>
      </c>
      <c r="L526" s="41" t="s">
        <v>60</v>
      </c>
      <c r="M526" s="94"/>
      <c r="O526" s="92">
        <f t="shared" ca="1" si="23"/>
        <v>44831</v>
      </c>
      <c r="P526" s="92">
        <f t="shared" si="22"/>
        <v>44660</v>
      </c>
    </row>
    <row r="527" spans="1:16" hidden="1" x14ac:dyDescent="0.35">
      <c r="A527" s="40">
        <v>540</v>
      </c>
      <c r="B527" s="102" t="s">
        <v>1909</v>
      </c>
      <c r="C527" s="52" t="s">
        <v>744</v>
      </c>
      <c r="D527" s="98">
        <v>2</v>
      </c>
      <c r="E527" s="94"/>
      <c r="F527" s="101">
        <v>15534604</v>
      </c>
      <c r="G527" s="52" t="s">
        <v>1843</v>
      </c>
      <c r="H527" s="50">
        <v>1</v>
      </c>
      <c r="I527" s="50" t="s">
        <v>22</v>
      </c>
      <c r="J527" s="93">
        <v>44194</v>
      </c>
      <c r="K527" s="93">
        <v>44559</v>
      </c>
      <c r="L527" s="41" t="s">
        <v>60</v>
      </c>
      <c r="M527" s="94"/>
      <c r="O527" s="92">
        <f t="shared" ca="1" si="23"/>
        <v>44831</v>
      </c>
      <c r="P527" s="92">
        <f t="shared" si="22"/>
        <v>44545</v>
      </c>
    </row>
    <row r="528" spans="1:16" hidden="1" x14ac:dyDescent="0.35">
      <c r="A528" s="40">
        <v>541</v>
      </c>
      <c r="B528" s="102" t="s">
        <v>1910</v>
      </c>
      <c r="C528" s="52" t="s">
        <v>744</v>
      </c>
      <c r="D528" s="98">
        <v>2</v>
      </c>
      <c r="E528" s="94"/>
      <c r="F528" s="101">
        <v>18598671</v>
      </c>
      <c r="G528" s="52" t="s">
        <v>1843</v>
      </c>
      <c r="H528" s="50">
        <v>1</v>
      </c>
      <c r="I528" s="50" t="s">
        <v>22</v>
      </c>
      <c r="J528" s="93">
        <v>44259</v>
      </c>
      <c r="K528" s="93">
        <v>44624</v>
      </c>
      <c r="L528" s="41" t="s">
        <v>60</v>
      </c>
      <c r="M528" s="94"/>
      <c r="O528" s="92">
        <f t="shared" ca="1" si="23"/>
        <v>44831</v>
      </c>
      <c r="P528" s="92">
        <f t="shared" si="22"/>
        <v>44610</v>
      </c>
    </row>
    <row r="529" spans="1:16" hidden="1" x14ac:dyDescent="0.35">
      <c r="A529" s="40">
        <v>542</v>
      </c>
      <c r="B529" s="102" t="s">
        <v>1911</v>
      </c>
      <c r="C529" s="52" t="s">
        <v>1912</v>
      </c>
      <c r="D529" s="98">
        <v>2</v>
      </c>
      <c r="E529" s="94"/>
      <c r="F529" s="101" t="s">
        <v>1959</v>
      </c>
      <c r="G529" s="52" t="s">
        <v>1843</v>
      </c>
      <c r="H529" s="50">
        <v>1</v>
      </c>
      <c r="I529" s="50" t="s">
        <v>22</v>
      </c>
      <c r="J529" s="93">
        <v>43906</v>
      </c>
      <c r="K529" s="93">
        <v>44271</v>
      </c>
      <c r="L529" s="41" t="s">
        <v>60</v>
      </c>
      <c r="M529" s="94"/>
      <c r="O529" s="92">
        <f t="shared" ca="1" si="23"/>
        <v>44831</v>
      </c>
      <c r="P529" s="92">
        <f t="shared" si="22"/>
        <v>44257</v>
      </c>
    </row>
    <row r="530" spans="1:16" hidden="1" x14ac:dyDescent="0.35">
      <c r="A530" s="40">
        <v>543</v>
      </c>
      <c r="B530" s="102" t="s">
        <v>1913</v>
      </c>
      <c r="C530" s="52" t="s">
        <v>1775</v>
      </c>
      <c r="D530" s="98">
        <v>2</v>
      </c>
      <c r="E530" s="94"/>
      <c r="F530" s="101" t="s">
        <v>1960</v>
      </c>
      <c r="G530" s="52" t="s">
        <v>1843</v>
      </c>
      <c r="H530" s="50">
        <v>1</v>
      </c>
      <c r="I530" s="50" t="s">
        <v>22</v>
      </c>
      <c r="J530" s="93">
        <v>43906</v>
      </c>
      <c r="K530" s="93">
        <v>44271</v>
      </c>
      <c r="L530" s="41" t="s">
        <v>60</v>
      </c>
      <c r="M530" s="94"/>
      <c r="O530" s="92">
        <f t="shared" ca="1" si="23"/>
        <v>44831</v>
      </c>
      <c r="P530" s="92">
        <f t="shared" si="22"/>
        <v>44257</v>
      </c>
    </row>
    <row r="531" spans="1:16" hidden="1" x14ac:dyDescent="0.35">
      <c r="A531" s="40">
        <v>544</v>
      </c>
      <c r="B531" s="102" t="s">
        <v>1914</v>
      </c>
      <c r="C531" s="52" t="s">
        <v>353</v>
      </c>
      <c r="D531" s="98">
        <v>2</v>
      </c>
      <c r="E531" s="94"/>
      <c r="F531" s="101">
        <v>210560</v>
      </c>
      <c r="G531" s="52" t="s">
        <v>1961</v>
      </c>
      <c r="H531" s="50">
        <v>1</v>
      </c>
      <c r="I531" s="50" t="s">
        <v>22</v>
      </c>
      <c r="J531" s="93">
        <v>44050</v>
      </c>
      <c r="K531" s="93">
        <v>44415</v>
      </c>
      <c r="L531" s="41" t="s">
        <v>60</v>
      </c>
      <c r="M531" s="94"/>
      <c r="O531" s="92">
        <f t="shared" ca="1" si="23"/>
        <v>44831</v>
      </c>
      <c r="P531" s="92">
        <f t="shared" si="22"/>
        <v>44401</v>
      </c>
    </row>
    <row r="532" spans="1:16" hidden="1" x14ac:dyDescent="0.35">
      <c r="A532" s="40">
        <v>545</v>
      </c>
      <c r="B532" s="102" t="s">
        <v>1915</v>
      </c>
      <c r="C532" s="52" t="s">
        <v>384</v>
      </c>
      <c r="D532" s="98">
        <v>2</v>
      </c>
      <c r="E532" s="94"/>
      <c r="F532" s="101" t="s">
        <v>1962</v>
      </c>
      <c r="G532" s="52" t="s">
        <v>1961</v>
      </c>
      <c r="H532" s="50">
        <v>1</v>
      </c>
      <c r="I532" s="50" t="s">
        <v>22</v>
      </c>
      <c r="J532" s="93">
        <v>44050</v>
      </c>
      <c r="K532" s="93">
        <v>44415</v>
      </c>
      <c r="L532" s="41" t="s">
        <v>60</v>
      </c>
      <c r="M532" s="94"/>
      <c r="O532" s="92">
        <f t="shared" ca="1" si="23"/>
        <v>44831</v>
      </c>
      <c r="P532" s="92">
        <f t="shared" si="22"/>
        <v>44401</v>
      </c>
    </row>
    <row r="533" spans="1:16" hidden="1" x14ac:dyDescent="0.35">
      <c r="A533" s="40">
        <v>546</v>
      </c>
      <c r="B533" s="102" t="s">
        <v>1916</v>
      </c>
      <c r="C533" s="52" t="s">
        <v>1777</v>
      </c>
      <c r="D533" s="98">
        <v>1</v>
      </c>
      <c r="E533" s="94"/>
      <c r="F533" s="101" t="s">
        <v>1963</v>
      </c>
      <c r="G533" s="52" t="s">
        <v>1961</v>
      </c>
      <c r="H533" s="50">
        <v>1</v>
      </c>
      <c r="I533" s="50" t="s">
        <v>22</v>
      </c>
      <c r="J533" s="93">
        <v>44344</v>
      </c>
      <c r="K533" s="93">
        <v>44709</v>
      </c>
      <c r="L533" s="41" t="s">
        <v>60</v>
      </c>
      <c r="M533" s="94"/>
      <c r="O533" s="92">
        <f t="shared" ca="1" si="23"/>
        <v>44831</v>
      </c>
      <c r="P533" s="92">
        <f t="shared" si="22"/>
        <v>44695</v>
      </c>
    </row>
    <row r="534" spans="1:16" hidden="1" x14ac:dyDescent="0.35">
      <c r="A534" s="40">
        <v>547</v>
      </c>
      <c r="B534" s="102" t="s">
        <v>1917</v>
      </c>
      <c r="C534" s="52" t="s">
        <v>353</v>
      </c>
      <c r="D534" s="98">
        <v>2</v>
      </c>
      <c r="E534" s="94"/>
      <c r="F534" s="101">
        <v>404266</v>
      </c>
      <c r="G534" s="52" t="s">
        <v>1961</v>
      </c>
      <c r="H534" s="50">
        <v>1</v>
      </c>
      <c r="I534" s="50" t="s">
        <v>22</v>
      </c>
      <c r="J534" s="93">
        <v>44274</v>
      </c>
      <c r="K534" s="93">
        <v>44639</v>
      </c>
      <c r="L534" s="41" t="s">
        <v>60</v>
      </c>
      <c r="M534" s="94"/>
      <c r="O534" s="92">
        <f t="shared" ca="1" si="23"/>
        <v>44831</v>
      </c>
      <c r="P534" s="92">
        <f t="shared" si="22"/>
        <v>44625</v>
      </c>
    </row>
    <row r="535" spans="1:16" hidden="1" x14ac:dyDescent="0.35">
      <c r="A535" s="40">
        <v>548</v>
      </c>
      <c r="B535" s="102" t="s">
        <v>1918</v>
      </c>
      <c r="C535" s="52" t="s">
        <v>475</v>
      </c>
      <c r="D535" s="98">
        <v>2</v>
      </c>
      <c r="E535" s="94"/>
      <c r="F535" s="101" t="s">
        <v>1964</v>
      </c>
      <c r="G535" s="52" t="s">
        <v>1961</v>
      </c>
      <c r="H535" s="50">
        <v>1</v>
      </c>
      <c r="I535" s="50" t="s">
        <v>22</v>
      </c>
      <c r="J535" s="93">
        <v>44259</v>
      </c>
      <c r="K535" s="93">
        <v>44624</v>
      </c>
      <c r="L535" s="41" t="s">
        <v>60</v>
      </c>
      <c r="M535" s="94"/>
      <c r="O535" s="92">
        <f t="shared" ca="1" si="23"/>
        <v>44831</v>
      </c>
      <c r="P535" s="92">
        <f t="shared" si="22"/>
        <v>44610</v>
      </c>
    </row>
    <row r="536" spans="1:16" ht="31" hidden="1" x14ac:dyDescent="0.35">
      <c r="A536" s="40">
        <v>549</v>
      </c>
      <c r="B536" s="102" t="s">
        <v>1919</v>
      </c>
      <c r="C536" s="52" t="s">
        <v>778</v>
      </c>
      <c r="D536" s="98">
        <v>2</v>
      </c>
      <c r="E536" s="94"/>
      <c r="F536" s="101" t="s">
        <v>1965</v>
      </c>
      <c r="G536" s="52" t="s">
        <v>1961</v>
      </c>
      <c r="H536" s="50">
        <v>1</v>
      </c>
      <c r="I536" s="50" t="s">
        <v>22</v>
      </c>
      <c r="J536" s="93">
        <v>44104</v>
      </c>
      <c r="K536" s="93">
        <v>44469</v>
      </c>
      <c r="L536" s="41" t="s">
        <v>60</v>
      </c>
      <c r="M536" s="94"/>
      <c r="O536" s="92">
        <f t="shared" ca="1" si="23"/>
        <v>44831</v>
      </c>
      <c r="P536" s="92">
        <f t="shared" si="22"/>
        <v>44455</v>
      </c>
    </row>
    <row r="537" spans="1:16" hidden="1" x14ac:dyDescent="0.35">
      <c r="A537" s="40">
        <v>550</v>
      </c>
      <c r="B537" s="102" t="s">
        <v>1920</v>
      </c>
      <c r="C537" s="52" t="s">
        <v>1472</v>
      </c>
      <c r="D537" s="98">
        <v>2</v>
      </c>
      <c r="E537" s="94"/>
      <c r="F537" s="101">
        <v>158617</v>
      </c>
      <c r="G537" s="52" t="s">
        <v>1961</v>
      </c>
      <c r="H537" s="50">
        <v>1</v>
      </c>
      <c r="I537" s="50" t="s">
        <v>22</v>
      </c>
      <c r="J537" s="93">
        <v>44265</v>
      </c>
      <c r="K537" s="93">
        <v>44630</v>
      </c>
      <c r="L537" s="41" t="s">
        <v>60</v>
      </c>
      <c r="M537" s="94"/>
      <c r="O537" s="92">
        <f t="shared" ca="1" si="23"/>
        <v>44831</v>
      </c>
      <c r="P537" s="92">
        <f t="shared" si="22"/>
        <v>44616</v>
      </c>
    </row>
    <row r="538" spans="1:16" hidden="1" x14ac:dyDescent="0.35">
      <c r="A538" s="40">
        <v>551</v>
      </c>
      <c r="B538" s="102" t="s">
        <v>1921</v>
      </c>
      <c r="C538" s="52" t="s">
        <v>692</v>
      </c>
      <c r="D538" s="98">
        <v>1</v>
      </c>
      <c r="E538" s="94"/>
      <c r="F538" s="101">
        <v>12069</v>
      </c>
      <c r="G538" s="52" t="s">
        <v>1961</v>
      </c>
      <c r="H538" s="50">
        <v>1</v>
      </c>
      <c r="I538" s="50" t="s">
        <v>22</v>
      </c>
      <c r="J538" s="93">
        <v>43943</v>
      </c>
      <c r="K538" s="93">
        <v>45038</v>
      </c>
      <c r="L538" s="41" t="s">
        <v>60</v>
      </c>
      <c r="M538" s="94"/>
      <c r="O538" s="92">
        <f t="shared" ca="1" si="23"/>
        <v>44831</v>
      </c>
      <c r="P538" s="92">
        <f t="shared" si="22"/>
        <v>45024</v>
      </c>
    </row>
    <row r="539" spans="1:16" hidden="1" x14ac:dyDescent="0.35">
      <c r="A539" s="40">
        <v>552</v>
      </c>
      <c r="B539" s="102" t="s">
        <v>1922</v>
      </c>
      <c r="C539" s="52" t="s">
        <v>1782</v>
      </c>
      <c r="D539" s="98">
        <v>2</v>
      </c>
      <c r="E539" s="94"/>
      <c r="F539" s="101">
        <v>184693</v>
      </c>
      <c r="G539" s="52" t="s">
        <v>1961</v>
      </c>
      <c r="H539" s="50">
        <v>1</v>
      </c>
      <c r="I539" s="50" t="s">
        <v>22</v>
      </c>
      <c r="J539" s="93">
        <v>44056</v>
      </c>
      <c r="K539" s="93">
        <v>44421</v>
      </c>
      <c r="L539" s="41" t="s">
        <v>60</v>
      </c>
      <c r="M539" s="94"/>
      <c r="O539" s="92">
        <f t="shared" ca="1" si="23"/>
        <v>44831</v>
      </c>
      <c r="P539" s="92">
        <f t="shared" si="22"/>
        <v>44407</v>
      </c>
    </row>
    <row r="540" spans="1:16" hidden="1" x14ac:dyDescent="0.35">
      <c r="A540" s="40">
        <v>553</v>
      </c>
      <c r="B540" s="102" t="s">
        <v>1923</v>
      </c>
      <c r="C540" s="52" t="s">
        <v>1501</v>
      </c>
      <c r="D540" s="98">
        <v>2</v>
      </c>
      <c r="E540" s="94"/>
      <c r="F540" s="101" t="s">
        <v>1966</v>
      </c>
      <c r="G540" s="52" t="s">
        <v>1961</v>
      </c>
      <c r="H540" s="50">
        <v>1</v>
      </c>
      <c r="I540" s="50" t="s">
        <v>22</v>
      </c>
      <c r="J540" s="93">
        <v>44050</v>
      </c>
      <c r="K540" s="93">
        <v>44415</v>
      </c>
      <c r="L540" s="41" t="s">
        <v>60</v>
      </c>
      <c r="M540" s="94"/>
      <c r="O540" s="92">
        <f t="shared" ca="1" si="23"/>
        <v>44831</v>
      </c>
      <c r="P540" s="92">
        <f t="shared" si="22"/>
        <v>44401</v>
      </c>
    </row>
    <row r="541" spans="1:16" hidden="1" x14ac:dyDescent="0.35">
      <c r="A541" s="40">
        <v>554</v>
      </c>
      <c r="B541" s="102" t="s">
        <v>1924</v>
      </c>
      <c r="C541" s="52" t="s">
        <v>742</v>
      </c>
      <c r="D541" s="98">
        <v>2</v>
      </c>
      <c r="E541" s="94"/>
      <c r="F541" s="101" t="s">
        <v>871</v>
      </c>
      <c r="G541" s="52" t="s">
        <v>1961</v>
      </c>
      <c r="H541" s="50">
        <v>1</v>
      </c>
      <c r="I541" s="50" t="s">
        <v>22</v>
      </c>
      <c r="J541" s="93">
        <v>44137</v>
      </c>
      <c r="K541" s="93">
        <v>44502</v>
      </c>
      <c r="L541" s="41" t="s">
        <v>60</v>
      </c>
      <c r="M541" s="94"/>
      <c r="O541" s="92">
        <f t="shared" ca="1" si="23"/>
        <v>44831</v>
      </c>
      <c r="P541" s="92">
        <f t="shared" si="22"/>
        <v>44488</v>
      </c>
    </row>
    <row r="542" spans="1:16" hidden="1" x14ac:dyDescent="0.35">
      <c r="A542" s="40">
        <v>555</v>
      </c>
      <c r="B542" s="102" t="s">
        <v>1925</v>
      </c>
      <c r="C542" s="52" t="s">
        <v>1926</v>
      </c>
      <c r="D542" s="98">
        <v>2</v>
      </c>
      <c r="E542" s="94"/>
      <c r="F542" s="101" t="s">
        <v>1967</v>
      </c>
      <c r="G542" s="52" t="s">
        <v>1961</v>
      </c>
      <c r="H542" s="50">
        <v>1</v>
      </c>
      <c r="I542" s="50" t="s">
        <v>22</v>
      </c>
      <c r="J542" s="93">
        <v>43559</v>
      </c>
      <c r="K542" s="93">
        <v>43925</v>
      </c>
      <c r="L542" s="41" t="s">
        <v>60</v>
      </c>
      <c r="M542" s="94"/>
      <c r="O542" s="92">
        <f t="shared" ca="1" si="23"/>
        <v>44831</v>
      </c>
      <c r="P542" s="92">
        <f t="shared" si="22"/>
        <v>43911</v>
      </c>
    </row>
    <row r="543" spans="1:16" hidden="1" x14ac:dyDescent="0.35">
      <c r="A543" s="40">
        <v>556</v>
      </c>
      <c r="B543" s="102" t="s">
        <v>1927</v>
      </c>
      <c r="C543" s="52" t="s">
        <v>1830</v>
      </c>
      <c r="D543" s="98">
        <v>1</v>
      </c>
      <c r="E543" s="94"/>
      <c r="F543" s="101">
        <v>1009965</v>
      </c>
      <c r="G543" s="52" t="s">
        <v>1961</v>
      </c>
      <c r="H543" s="50">
        <v>1</v>
      </c>
      <c r="I543" s="50" t="s">
        <v>22</v>
      </c>
      <c r="J543" s="93">
        <v>44309</v>
      </c>
      <c r="K543" s="93">
        <v>44674</v>
      </c>
      <c r="L543" s="41" t="s">
        <v>60</v>
      </c>
      <c r="M543" s="94"/>
      <c r="O543" s="92">
        <f t="shared" ca="1" si="23"/>
        <v>44831</v>
      </c>
      <c r="P543" s="92">
        <f t="shared" si="22"/>
        <v>44660</v>
      </c>
    </row>
    <row r="544" spans="1:16" hidden="1" x14ac:dyDescent="0.35">
      <c r="A544" s="40">
        <v>557</v>
      </c>
      <c r="B544" s="102" t="s">
        <v>1928</v>
      </c>
      <c r="C544" s="52" t="s">
        <v>1264</v>
      </c>
      <c r="D544" s="98">
        <v>1</v>
      </c>
      <c r="E544" s="94"/>
      <c r="F544" s="101">
        <v>173715</v>
      </c>
      <c r="G544" s="52" t="s">
        <v>1961</v>
      </c>
      <c r="H544" s="50">
        <v>1</v>
      </c>
      <c r="I544" s="50" t="s">
        <v>22</v>
      </c>
      <c r="J544" s="93">
        <v>44309</v>
      </c>
      <c r="K544" s="93">
        <v>44674</v>
      </c>
      <c r="L544" s="41" t="s">
        <v>60</v>
      </c>
      <c r="M544" s="94"/>
      <c r="O544" s="92">
        <f t="shared" ca="1" si="23"/>
        <v>44831</v>
      </c>
      <c r="P544" s="92">
        <f t="shared" si="22"/>
        <v>44660</v>
      </c>
    </row>
    <row r="545" spans="1:16" ht="31" hidden="1" x14ac:dyDescent="0.35">
      <c r="A545" s="40">
        <v>17</v>
      </c>
      <c r="B545" s="48" t="s">
        <v>1413</v>
      </c>
      <c r="C545" s="39" t="s">
        <v>1414</v>
      </c>
      <c r="D545" s="54" t="s">
        <v>705</v>
      </c>
      <c r="E545" s="6" t="str">
        <f>INDEX([1]REFERENCED!$E:$E, MATCH(B545,[1]REFERENCED!$B:$B,0))</f>
        <v>152MM</v>
      </c>
      <c r="F545" s="104" t="s">
        <v>40</v>
      </c>
      <c r="G545" s="39" t="s">
        <v>1339</v>
      </c>
      <c r="H545" s="40">
        <v>0</v>
      </c>
      <c r="I545" s="40" t="s">
        <v>1326</v>
      </c>
      <c r="J545" s="26">
        <f>INDEX('Masterlist - Updating'!$I:$I,MATCH('Masterlist Original- References'!B18,'Masterlist - Updating'!$B:$B,0))</f>
        <v>44739</v>
      </c>
      <c r="K545" s="26">
        <f>INDEX('Masterlist - Updating'!$L:$L,MATCH('Masterlist Original- References'!B18,'Masterlist - Updating'!$B:$B,0))</f>
        <v>44831</v>
      </c>
      <c r="L545" s="41" t="s">
        <v>40</v>
      </c>
      <c r="M545" s="9" t="s">
        <v>828</v>
      </c>
      <c r="O545" s="92">
        <f t="shared" ca="1" si="23"/>
        <v>44831</v>
      </c>
      <c r="P545" s="92">
        <f t="shared" si="22"/>
        <v>44817</v>
      </c>
    </row>
    <row r="546" spans="1:16" ht="31" hidden="1" x14ac:dyDescent="0.35">
      <c r="A546" s="40">
        <v>18</v>
      </c>
      <c r="B546" s="48" t="s">
        <v>1415</v>
      </c>
      <c r="C546" s="39" t="s">
        <v>1416</v>
      </c>
      <c r="D546" s="54" t="s">
        <v>705</v>
      </c>
      <c r="E546" s="6" t="str">
        <f>INDEX([1]REFERENCED!$E:$E, MATCH(B546,[1]REFERENCED!$B:$B,0))</f>
        <v>160MM</v>
      </c>
      <c r="F546" s="104" t="s">
        <v>40</v>
      </c>
      <c r="G546" s="39" t="s">
        <v>1339</v>
      </c>
      <c r="H546" s="40">
        <v>0</v>
      </c>
      <c r="I546" s="40" t="s">
        <v>1326</v>
      </c>
      <c r="J546" s="26">
        <f>INDEX('Masterlist - Updating'!$I:$I,MATCH('Masterlist Original- References'!B19,'Masterlist - Updating'!$B:$B,0))</f>
        <v>44783</v>
      </c>
      <c r="K546" s="26">
        <f>INDEX('Masterlist - Updating'!$L:$L,MATCH('Masterlist Original- References'!B19,'Masterlist - Updating'!$B:$B,0))</f>
        <v>44875</v>
      </c>
      <c r="L546" s="41" t="s">
        <v>40</v>
      </c>
      <c r="M546" s="9" t="s">
        <v>828</v>
      </c>
      <c r="O546" s="92">
        <f t="shared" ca="1" si="23"/>
        <v>44831</v>
      </c>
      <c r="P546" s="92">
        <f t="shared" si="22"/>
        <v>44861</v>
      </c>
    </row>
    <row r="547" spans="1:16" ht="31" hidden="1" x14ac:dyDescent="0.35">
      <c r="A547" s="40">
        <v>38</v>
      </c>
      <c r="B547" s="48" t="s">
        <v>1426</v>
      </c>
      <c r="C547" s="39" t="s">
        <v>1427</v>
      </c>
      <c r="D547" s="54" t="s">
        <v>705</v>
      </c>
      <c r="E547" s="6" t="str">
        <f>INDEX([1]REFERENCED!$E:$E, MATCH(B547,[1]REFERENCED!$B:$B,0))</f>
        <v>3 - 1/2"</v>
      </c>
      <c r="F547" s="99" t="s">
        <v>1970</v>
      </c>
      <c r="G547" s="39" t="s">
        <v>1339</v>
      </c>
      <c r="H547" s="40">
        <v>0</v>
      </c>
      <c r="I547" s="40" t="s">
        <v>1326</v>
      </c>
      <c r="J547" s="26">
        <f>INDEX('Masterlist - Updating'!$I:$I,MATCH('Masterlist Original- References'!B39,'Masterlist - Updating'!$B:$B,0))</f>
        <v>44557</v>
      </c>
      <c r="K547" s="26">
        <f>INDEX('Masterlist - Updating'!$L:$L,MATCH('Masterlist Original- References'!B39,'Masterlist - Updating'!$B:$B,0))</f>
        <v>44922</v>
      </c>
      <c r="L547" s="41" t="s">
        <v>40</v>
      </c>
      <c r="M547" s="9" t="s">
        <v>828</v>
      </c>
      <c r="O547" s="92">
        <f t="shared" ca="1" si="23"/>
        <v>44831</v>
      </c>
      <c r="P547" s="92">
        <f t="shared" si="22"/>
        <v>44908</v>
      </c>
    </row>
    <row r="548" spans="1:16" ht="31" hidden="1" x14ac:dyDescent="0.35">
      <c r="A548" s="40">
        <v>39</v>
      </c>
      <c r="B548" s="48" t="s">
        <v>1423</v>
      </c>
      <c r="C548" s="39" t="s">
        <v>1424</v>
      </c>
      <c r="D548" s="54" t="s">
        <v>705</v>
      </c>
      <c r="E548" s="6" t="str">
        <f>INDEX([1]REFERENCED!$E:$E, MATCH(B548,[1]REFERENCED!$B:$B,0))</f>
        <v>-</v>
      </c>
      <c r="F548" s="99" t="s">
        <v>1425</v>
      </c>
      <c r="G548" s="39" t="s">
        <v>1339</v>
      </c>
      <c r="H548" s="40">
        <v>0</v>
      </c>
      <c r="I548" s="40" t="s">
        <v>1326</v>
      </c>
      <c r="J548" s="26">
        <f>INDEX('Masterlist - Updating'!$I:$I,MATCH('Masterlist Original- References'!B40,'Masterlist - Updating'!$B:$B,0))</f>
        <v>44685</v>
      </c>
      <c r="K548" s="26">
        <f>INDEX('Masterlist - Updating'!$L:$L,MATCH('Masterlist Original- References'!B40,'Masterlist - Updating'!$B:$B,0))</f>
        <v>45050</v>
      </c>
      <c r="L548" s="41" t="s">
        <v>40</v>
      </c>
      <c r="M548" s="9" t="s">
        <v>828</v>
      </c>
      <c r="O548" s="92">
        <f t="shared" ca="1" si="23"/>
        <v>44831</v>
      </c>
      <c r="P548" s="92">
        <f t="shared" si="22"/>
        <v>45036</v>
      </c>
    </row>
    <row r="549" spans="1:16" ht="31" hidden="1" x14ac:dyDescent="0.35">
      <c r="A549" s="40">
        <v>40</v>
      </c>
      <c r="B549" s="48" t="s">
        <v>1405</v>
      </c>
      <c r="C549" s="39" t="s">
        <v>1406</v>
      </c>
      <c r="D549" s="54" t="s">
        <v>705</v>
      </c>
      <c r="E549" s="6" t="str">
        <f>INDEX([1]REFERENCED!$E:$E, MATCH(B549,[1]REFERENCED!$B:$B,0))</f>
        <v>70MM</v>
      </c>
      <c r="F549" s="104" t="s">
        <v>40</v>
      </c>
      <c r="G549" s="39" t="s">
        <v>1339</v>
      </c>
      <c r="H549" s="40">
        <v>0</v>
      </c>
      <c r="I549" s="40" t="s">
        <v>1326</v>
      </c>
      <c r="J549" s="26">
        <f>INDEX('Masterlist - Updating'!$I:$I,MATCH('Masterlist Original- References'!B41,'Masterlist - Updating'!$B:$B,0))</f>
        <v>44679</v>
      </c>
      <c r="K549" s="26">
        <f>INDEX('Masterlist - Updating'!$L:$L,MATCH('Masterlist Original- References'!B41,'Masterlist - Updating'!$B:$B,0))</f>
        <v>44862</v>
      </c>
      <c r="L549" s="41" t="s">
        <v>40</v>
      </c>
      <c r="M549" s="9" t="s">
        <v>828</v>
      </c>
      <c r="O549" s="92">
        <f t="shared" ca="1" si="23"/>
        <v>44831</v>
      </c>
      <c r="P549" s="92">
        <f t="shared" si="22"/>
        <v>44848</v>
      </c>
    </row>
    <row r="550" spans="1:16" ht="31" hidden="1" x14ac:dyDescent="0.35">
      <c r="A550" s="40">
        <v>100</v>
      </c>
      <c r="B550" s="48" t="s">
        <v>1417</v>
      </c>
      <c r="C550" s="39" t="s">
        <v>1418</v>
      </c>
      <c r="D550" s="54" t="s">
        <v>705</v>
      </c>
      <c r="E550" s="6" t="str">
        <f>INDEX([1]REFERENCED!$E:$E, MATCH(B550,[1]REFERENCED!$B:$B,0))</f>
        <v>-</v>
      </c>
      <c r="F550" s="99" t="s">
        <v>1419</v>
      </c>
      <c r="G550" s="39" t="s">
        <v>1339</v>
      </c>
      <c r="H550" s="40">
        <v>0</v>
      </c>
      <c r="I550" s="40" t="s">
        <v>1326</v>
      </c>
      <c r="J550" s="26">
        <f>INDEX('Masterlist - Updating'!$I:$I,MATCH('Masterlist Original- References'!B101,'Masterlist - Updating'!$B:$B,0))</f>
        <v>44686</v>
      </c>
      <c r="K550" s="26">
        <f>INDEX('Masterlist - Updating'!$L:$L,MATCH('Masterlist Original- References'!B101,'Masterlist - Updating'!$B:$B,0))</f>
        <v>45051</v>
      </c>
      <c r="L550" s="41" t="s">
        <v>40</v>
      </c>
      <c r="M550" s="9" t="s">
        <v>828</v>
      </c>
      <c r="O550" s="92">
        <f t="shared" ca="1" si="23"/>
        <v>44831</v>
      </c>
      <c r="P550" s="92">
        <f t="shared" si="22"/>
        <v>45037</v>
      </c>
    </row>
    <row r="551" spans="1:16" ht="31" hidden="1" x14ac:dyDescent="0.35">
      <c r="A551" s="40">
        <v>212</v>
      </c>
      <c r="B551" s="48" t="s">
        <v>1403</v>
      </c>
      <c r="C551" s="39" t="s">
        <v>1404</v>
      </c>
      <c r="D551" s="54" t="s">
        <v>705</v>
      </c>
      <c r="E551" s="6" t="str">
        <f>INDEX([1]REFERENCED!$E:$E, MATCH(B551,[1]REFERENCED!$B:$B,0))</f>
        <v>11" X 1"</v>
      </c>
      <c r="F551" s="104" t="s">
        <v>40</v>
      </c>
      <c r="G551" s="39" t="s">
        <v>1339</v>
      </c>
      <c r="H551" s="40">
        <v>0</v>
      </c>
      <c r="I551" s="40" t="s">
        <v>1326</v>
      </c>
      <c r="J551" s="26">
        <f>INDEX('Masterlist - Updating'!$I:$I,MATCH('Masterlist Original- References'!B213,'Masterlist - Updating'!$B:$B,0))</f>
        <v>44820</v>
      </c>
      <c r="K551" s="26">
        <f>INDEX('Masterlist - Updating'!$L:$L,MATCH('Masterlist Original- References'!B213,'Masterlist - Updating'!$B:$B,0))</f>
        <v>45185</v>
      </c>
      <c r="L551" s="41" t="s">
        <v>40</v>
      </c>
      <c r="M551" s="9" t="s">
        <v>828</v>
      </c>
      <c r="O551" s="92">
        <f t="shared" ca="1" si="23"/>
        <v>44831</v>
      </c>
      <c r="P551" s="92">
        <f t="shared" si="22"/>
        <v>45171</v>
      </c>
    </row>
    <row r="552" spans="1:16" ht="31" hidden="1" x14ac:dyDescent="0.35">
      <c r="A552" s="40">
        <v>213</v>
      </c>
      <c r="B552" s="48" t="s">
        <v>1411</v>
      </c>
      <c r="C552" s="39" t="s">
        <v>1412</v>
      </c>
      <c r="D552" s="54" t="s">
        <v>705</v>
      </c>
      <c r="E552" s="6" t="str">
        <f>INDEX([1]REFERENCED!$E:$E, MATCH(B552,[1]REFERENCED!$B:$B,0))</f>
        <v>18-3/4" X 1“</v>
      </c>
      <c r="F552" s="104" t="s">
        <v>40</v>
      </c>
      <c r="G552" s="39" t="s">
        <v>1339</v>
      </c>
      <c r="H552" s="40">
        <v>0</v>
      </c>
      <c r="I552" s="40" t="s">
        <v>1326</v>
      </c>
      <c r="J552" s="26">
        <f>INDEX('Masterlist - Updating'!$I:$I,MATCH('Masterlist Original- References'!B214,'Masterlist - Updating'!$B:$B,0))</f>
        <v>44812</v>
      </c>
      <c r="K552" s="26">
        <f>INDEX('Masterlist - Updating'!$L:$L,MATCH('Masterlist Original- References'!B214,'Masterlist - Updating'!$B:$B,0))</f>
        <v>45177</v>
      </c>
      <c r="L552" s="41" t="s">
        <v>40</v>
      </c>
      <c r="M552" s="9" t="s">
        <v>828</v>
      </c>
      <c r="O552" s="92">
        <f t="shared" ca="1" si="23"/>
        <v>44831</v>
      </c>
      <c r="P552" s="92">
        <f t="shared" si="22"/>
        <v>45163</v>
      </c>
    </row>
    <row r="553" spans="1:16" ht="31" hidden="1" x14ac:dyDescent="0.35">
      <c r="A553" s="40">
        <v>214</v>
      </c>
      <c r="B553" s="48" t="s">
        <v>1409</v>
      </c>
      <c r="C553" s="39" t="s">
        <v>1410</v>
      </c>
      <c r="D553" s="54" t="s">
        <v>705</v>
      </c>
      <c r="E553" s="6" t="str">
        <f>INDEX([1]REFERENCED!$E:$E, MATCH(B553,[1]REFERENCED!$B:$B,0))</f>
        <v xml:space="preserve">3-1/16" </v>
      </c>
      <c r="F553" s="104" t="s">
        <v>40</v>
      </c>
      <c r="G553" s="39" t="s">
        <v>1339</v>
      </c>
      <c r="H553" s="40">
        <v>0</v>
      </c>
      <c r="I553" s="40" t="s">
        <v>1326</v>
      </c>
      <c r="J553" s="26">
        <f>INDEX('Masterlist - Updating'!$I:$I,MATCH('Masterlist Original- References'!B215,'Masterlist - Updating'!$B:$B,0))</f>
        <v>44508</v>
      </c>
      <c r="K553" s="26">
        <f>INDEX('Masterlist - Updating'!$L:$L,MATCH('Masterlist Original- References'!B215,'Masterlist - Updating'!$B:$B,0))</f>
        <v>44873</v>
      </c>
      <c r="L553" s="41" t="s">
        <v>40</v>
      </c>
      <c r="M553" s="9" t="s">
        <v>828</v>
      </c>
      <c r="O553" s="92">
        <f t="shared" ca="1" si="23"/>
        <v>44831</v>
      </c>
      <c r="P553" s="92">
        <f t="shared" si="22"/>
        <v>44859</v>
      </c>
    </row>
    <row r="554" spans="1:16" ht="31" hidden="1" customHeight="1" x14ac:dyDescent="0.35">
      <c r="A554" s="40">
        <v>215</v>
      </c>
      <c r="B554" s="48" t="s">
        <v>1407</v>
      </c>
      <c r="C554" s="39" t="s">
        <v>1408</v>
      </c>
      <c r="D554" s="54" t="s">
        <v>705</v>
      </c>
      <c r="E554" s="6" t="str">
        <f>INDEX([1]REFERENCED!$E:$E, MATCH(B554,[1]REFERENCED!$B:$B,0))</f>
        <v xml:space="preserve"> 4-1/4" </v>
      </c>
      <c r="F554" s="104" t="s">
        <v>40</v>
      </c>
      <c r="G554" s="39" t="s">
        <v>1339</v>
      </c>
      <c r="H554" s="40">
        <v>0</v>
      </c>
      <c r="I554" s="40" t="s">
        <v>1326</v>
      </c>
      <c r="J554" s="26">
        <f>INDEX('Masterlist - Updating'!$I:$I,MATCH('Masterlist Original- References'!B216,'Masterlist - Updating'!$B:$B,0))</f>
        <v>44561</v>
      </c>
      <c r="K554" s="26">
        <f>INDEX('Masterlist - Updating'!$L:$L,MATCH('Masterlist Original- References'!B216,'Masterlist - Updating'!$B:$B,0))</f>
        <v>44926</v>
      </c>
      <c r="L554" s="41" t="s">
        <v>40</v>
      </c>
      <c r="M554" s="9" t="s">
        <v>828</v>
      </c>
      <c r="O554" s="92">
        <f t="shared" ca="1" si="23"/>
        <v>44831</v>
      </c>
      <c r="P554" s="92">
        <f t="shared" si="22"/>
        <v>44912</v>
      </c>
    </row>
    <row r="555" spans="1:16" ht="31" hidden="1" customHeight="1" x14ac:dyDescent="0.35">
      <c r="A555" s="40">
        <v>411</v>
      </c>
      <c r="B555" s="48" t="s">
        <v>1324</v>
      </c>
      <c r="C555" s="39" t="s">
        <v>1325</v>
      </c>
      <c r="D555" s="54" t="s">
        <v>705</v>
      </c>
      <c r="E555" s="6" t="str">
        <f>INDEX([1]REFERENCED!$E:$E, MATCH(B555,[1]REFERENCED!$B:$B,0))</f>
        <v>-</v>
      </c>
      <c r="F555" s="104" t="s">
        <v>40</v>
      </c>
      <c r="G555" s="39" t="s">
        <v>784</v>
      </c>
      <c r="H555" s="40">
        <v>0</v>
      </c>
      <c r="I555" s="40" t="s">
        <v>1326</v>
      </c>
      <c r="J555" s="26">
        <f>INDEX('Masterlist - Updating'!$I:$I,MATCH('Masterlist Original- References'!B412,'Masterlist - Updating'!$B:$B,0))</f>
        <v>43369</v>
      </c>
      <c r="K555" s="26">
        <f>INDEX('Masterlist - Updating'!$L:$L,MATCH('Masterlist Original- References'!B412,'Masterlist - Updating'!$B:$B,0))</f>
        <v>43734</v>
      </c>
      <c r="L555" s="41" t="s">
        <v>40</v>
      </c>
      <c r="M555" s="9" t="s">
        <v>828</v>
      </c>
      <c r="O555" s="92">
        <f t="shared" ca="1" si="23"/>
        <v>44831</v>
      </c>
      <c r="P555" s="92">
        <f t="shared" ref="P555:P558" si="24">(K555-14)</f>
        <v>43720</v>
      </c>
    </row>
    <row r="556" spans="1:16" ht="31" hidden="1" customHeight="1" x14ac:dyDescent="0.35">
      <c r="A556" s="40">
        <v>414</v>
      </c>
      <c r="B556" s="48" t="s">
        <v>1420</v>
      </c>
      <c r="C556" s="39" t="s">
        <v>1421</v>
      </c>
      <c r="D556" s="54" t="s">
        <v>705</v>
      </c>
      <c r="E556" s="6" t="str">
        <f>INDEX([1]REFERENCED!$E:$E, MATCH(B556,[1]REFERENCED!$B:$B,0))</f>
        <v>-</v>
      </c>
      <c r="F556" s="99" t="s">
        <v>1422</v>
      </c>
      <c r="G556" s="39" t="s">
        <v>1339</v>
      </c>
      <c r="H556" s="40">
        <v>0</v>
      </c>
      <c r="I556" s="40" t="s">
        <v>1326</v>
      </c>
      <c r="J556" s="26">
        <f>INDEX('Masterlist - Updating'!$I:$I,MATCH('Masterlist Original- References'!B415,'Masterlist - Updating'!$B:$B,0))</f>
        <v>44760</v>
      </c>
      <c r="K556" s="26">
        <f>INDEX('Masterlist - Updating'!$L:$L,MATCH('Masterlist Original- References'!B415,'Masterlist - Updating'!$B:$B,0))</f>
        <v>45125</v>
      </c>
      <c r="L556" s="41" t="s">
        <v>40</v>
      </c>
      <c r="M556" s="9" t="s">
        <v>828</v>
      </c>
      <c r="O556" s="92">
        <f t="shared" ca="1" si="23"/>
        <v>44831</v>
      </c>
      <c r="P556" s="92">
        <f t="shared" si="24"/>
        <v>45111</v>
      </c>
    </row>
    <row r="557" spans="1:16" ht="31" hidden="1" customHeight="1" x14ac:dyDescent="0.35">
      <c r="A557" s="40">
        <v>454</v>
      </c>
      <c r="B557" s="48" t="s">
        <v>1351</v>
      </c>
      <c r="C557" s="39" t="s">
        <v>1352</v>
      </c>
      <c r="D557" s="54" t="s">
        <v>705</v>
      </c>
      <c r="E557" s="6" t="str">
        <f>INDEX([1]REFERENCED!$E:$E, MATCH(B557,[1]REFERENCED!$B:$B,0))</f>
        <v>-</v>
      </c>
      <c r="F557" s="99" t="s">
        <v>1353</v>
      </c>
      <c r="G557" s="39" t="s">
        <v>1350</v>
      </c>
      <c r="H557" s="40">
        <v>0</v>
      </c>
      <c r="I557" s="40" t="s">
        <v>1326</v>
      </c>
      <c r="J557" s="26">
        <f>INDEX('Masterlist - Updating'!$I:$I,MATCH('Masterlist Original- References'!B455,'Masterlist - Updating'!$B:$B,0))</f>
        <v>42257</v>
      </c>
      <c r="K557" s="26">
        <f>INDEX('Masterlist - Updating'!$L:$L,MATCH('Masterlist Original- References'!B455,'Masterlist - Updating'!$B:$B,0))</f>
        <v>42622</v>
      </c>
      <c r="L557" s="41" t="s">
        <v>40</v>
      </c>
      <c r="M557" s="9" t="s">
        <v>828</v>
      </c>
      <c r="O557" s="92">
        <f t="shared" ca="1" si="23"/>
        <v>44831</v>
      </c>
      <c r="P557" s="92">
        <f t="shared" si="24"/>
        <v>42608</v>
      </c>
    </row>
    <row r="558" spans="1:16" ht="31" hidden="1" customHeight="1" x14ac:dyDescent="0.35">
      <c r="A558" s="40">
        <v>455</v>
      </c>
      <c r="B558" s="48" t="s">
        <v>1347</v>
      </c>
      <c r="C558" s="39" t="s">
        <v>1348</v>
      </c>
      <c r="D558" s="54" t="s">
        <v>705</v>
      </c>
      <c r="E558" s="6" t="str">
        <f>INDEX([1]REFERENCED!$E:$E, MATCH(B558,[1]REFERENCED!$B:$B,0))</f>
        <v>-</v>
      </c>
      <c r="F558" s="99" t="s">
        <v>1349</v>
      </c>
      <c r="G558" s="39" t="s">
        <v>1350</v>
      </c>
      <c r="H558" s="40">
        <v>0</v>
      </c>
      <c r="I558" s="40" t="s">
        <v>1326</v>
      </c>
      <c r="J558" s="26">
        <f>INDEX('Masterlist - Updating'!$I:$I,MATCH('Masterlist Original- References'!B456,'Masterlist - Updating'!$B:$B,0))</f>
        <v>42257</v>
      </c>
      <c r="K558" s="26">
        <f>INDEX('Masterlist - Updating'!$L:$L,MATCH('Masterlist Original- References'!B456,'Masterlist - Updating'!$B:$B,0))</f>
        <v>42622</v>
      </c>
      <c r="L558" s="41" t="s">
        <v>40</v>
      </c>
      <c r="M558" s="9" t="s">
        <v>828</v>
      </c>
      <c r="O558" s="92">
        <f t="shared" ca="1" si="23"/>
        <v>44831</v>
      </c>
      <c r="P558" s="92">
        <f t="shared" si="24"/>
        <v>42608</v>
      </c>
    </row>
    <row r="559" spans="1:16" s="114" customFormat="1" ht="36.5" hidden="1" customHeight="1" x14ac:dyDescent="0.35">
      <c r="A559" s="40">
        <v>456</v>
      </c>
      <c r="B559" s="58" t="s">
        <v>1822</v>
      </c>
      <c r="C559" s="59" t="s">
        <v>1823</v>
      </c>
      <c r="D559" s="58" t="s">
        <v>705</v>
      </c>
      <c r="E559" s="60" t="s">
        <v>40</v>
      </c>
      <c r="F559" s="58">
        <v>214166</v>
      </c>
      <c r="G559" s="59" t="s">
        <v>1824</v>
      </c>
      <c r="H559" s="58">
        <v>6</v>
      </c>
      <c r="I559" s="58" t="s">
        <v>119</v>
      </c>
      <c r="J559" s="61">
        <v>44675</v>
      </c>
      <c r="K559" s="61">
        <v>44858</v>
      </c>
      <c r="L559" s="62" t="b">
        <f ca="1">(P559&lt;=O559)=FALSE()</f>
        <v>1</v>
      </c>
      <c r="M559" s="63" t="s">
        <v>1825</v>
      </c>
      <c r="O559" s="65">
        <f t="shared" ref="O559" ca="1" si="25">TODAY()</f>
        <v>44831</v>
      </c>
      <c r="P559" s="65">
        <f>(K559-14)</f>
        <v>44844</v>
      </c>
    </row>
  </sheetData>
  <autoFilter ref="A1:M559">
    <filterColumn colId="2">
      <filters>
        <filter val="Drift : 11.000''"/>
        <filter val="Drift : 13.625''"/>
        <filter val="Drift : 18. 750''"/>
        <filter val="Drift : 20.066''"/>
        <filter val="Drift : 20.720''"/>
        <filter val="Drift : 21.250''"/>
        <filter val="Drift : 26.000''"/>
        <filter val="Drift : 3.0625''"/>
      </filters>
    </filterColumn>
  </autoFilter>
  <printOptions horizontalCentered="1"/>
  <pageMargins left="0.23622047244094491" right="0.23622047244094491" top="1.3779527559055118" bottom="0.70866141732283472" header="0.31496062992125984" footer="0.31496062992125984"/>
  <pageSetup paperSize="9" scale="53" fitToHeight="0" orientation="landscape" r:id="rId1"/>
  <headerFooter>
    <oddHeader xml:space="preserve">&amp;L&amp;18&amp;G
Issued By: Janette Esther&amp;C&amp;26CALIBRATED GAUGE MASTER LIST&amp;R&amp;18&amp;D&amp;11
</oddHeader>
    <oddFooter xml:space="preserve">&amp;L&amp;18Form No: QC-10-CL Rev 0&amp;C&amp;22&amp;G&amp;R&amp;18   &amp;14 &amp;P/&amp;N&amp;11
</oddFooter>
  </headerFooter>
  <colBreaks count="1" manualBreakCount="1">
    <brk id="7" max="1048575" man="1"/>
  </colBreaks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V10"/>
  <sheetViews>
    <sheetView zoomScale="55" zoomScaleNormal="55" workbookViewId="0">
      <selection activeCell="A7" sqref="A7:XFD7"/>
    </sheetView>
  </sheetViews>
  <sheetFormatPr defaultRowHeight="15.5" x14ac:dyDescent="0.35"/>
  <cols>
    <col min="1" max="1" width="7" style="29" bestFit="1" customWidth="1"/>
    <col min="2" max="2" width="17.54296875" style="29" customWidth="1"/>
    <col min="3" max="3" width="41.453125" style="29" customWidth="1"/>
    <col min="4" max="4" width="22" style="29" customWidth="1"/>
    <col min="5" max="6" width="17.54296875" style="29" customWidth="1"/>
    <col min="7" max="7" width="26.453125" style="29" customWidth="1"/>
    <col min="8" max="8" width="25.36328125" style="29" customWidth="1"/>
    <col min="9" max="9" width="14.453125" style="29" customWidth="1"/>
    <col min="10" max="10" width="10.1796875" style="29" customWidth="1"/>
    <col min="11" max="11" width="10.7265625" style="29" customWidth="1"/>
    <col min="12" max="12" width="15.08984375" style="29" customWidth="1"/>
    <col min="13" max="13" width="15" style="29" customWidth="1"/>
    <col min="14" max="14" width="30.26953125" style="29" customWidth="1"/>
    <col min="15" max="15" width="34.81640625" style="29" customWidth="1"/>
    <col min="16" max="16" width="18.36328125" style="29" customWidth="1"/>
    <col min="17" max="17" width="19.54296875" style="29" customWidth="1"/>
    <col min="18" max="18" width="19.90625" style="29" customWidth="1"/>
    <col min="19" max="19" width="25.90625" style="29" customWidth="1"/>
    <col min="20" max="20" width="21.90625" style="29" customWidth="1"/>
    <col min="21" max="21" width="16.90625" style="29" customWidth="1"/>
    <col min="22" max="22" width="18.54296875" style="29" customWidth="1"/>
    <col min="23" max="16384" width="8.7265625" style="29"/>
  </cols>
  <sheetData>
    <row r="1" spans="1:22" x14ac:dyDescent="0.35">
      <c r="A1" s="153" t="s">
        <v>0</v>
      </c>
      <c r="B1" s="160" t="s">
        <v>1</v>
      </c>
      <c r="C1" s="160" t="s">
        <v>2</v>
      </c>
      <c r="D1" s="160" t="s">
        <v>3</v>
      </c>
      <c r="E1" s="160" t="s">
        <v>4</v>
      </c>
      <c r="F1" s="143" t="s">
        <v>5</v>
      </c>
      <c r="G1" s="149" t="s">
        <v>14</v>
      </c>
      <c r="H1" s="149" t="s">
        <v>15</v>
      </c>
      <c r="I1" s="149" t="s">
        <v>16</v>
      </c>
      <c r="J1" s="149" t="s">
        <v>17</v>
      </c>
      <c r="K1" s="149"/>
      <c r="L1" s="149" t="s">
        <v>18</v>
      </c>
      <c r="M1" s="143" t="s">
        <v>6</v>
      </c>
      <c r="N1" s="143" t="s">
        <v>7</v>
      </c>
      <c r="O1" s="143" t="s">
        <v>8</v>
      </c>
      <c r="P1" s="158" t="s">
        <v>9</v>
      </c>
      <c r="Q1" s="158" t="s">
        <v>10</v>
      </c>
      <c r="R1" s="156" t="s">
        <v>11</v>
      </c>
      <c r="S1" s="156" t="s">
        <v>12</v>
      </c>
      <c r="T1" s="156" t="s">
        <v>13</v>
      </c>
      <c r="U1" s="1"/>
      <c r="V1" s="1"/>
    </row>
    <row r="2" spans="1:22" ht="33" customHeight="1" x14ac:dyDescent="0.35">
      <c r="A2" s="154"/>
      <c r="B2" s="161"/>
      <c r="C2" s="161"/>
      <c r="D2" s="161"/>
      <c r="E2" s="161"/>
      <c r="F2" s="144"/>
      <c r="G2" s="149"/>
      <c r="H2" s="149"/>
      <c r="I2" s="149"/>
      <c r="J2" s="149"/>
      <c r="K2" s="149"/>
      <c r="L2" s="149"/>
      <c r="M2" s="144"/>
      <c r="N2" s="144"/>
      <c r="O2" s="144"/>
      <c r="P2" s="159"/>
      <c r="Q2" s="159"/>
      <c r="R2" s="157"/>
      <c r="S2" s="157"/>
      <c r="T2" s="157"/>
      <c r="U2" s="1"/>
      <c r="V2" s="1"/>
    </row>
    <row r="3" spans="1:22" ht="60" customHeight="1" x14ac:dyDescent="0.35">
      <c r="A3" s="2">
        <v>1</v>
      </c>
      <c r="B3" s="12" t="s">
        <v>1354</v>
      </c>
      <c r="C3" s="136" t="str">
        <f>INDEX('Masterlist - Updating'!$C:$C,MATCH('NDT List Autolink (Audit)'!B3,'Masterlist - Updating'!$B:$B,0))</f>
        <v>DUROMETER - TYPE A (ELASTOMER HARDNESS TESTER)</v>
      </c>
      <c r="D3" s="7" t="str">
        <f>INDEX('Masterlist - Updating'!$D:$D,MATCH('NDT List Autolink (Audit)'!B3,'Masterlist - Updating'!$B:$B,0))</f>
        <v>TECLOCK</v>
      </c>
      <c r="E3" s="7" t="str">
        <f>INDEX('Masterlist - Updating'!$E:$E,MATCH('NDT List Autolink (Audit)'!B3,'Masterlist - Updating'!$B:$B,0))</f>
        <v>0 - 100 DIV</v>
      </c>
      <c r="F3" s="7" t="str">
        <f>INDEX('Masterlist - Updating'!$F:$F,MATCH('NDT List Autolink (Audit)'!B3,'Masterlist - Updating'!$B:$B,0))</f>
        <v>06213</v>
      </c>
      <c r="G3" s="7" t="str">
        <f>INDEX('Masterlist - Updating'!$G:$G,MATCH('NDT List Autolink (Audit)'!B3,'Masterlist - Updating'!$B:$B,0))</f>
        <v>QCD/TRSG/PROCEDURE 032 /  TRSG/QM/001/20</v>
      </c>
      <c r="H3" s="7" t="str">
        <f>INDEX('Masterlist - Updating'!$H:$H,MATCH('NDT List Autolink (Audit)'!B3,'Masterlist - Updating'!$B:$B,0))</f>
        <v>± 1 Deg/DIV</v>
      </c>
      <c r="I3" s="8">
        <f>INDEX('Masterlist - Updating'!$I:$I,MATCH('NDT List Autolink (Audit)'!B3,'Masterlist - Updating'!$B:$B,0))</f>
        <v>44757</v>
      </c>
      <c r="J3" s="133">
        <f>INDEX('Masterlist - Updating'!$J:$J,MATCH('NDT List Autolink (Audit)'!B3,'Masterlist - Updating'!$B:$B,0))</f>
        <v>1</v>
      </c>
      <c r="K3" s="133" t="str">
        <f>INDEX('Masterlist - Updating'!$K:$K,MATCH('NDT List Autolink (Audit)'!B3,'Masterlist - Updating'!$B:$B,0))</f>
        <v>Years</v>
      </c>
      <c r="L3" s="8">
        <f>INDEX('Masterlist - Updating'!$L:$L,MATCH('NDT List Autolink (Audit)'!B3,'Masterlist - Updating'!$B:$B,0))</f>
        <v>45122</v>
      </c>
      <c r="M3" s="7" t="str">
        <f>INDEX('Masterlist - Updating'!$M:$M,MATCH('NDT List Autolink (Audit)'!B3,'Masterlist - Updating'!$B:$B,0))</f>
        <v>TRESCAL</v>
      </c>
      <c r="N3" s="7" t="str">
        <f>INDEX('Masterlist - Updating'!$N:$N,MATCH('NDT List Autolink (Audit)'!B3,'Masterlist - Updating'!$B:$B,0))</f>
        <v>SNLFT/0057/1/22</v>
      </c>
      <c r="O3" s="7" t="str">
        <f>INDEX('Masterlist - Updating'!$O:$O,MATCH('NDT List Autolink (Audit)'!B3,'Masterlist - Updating'!$B:$B,0))</f>
        <v>QC GAUGE ROOM - I</v>
      </c>
      <c r="P3" s="7" t="b">
        <f ca="1">INDEX('Masterlist - Updating'!$P:$P,MATCH('NDT List Autolink (Audit)'!B3,'Masterlist - Updating'!$B:$B,0))</f>
        <v>1</v>
      </c>
      <c r="Q3" s="7">
        <f>INDEX('Masterlist - Updating'!$Q:$Q,MATCH('NDT List Autolink (Audit)'!B3,'Masterlist - Updating'!$B:$B,0))</f>
        <v>0</v>
      </c>
      <c r="R3" s="7" t="str">
        <f>INDEX('Masterlist - Updating'!$R:$R,MATCH('NDT List Autolink (Audit)'!B3,'Masterlist - Updating'!$B:$B,0))</f>
        <v>105027
4000012981 (E2)</v>
      </c>
      <c r="S3" s="7" t="str">
        <f>INDEX('Masterlist - Updating'!$S:$S,MATCH('NDT List Autolink (Audit)'!B3,'Masterlist - Updating'!$B:$B,0))</f>
        <v>SALFT/0022/2/22
PSYP-22043426</v>
      </c>
      <c r="T3" s="7" t="str">
        <f>INDEX('Masterlist - Updating'!$T:$T,MATCH('NDT List Autolink (Audit)'!B3,'Masterlist - Updating'!$B:$B,0))</f>
        <v>05.01.2023
28.06.2023</v>
      </c>
      <c r="U3" s="11">
        <f t="shared" ref="U3" ca="1" si="0">TODAY()</f>
        <v>44831</v>
      </c>
      <c r="V3" s="11">
        <f t="shared" ref="V3" si="1">L3-14</f>
        <v>45108</v>
      </c>
    </row>
    <row r="4" spans="1:22" ht="60" customHeight="1" x14ac:dyDescent="0.35">
      <c r="A4" s="2">
        <v>2</v>
      </c>
      <c r="B4" s="12" t="s">
        <v>1432</v>
      </c>
      <c r="C4" s="136" t="str">
        <f>INDEX('Masterlist - Updating'!$C:$C,MATCH('NDT List Autolink (Audit)'!B4,'Masterlist - Updating'!$B:$B,0))</f>
        <v>EQUOTIP HARDNESS TESTER</v>
      </c>
      <c r="D4" s="7" t="str">
        <f>INDEX('Masterlist - Updating'!$D:$D,MATCH('NDT List Autolink (Audit)'!B4,'Masterlist - Updating'!$B:$B,0))</f>
        <v>FORESIGHT</v>
      </c>
      <c r="E4" s="7" t="str">
        <f>INDEX('Masterlist - Updating'!$E:$E,MATCH('NDT List Autolink (Audit)'!B4,'Masterlist - Updating'!$B:$B,0))</f>
        <v>-</v>
      </c>
      <c r="F4" s="7" t="str">
        <f>INDEX('Masterlist - Updating'!$F:$F,MATCH('NDT List Autolink (Audit)'!B4,'Masterlist - Updating'!$B:$B,0))</f>
        <v>E16110862 / S1602049</v>
      </c>
      <c r="G4" s="7" t="str">
        <f>INDEX('Masterlist - Updating'!$G:$G,MATCH('NDT List Autolink (Audit)'!B4,'Masterlist - Updating'!$B:$B,0))</f>
        <v>ASTM A956-17a</v>
      </c>
      <c r="H4" s="7" t="str">
        <f>INDEX('Masterlist - Updating'!$H:$H,MATCH('NDT List Autolink (Audit)'!B4,'Masterlist - Updating'!$B:$B,0))</f>
        <v>ASTM A956-17a (B15.2) 
±6 HLD</v>
      </c>
      <c r="I4" s="8">
        <f>INDEX('Masterlist - Updating'!$I:$I,MATCH('NDT List Autolink (Audit)'!B4,'Masterlist - Updating'!$B:$B,0))</f>
        <v>44558</v>
      </c>
      <c r="J4" s="133">
        <f>INDEX('Masterlist - Updating'!$J:$J,MATCH('NDT List Autolink (Audit)'!B4,'Masterlist - Updating'!$B:$B,0))</f>
        <v>1</v>
      </c>
      <c r="K4" s="133" t="str">
        <f>INDEX('Masterlist - Updating'!$K:$K,MATCH('NDT List Autolink (Audit)'!B4,'Masterlist - Updating'!$B:$B,0))</f>
        <v>Years</v>
      </c>
      <c r="L4" s="8">
        <f>INDEX('Masterlist - Updating'!$L:$L,MATCH('NDT List Autolink (Audit)'!B4,'Masterlist - Updating'!$B:$B,0))</f>
        <v>44923</v>
      </c>
      <c r="M4" s="7" t="str">
        <f>INDEX('Masterlist - Updating'!$M:$M,MATCH('NDT List Autolink (Audit)'!B4,'Masterlist - Updating'!$B:$B,0))</f>
        <v>SUNRICH</v>
      </c>
      <c r="N4" s="7" t="str">
        <f>INDEX('Masterlist - Updating'!$N:$N,MATCH('NDT List Autolink (Audit)'!B4,'Masterlist - Updating'!$B:$B,0))</f>
        <v>Q607-21</v>
      </c>
      <c r="O4" s="7" t="str">
        <f>INDEX('Masterlist - Updating'!$O:$O,MATCH('NDT List Autolink (Audit)'!B4,'Masterlist - Updating'!$B:$B,0))</f>
        <v>QC BAY C CABINET 1 L3</v>
      </c>
      <c r="P4" s="7" t="b">
        <f ca="1">INDEX('Masterlist - Updating'!$P:$P,MATCH('NDT List Autolink (Audit)'!B4,'Masterlist - Updating'!$B:$B,0))</f>
        <v>1</v>
      </c>
      <c r="Q4" s="7">
        <f>INDEX('Masterlist - Updating'!$Q:$Q,MATCH('NDT List Autolink (Audit)'!B4,'Masterlist - Updating'!$B:$B,0))</f>
        <v>0</v>
      </c>
      <c r="R4" s="7">
        <f>INDEX('Masterlist - Updating'!$R:$R,MATCH('NDT List Autolink (Audit)'!B4,'Masterlist - Updating'!$B:$B,0))</f>
        <v>0</v>
      </c>
      <c r="S4" s="7">
        <f>INDEX('Masterlist - Updating'!$S:$S,MATCH('NDT List Autolink (Audit)'!B4,'Masterlist - Updating'!$B:$B,0))</f>
        <v>0</v>
      </c>
      <c r="T4" s="7">
        <f>INDEX('Masterlist - Updating'!$T:$T,MATCH('NDT List Autolink (Audit)'!B4,'Masterlist - Updating'!$B:$B,0))</f>
        <v>0</v>
      </c>
      <c r="U4" s="11">
        <f t="shared" ref="U4:U5" ca="1" si="2">TODAY()</f>
        <v>44831</v>
      </c>
      <c r="V4" s="11">
        <f t="shared" ref="V4:V5" si="3">L4-14</f>
        <v>44909</v>
      </c>
    </row>
    <row r="5" spans="1:22" ht="60" customHeight="1" x14ac:dyDescent="0.35">
      <c r="A5" s="2">
        <v>3</v>
      </c>
      <c r="B5" s="12" t="s">
        <v>1297</v>
      </c>
      <c r="C5" s="136" t="str">
        <f>INDEX('Masterlist - Updating'!$C:$C,MATCH('NDT List Autolink (Audit)'!B5,'Masterlist - Updating'!$B:$B,0))</f>
        <v>GAUSSMETER (MAGNETIC FIELD INDICATOR)</v>
      </c>
      <c r="D5" s="7" t="str">
        <f>INDEX('Masterlist - Updating'!$D:$D,MATCH('NDT List Autolink (Audit)'!B5,'Masterlist - Updating'!$B:$B,0))</f>
        <v>MAGNAFLUX</v>
      </c>
      <c r="E5" s="7" t="str">
        <f>INDEX('Masterlist - Updating'!$E:$E,MATCH('NDT List Autolink (Audit)'!B5,'Masterlist - Updating'!$B:$B,0))</f>
        <v>10 GAUSS MAXIMUM</v>
      </c>
      <c r="F5" s="7" t="str">
        <f>INDEX('Masterlist - Updating'!$F:$F,MATCH('NDT List Autolink (Audit)'!B5,'Masterlist - Updating'!$B:$B,0))</f>
        <v>14-461</v>
      </c>
      <c r="G5" s="7" t="str">
        <f>INDEX('Masterlist - Updating'!$G:$G,MATCH('NDT List Autolink (Audit)'!B5,'Masterlist - Updating'!$B:$B,0))</f>
        <v>ISO10012:2003 / ISOIEC17025 / MIL-STD-45662A</v>
      </c>
      <c r="H5" s="7" t="str">
        <f>INDEX('Masterlist - Updating'!$H:$H,MATCH('NDT List Autolink (Audit)'!B5,'Masterlist - Updating'!$B:$B,0))</f>
        <v>± 5% F.S</v>
      </c>
      <c r="I5" s="8">
        <f>INDEX('Masterlist - Updating'!$I:$I,MATCH('NDT List Autolink (Audit)'!B5,'Masterlist - Updating'!$B:$B,0))</f>
        <v>44648</v>
      </c>
      <c r="J5" s="133">
        <f>INDEX('Masterlist - Updating'!$J:$J,MATCH('NDT List Autolink (Audit)'!B5,'Masterlist - Updating'!$B:$B,0))</f>
        <v>6</v>
      </c>
      <c r="K5" s="133" t="str">
        <f>INDEX('Masterlist - Updating'!$K:$K,MATCH('NDT List Autolink (Audit)'!B5,'Masterlist - Updating'!$B:$B,0))</f>
        <v>Months</v>
      </c>
      <c r="L5" s="8">
        <f>INDEX('Masterlist - Updating'!$L:$L,MATCH('NDT List Autolink (Audit)'!B5,'Masterlist - Updating'!$B:$B,0))</f>
        <v>44832</v>
      </c>
      <c r="M5" s="7" t="str">
        <f>INDEX('Masterlist - Updating'!$M:$M,MATCH('NDT List Autolink (Audit)'!B5,'Masterlist - Updating'!$B:$B,0))</f>
        <v>TRESCAL</v>
      </c>
      <c r="N5" s="7" t="str">
        <f>INDEX('Masterlist - Updating'!$N:$N,MATCH('NDT List Autolink (Audit)'!B5,'Masterlist - Updating'!$B:$B,0))</f>
        <v>T9112-21 (19322-1)</v>
      </c>
      <c r="O5" s="7" t="str">
        <f>INDEX('Masterlist - Updating'!$O:$O,MATCH('NDT List Autolink (Audit)'!B5,'Masterlist - Updating'!$B:$B,0))</f>
        <v>QC BAY C CABINET 2 L7</v>
      </c>
      <c r="P5" s="7" t="b">
        <f ca="1">INDEX('Masterlist - Updating'!$P:$P,MATCH('NDT List Autolink (Audit)'!B5,'Masterlist - Updating'!$B:$B,0))</f>
        <v>0</v>
      </c>
      <c r="Q5" s="7">
        <f>INDEX('Masterlist - Updating'!$Q:$Q,MATCH('NDT List Autolink (Audit)'!B5,'Masterlist - Updating'!$B:$B,0))</f>
        <v>0</v>
      </c>
      <c r="R5" s="7">
        <f>INDEX('Masterlist - Updating'!$R:$R,MATCH('NDT List Autolink (Audit)'!B5,'Masterlist - Updating'!$B:$B,0))</f>
        <v>0</v>
      </c>
      <c r="S5" s="7">
        <f>INDEX('Masterlist - Updating'!$S:$S,MATCH('NDT List Autolink (Audit)'!B5,'Masterlist - Updating'!$B:$B,0))</f>
        <v>0</v>
      </c>
      <c r="T5" s="7">
        <f>INDEX('Masterlist - Updating'!$T:$T,MATCH('NDT List Autolink (Audit)'!B5,'Masterlist - Updating'!$B:$B,0))</f>
        <v>0</v>
      </c>
      <c r="U5" s="11">
        <f t="shared" ca="1" si="2"/>
        <v>44831</v>
      </c>
      <c r="V5" s="11">
        <f t="shared" si="3"/>
        <v>44818</v>
      </c>
    </row>
    <row r="6" spans="1:22" ht="60" customHeight="1" x14ac:dyDescent="0.35">
      <c r="A6" s="2">
        <v>4</v>
      </c>
      <c r="B6" s="12" t="s">
        <v>945</v>
      </c>
      <c r="C6" s="136" t="str">
        <f>INDEX('Masterlist - Updating'!$C:$C,MATCH('NDT List Autolink (Audit)'!B6,'Masterlist - Updating'!$B:$B,0))</f>
        <v>KING PORTABLE BRINELL HARDNESS TESTER-CHAIN METHOD
(DIRECT / INDIRECT)</v>
      </c>
      <c r="D6" s="7" t="str">
        <f>INDEX('Masterlist - Updating'!$D:$D,MATCH('NDT List Autolink (Audit)'!B6,'Masterlist - Updating'!$B:$B,0))</f>
        <v>KING TESTER CORPORATION</v>
      </c>
      <c r="E6" s="7" t="str">
        <f>INDEX('Masterlist - Updating'!$E:$E,MATCH('NDT List Autolink (Audit)'!B6,'Masterlist - Updating'!$B:$B,0))</f>
        <v>Load 3,000 kg</v>
      </c>
      <c r="F6" s="7" t="str">
        <f>INDEX('Masterlist - Updating'!$F:$F,MATCH('NDT List Autolink (Audit)'!B6,'Masterlist - Updating'!$B:$B,0))</f>
        <v>TD-38</v>
      </c>
      <c r="G6" s="7" t="str">
        <f>INDEX('Masterlist - Updating'!$G:$G,MATCH('NDT List Autolink (Audit)'!B6,'Masterlist - Updating'!$B:$B,0))</f>
        <v>MTD/CAL-25:2019 / ASTM E10-18</v>
      </c>
      <c r="H6" s="7" t="str">
        <f>INDEX('Masterlist - Updating'!$H:$H,MATCH('NDT List Autolink (Audit)'!B6,'Masterlist - Updating'!$B:$B,0))</f>
        <v>Indirect - 3%, Direct - 1%</v>
      </c>
      <c r="I6" s="8">
        <f>INDEX('Masterlist - Updating'!$I:$I,MATCH('NDT List Autolink (Audit)'!B6,'Masterlist - Updating'!$B:$B,0))</f>
        <v>44719</v>
      </c>
      <c r="J6" s="133">
        <f>INDEX('Masterlist - Updating'!$J:$J,MATCH('NDT List Autolink (Audit)'!B6,'Masterlist - Updating'!$B:$B,0))</f>
        <v>1</v>
      </c>
      <c r="K6" s="133" t="str">
        <f>INDEX('Masterlist - Updating'!$K:$K,MATCH('NDT List Autolink (Audit)'!B6,'Masterlist - Updating'!$B:$B,0))</f>
        <v>Years</v>
      </c>
      <c r="L6" s="8">
        <f>INDEX('Masterlist - Updating'!$L:$L,MATCH('NDT List Autolink (Audit)'!B6,'Masterlist - Updating'!$B:$B,0))</f>
        <v>45084</v>
      </c>
      <c r="M6" s="7" t="str">
        <f>INDEX('Masterlist - Updating'!$M:$M,MATCH('NDT List Autolink (Audit)'!B6,'Masterlist - Updating'!$B:$B,0))</f>
        <v>Setsco</v>
      </c>
      <c r="N6" s="7" t="str">
        <f>INDEX('Masterlist - Updating'!$N:$N,MATCH('NDT List Autolink (Audit)'!B6,'Masterlist - Updating'!$B:$B,0))</f>
        <v>CM-8500212461/mn/10/01
CM-8500212461/MN/10/01</v>
      </c>
      <c r="O6" s="7" t="str">
        <f>INDEX('Masterlist - Updating'!$O:$O,MATCH('NDT List Autolink (Audit)'!B6,'Masterlist - Updating'!$B:$B,0))</f>
        <v>QC BAY C ORANGE RACK L1</v>
      </c>
      <c r="P6" s="7" t="b">
        <f ca="1">INDEX('Masterlist - Updating'!$P:$P,MATCH('NDT List Autolink (Audit)'!B6,'Masterlist - Updating'!$B:$B,0))</f>
        <v>1</v>
      </c>
      <c r="Q6" s="7">
        <f>INDEX('Masterlist - Updating'!$Q:$Q,MATCH('NDT List Autolink (Audit)'!B6,'Masterlist - Updating'!$B:$B,0))</f>
        <v>0</v>
      </c>
      <c r="R6" s="7" t="str">
        <f>INDEX('Masterlist - Updating'!$R:$R,MATCH('NDT List Autolink (Audit)'!B6,'Masterlist - Updating'!$B:$B,0))</f>
        <v>0245510
6101305
0811886
8329
62164</v>
      </c>
      <c r="S6" s="7" t="str">
        <f>INDEX('Masterlist - Updating'!$S:$S,MATCH('NDT List Autolink (Audit)'!B6,'Masterlist - Updating'!$B:$B,0))</f>
        <v>0245510
6101305
0811886
SK-175093/20/1
12437 D-K-15106-01-00</v>
      </c>
      <c r="T6" s="7" t="str">
        <f>INDEX('Masterlist - Updating'!$T:$T,MATCH('NDT List Autolink (Audit)'!B6,'Masterlist - Updating'!$B:$B,0))</f>
        <v>14.12.2022
07.12.2022
24.10.2022
27.08.2022
13.10.2023</v>
      </c>
      <c r="U6" s="11">
        <f t="shared" ref="U6:U7" ca="1" si="4">TODAY()</f>
        <v>44831</v>
      </c>
      <c r="V6" s="11">
        <f t="shared" ref="V6:V7" si="5">L6-14</f>
        <v>45070</v>
      </c>
    </row>
    <row r="7" spans="1:22" ht="60" customHeight="1" x14ac:dyDescent="0.35">
      <c r="A7" s="2">
        <v>5</v>
      </c>
      <c r="B7" s="12" t="s">
        <v>1360</v>
      </c>
      <c r="C7" s="136" t="str">
        <f>INDEX('Masterlist - Updating'!$C:$C,MATCH('NDT List Autolink (Audit)'!B7,'Masterlist - Updating'!$B:$B,0))</f>
        <v>MAGNETIC AC YOKE</v>
      </c>
      <c r="D7" s="7" t="str">
        <f>INDEX('Masterlist - Updating'!$D:$D,MATCH('NDT List Autolink (Audit)'!B7,'Masterlist - Updating'!$B:$B,0))</f>
        <v>INNOTEST</v>
      </c>
      <c r="E7" s="7" t="str">
        <f>INDEX('Masterlist - Updating'!$E:$E,MATCH('NDT List Autolink (Audit)'!B7,'Masterlist - Updating'!$B:$B,0))</f>
        <v>10 lbs</v>
      </c>
      <c r="F7" s="7" t="str">
        <f>INDEX('Masterlist - Updating'!$F:$F,MATCH('NDT List Autolink (Audit)'!B7,'Masterlist - Updating'!$B:$B,0))</f>
        <v>240058</v>
      </c>
      <c r="G7" s="7" t="str">
        <f>INDEX('Masterlist - Updating'!$G:$G,MATCH('NDT List Autolink (Audit)'!B7,'Masterlist - Updating'!$B:$B,0))</f>
        <v>ISO10012:2003 / ISOIEC17025 / MIL-STD-45662A</v>
      </c>
      <c r="H7" s="7" t="str">
        <f>INDEX('Masterlist - Updating'!$H:$H,MATCH('NDT List Autolink (Audit)'!B7,'Masterlist - Updating'!$B:$B,0))</f>
        <v>10-POUND WEIGHT WITH THE LEGS SPACED AT 2" - 4"</v>
      </c>
      <c r="I7" s="8">
        <f>INDEX('Masterlist - Updating'!$I:$I,MATCH('NDT List Autolink (Audit)'!B7,'Masterlist - Updating'!$B:$B,0))</f>
        <v>44648</v>
      </c>
      <c r="J7" s="133">
        <f>INDEX('Masterlist - Updating'!$J:$J,MATCH('NDT List Autolink (Audit)'!B7,'Masterlist - Updating'!$B:$B,0))</f>
        <v>6</v>
      </c>
      <c r="K7" s="133" t="str">
        <f>INDEX('Masterlist - Updating'!$K:$K,MATCH('NDT List Autolink (Audit)'!B7,'Masterlist - Updating'!$B:$B,0))</f>
        <v>Months</v>
      </c>
      <c r="L7" s="8">
        <f>INDEX('Masterlist - Updating'!$L:$L,MATCH('NDT List Autolink (Audit)'!B7,'Masterlist - Updating'!$B:$B,0))</f>
        <v>44832</v>
      </c>
      <c r="M7" s="7" t="str">
        <f>INDEX('Masterlist - Updating'!$M:$M,MATCH('NDT List Autolink (Audit)'!B7,'Masterlist - Updating'!$B:$B,0))</f>
        <v>TRESCAL</v>
      </c>
      <c r="N7" s="7" t="str">
        <f>INDEX('Masterlist - Updating'!$N:$N,MATCH('NDT List Autolink (Audit)'!B7,'Masterlist - Updating'!$B:$B,0))</f>
        <v>T9113-21 (19322-2)</v>
      </c>
      <c r="O7" s="7" t="str">
        <f>INDEX('Masterlist - Updating'!$O:$O,MATCH('NDT List Autolink (Audit)'!B7,'Masterlist - Updating'!$B:$B,0))</f>
        <v>QC BAY C CABINET 2 L7</v>
      </c>
      <c r="P7" s="7" t="b">
        <f ca="1">INDEX('Masterlist - Updating'!$P:$P,MATCH('NDT List Autolink (Audit)'!B7,'Masterlist - Updating'!$B:$B,0))</f>
        <v>0</v>
      </c>
      <c r="Q7" s="7">
        <f>INDEX('Masterlist - Updating'!$Q:$Q,MATCH('NDT List Autolink (Audit)'!B7,'Masterlist - Updating'!$B:$B,0))</f>
        <v>0</v>
      </c>
      <c r="R7" s="7" t="str">
        <f>INDEX('Masterlist - Updating'!$R:$R,MATCH('NDT List Autolink (Audit)'!B7,'Masterlist - Updating'!$B:$B,0))</f>
        <v>-</v>
      </c>
      <c r="S7" s="7" t="str">
        <f>INDEX('Masterlist - Updating'!$S:$S,MATCH('NDT List Autolink (Audit)'!B7,'Masterlist - Updating'!$B:$B,0))</f>
        <v>-</v>
      </c>
      <c r="T7" s="7" t="str">
        <f>INDEX('Masterlist - Updating'!$T:$T,MATCH('NDT List Autolink (Audit)'!B7,'Masterlist - Updating'!$B:$B,0))</f>
        <v>-</v>
      </c>
      <c r="U7" s="11">
        <f t="shared" ca="1" si="4"/>
        <v>44831</v>
      </c>
      <c r="V7" s="11">
        <f t="shared" si="5"/>
        <v>44818</v>
      </c>
    </row>
    <row r="8" spans="1:22" ht="60" customHeight="1" x14ac:dyDescent="0.35">
      <c r="A8" s="2">
        <v>6</v>
      </c>
      <c r="B8" s="12" t="s">
        <v>1998</v>
      </c>
      <c r="C8" s="136" t="str">
        <f>INDEX('Masterlist - Updating'!$C:$C,MATCH('NDT List Autolink (Audit)'!B8,'Masterlist - Updating'!$B:$B,0))</f>
        <v>LEEB PORTABLE HARDNESS TESTER 
(HARTIP 3000)</v>
      </c>
      <c r="D8" s="7" t="str">
        <f>INDEX('Masterlist - Updating'!$D:$D,MATCH('NDT List Autolink (Audit)'!B8,'Masterlist - Updating'!$B:$B,0))</f>
        <v>SADT</v>
      </c>
      <c r="E8" s="7" t="str">
        <f>INDEX('Masterlist - Updating'!$E:$E,MATCH('NDT List Autolink (Audit)'!B8,'Masterlist - Updating'!$B:$B,0))</f>
        <v>HL=800
HBW=230</v>
      </c>
      <c r="F8" s="7" t="str">
        <f>INDEX('Masterlist - Updating'!$F:$F,MATCH('NDT List Autolink (Audit)'!B8,'Masterlist - Updating'!$B:$B,0))</f>
        <v>E22060243</v>
      </c>
      <c r="G8" s="7" t="str">
        <f>INDEX('Masterlist - Updating'!$G:$G,MATCH('NDT List Autolink (Audit)'!B8,'Masterlist - Updating'!$B:$B,0))</f>
        <v>ASTM A956-17a (B13~15) / ASTM E10-18</v>
      </c>
      <c r="H8" s="7" t="str">
        <f>INDEX('Masterlist - Updating'!$H:$H,MATCH('NDT List Autolink (Audit)'!B8,'Masterlist - Updating'!$B:$B,0))</f>
        <v>± 0.5% @ HL=800"</v>
      </c>
      <c r="I8" s="8">
        <f>INDEX('Masterlist - Updating'!$I:$I,MATCH('NDT List Autolink (Audit)'!B8,'Masterlist - Updating'!$B:$B,0))</f>
        <v>44728</v>
      </c>
      <c r="J8" s="133">
        <f>INDEX('Masterlist - Updating'!$J:$J,MATCH('NDT List Autolink (Audit)'!B8,'Masterlist - Updating'!$B:$B,0))</f>
        <v>1</v>
      </c>
      <c r="K8" s="133" t="str">
        <f>INDEX('Masterlist - Updating'!$K:$K,MATCH('NDT List Autolink (Audit)'!B8,'Masterlist - Updating'!$B:$B,0))</f>
        <v>Years</v>
      </c>
      <c r="L8" s="8">
        <f>INDEX('Masterlist - Updating'!$L:$L,MATCH('NDT List Autolink (Audit)'!B8,'Masterlist - Updating'!$B:$B,0))</f>
        <v>45093</v>
      </c>
      <c r="M8" s="7" t="str">
        <f>INDEX('Masterlist - Updating'!$M:$M,MATCH('NDT List Autolink (Audit)'!B8,'Masterlist - Updating'!$B:$B,0))</f>
        <v>SUNRICH</v>
      </c>
      <c r="N8" s="7" t="str">
        <f>INDEX('Masterlist - Updating'!$N:$N,MATCH('NDT List Autolink (Audit)'!B8,'Masterlist - Updating'!$B:$B,0))</f>
        <v>E22060243 / VL221-34</v>
      </c>
      <c r="O8" s="7" t="str">
        <f>INDEX('Masterlist - Updating'!$O:$O,MATCH('NDT List Autolink (Audit)'!B8,'Masterlist - Updating'!$B:$B,0))</f>
        <v>QC NAGA</v>
      </c>
      <c r="P8" s="7" t="b">
        <f>INDEX('Masterlist - Updating'!$P:$P,MATCH('NDT List Autolink (Audit)'!B8,'Masterlist - Updating'!$B:$B,0))</f>
        <v>1</v>
      </c>
      <c r="Q8" s="7">
        <f>INDEX('Masterlist - Updating'!$Q:$Q,MATCH('NDT List Autolink (Audit)'!B8,'Masterlist - Updating'!$B:$B,0))</f>
        <v>0</v>
      </c>
      <c r="R8" s="7" t="str">
        <f>INDEX('Masterlist - Updating'!$R:$R,MATCH('NDT List Autolink (Audit)'!B8,'Masterlist - Updating'!$B:$B,0))</f>
        <v>899708
200920</v>
      </c>
      <c r="S8" s="7" t="str">
        <f>INDEX('Masterlist - Updating'!$S:$S,MATCH('NDT List Autolink (Audit)'!B8,'Masterlist - Updating'!$B:$B,0))</f>
        <v>-</v>
      </c>
      <c r="T8" s="7" t="str">
        <f>INDEX('Masterlist - Updating'!$T:$T,MATCH('NDT List Autolink (Audit)'!B8,'Masterlist - Updating'!$B:$B,0))</f>
        <v>14.12.2025
09.11.2025</v>
      </c>
      <c r="U8" s="11">
        <f t="shared" ref="U8" ca="1" si="6">TODAY()</f>
        <v>44831</v>
      </c>
      <c r="V8" s="11">
        <f t="shared" ref="V8" si="7">L8-14</f>
        <v>45079</v>
      </c>
    </row>
    <row r="9" spans="1:22" ht="60" customHeight="1" x14ac:dyDescent="0.35">
      <c r="A9" s="2">
        <v>7</v>
      </c>
      <c r="B9" s="12" t="s">
        <v>1324</v>
      </c>
      <c r="C9" s="136" t="s">
        <v>2507</v>
      </c>
      <c r="D9" s="7" t="str">
        <f>INDEX('Masterlist - Updating'!$D:$D,MATCH('NDT List Autolink (Audit)'!B9,'Masterlist - Updating'!$B:$B,0))</f>
        <v>-</v>
      </c>
      <c r="E9" s="7" t="str">
        <f>INDEX('Masterlist - Updating'!$E:$E,MATCH('NDT List Autolink (Audit)'!B9,'Masterlist - Updating'!$B:$B,0))</f>
        <v>-</v>
      </c>
      <c r="F9" s="7" t="str">
        <f>INDEX('Masterlist - Updating'!$F:$F,MATCH('NDT List Autolink (Audit)'!B9,'Masterlist - Updating'!$B:$B,0))</f>
        <v>-</v>
      </c>
      <c r="G9" s="7" t="str">
        <f>INDEX('Masterlist - Updating'!$G:$G,MATCH('NDT List Autolink (Audit)'!B9,'Masterlist - Updating'!$B:$B,0))</f>
        <v>-</v>
      </c>
      <c r="H9" s="7" t="str">
        <f>INDEX('Masterlist - Updating'!$H:$H,MATCH('NDT List Autolink (Audit)'!B9,'Masterlist - Updating'!$B:$B,0))</f>
        <v>-</v>
      </c>
      <c r="I9" s="8" t="str">
        <f>INDEX('Masterlist - Updating'!$I:$I,MATCH('NDT List Autolink (Audit)'!B9,'Masterlist - Updating'!$B:$B,0))</f>
        <v>-</v>
      </c>
      <c r="J9" s="133">
        <f>INDEX('Masterlist - Updating'!$J:$J,MATCH('NDT List Autolink (Audit)'!B9,'Masterlist - Updating'!$B:$B,0))</f>
        <v>0</v>
      </c>
      <c r="K9" s="133" t="str">
        <f>INDEX('Masterlist - Updating'!$K:$K,MATCH('NDT List Autolink (Audit)'!B9,'Masterlist - Updating'!$B:$B,0))</f>
        <v>Days</v>
      </c>
      <c r="L9" s="8" t="str">
        <f>INDEX('Masterlist - Updating'!$L:$L,MATCH('NDT List Autolink (Audit)'!B9,'Masterlist - Updating'!$B:$B,0))</f>
        <v>-</v>
      </c>
      <c r="M9" s="7" t="str">
        <f>INDEX('Masterlist - Updating'!$M:$M,MATCH('NDT List Autolink (Audit)'!B9,'Masterlist - Updating'!$B:$B,0))</f>
        <v>-</v>
      </c>
      <c r="N9" s="7" t="str">
        <f>INDEX('Masterlist - Updating'!$N:$N,MATCH('NDT List Autolink (Audit)'!B9,'Masterlist - Updating'!$B:$B,0))</f>
        <v>-</v>
      </c>
      <c r="O9" s="7" t="str">
        <f>INDEX('Masterlist - Updating'!$O:$O,MATCH('NDT List Autolink (Audit)'!B9,'Masterlist - Updating'!$B:$B,0))</f>
        <v>QC BAY C CABINET 1 L3</v>
      </c>
      <c r="P9" s="7" t="str">
        <f>INDEX('Masterlist - Updating'!$P:$P,MATCH('NDT List Autolink (Audit)'!B9,'Masterlist - Updating'!$B:$B,0))</f>
        <v>NA</v>
      </c>
      <c r="Q9" s="7" t="str">
        <f>INDEX('Masterlist - Updating'!$Q:$Q,MATCH('NDT List Autolink (Audit)'!B9,'Masterlist - Updating'!$B:$B,0))</f>
        <v>Calibration Not Required</v>
      </c>
      <c r="R9" s="7">
        <f>INDEX('Masterlist - Updating'!$R:$R,MATCH('NDT List Autolink (Audit)'!B9,'Masterlist - Updating'!$B:$B,0))</f>
        <v>0</v>
      </c>
      <c r="S9" s="7">
        <f>INDEX('Masterlist - Updating'!$S:$S,MATCH('NDT List Autolink (Audit)'!B9,'Masterlist - Updating'!$B:$B,0))</f>
        <v>0</v>
      </c>
      <c r="T9" s="7">
        <f>INDEX('Masterlist - Updating'!$T:$T,MATCH('NDT List Autolink (Audit)'!B9,'Masterlist - Updating'!$B:$B,0))</f>
        <v>0</v>
      </c>
      <c r="U9" s="11">
        <f t="shared" ref="U9" ca="1" si="8">TODAY()</f>
        <v>44831</v>
      </c>
      <c r="V9" s="11" t="e">
        <f t="shared" ref="V9" si="9">L9-14</f>
        <v>#VALUE!</v>
      </c>
    </row>
    <row r="10" spans="1:22" ht="60" customHeight="1" x14ac:dyDescent="0.35">
      <c r="A10" s="2">
        <v>8</v>
      </c>
      <c r="B10" s="12" t="s">
        <v>1446</v>
      </c>
      <c r="C10" s="136" t="str">
        <f>INDEX('Masterlist - Updating'!$C:$C,MATCH('NDT List Autolink (Audit)'!B10,'Masterlist - Updating'!$B:$B,0))</f>
        <v>UV LIGHT METER [Radiometer (UVA,UVB)]</v>
      </c>
      <c r="D10" s="7" t="str">
        <f>INDEX('Masterlist - Updating'!$D:$D,MATCH('NDT List Autolink (Audit)'!B10,'Masterlist - Updating'!$B:$B,0))</f>
        <v>INNOTEST</v>
      </c>
      <c r="E10" s="7" t="str">
        <f>INDEX('Masterlist - Updating'!$E:$E,MATCH('NDT List Autolink (Audit)'!B10,'Masterlist - Updating'!$B:$B,0))</f>
        <v>-</v>
      </c>
      <c r="F10" s="7" t="str">
        <f>INDEX('Masterlist - Updating'!$F:$F,MATCH('NDT List Autolink (Audit)'!B10,'Masterlist - Updating'!$B:$B,0))</f>
        <v>1710</v>
      </c>
      <c r="G10" s="7" t="str">
        <f>INDEX('Masterlist - Updating'!$G:$G,MATCH('NDT List Autolink (Audit)'!B10,'Masterlist - Updating'!$B:$B,0))</f>
        <v>ANSI/NCSL Z540-3-2006 (R2013) (PART II) / ISO 10012:2003 / BS EN30012-1:1994</v>
      </c>
      <c r="H10" s="7" t="str">
        <f>INDEX('Masterlist - Updating'!$H:$H,MATCH('NDT List Autolink (Audit)'!B10,'Masterlist - Updating'!$B:$B,0))</f>
        <v>± 5%</v>
      </c>
      <c r="I10" s="8">
        <f>INDEX('Masterlist - Updating'!$I:$I,MATCH('NDT List Autolink (Audit)'!B10,'Masterlist - Updating'!$B:$B,0))</f>
        <v>44651</v>
      </c>
      <c r="J10" s="133">
        <f>INDEX('Masterlist - Updating'!$J:$J,MATCH('NDT List Autolink (Audit)'!B10,'Masterlist - Updating'!$B:$B,0))</f>
        <v>6</v>
      </c>
      <c r="K10" s="133" t="str">
        <f>INDEX('Masterlist - Updating'!$K:$K,MATCH('NDT List Autolink (Audit)'!B10,'Masterlist - Updating'!$B:$B,0))</f>
        <v>Months</v>
      </c>
      <c r="L10" s="8">
        <f>INDEX('Masterlist - Updating'!$L:$L,MATCH('NDT List Autolink (Audit)'!B10,'Masterlist - Updating'!$B:$B,0))</f>
        <v>44834</v>
      </c>
      <c r="M10" s="7" t="str">
        <f>INDEX('Masterlist - Updating'!$M:$M,MATCH('NDT List Autolink (Audit)'!B10,'Masterlist - Updating'!$B:$B,0))</f>
        <v>TRESCAL</v>
      </c>
      <c r="N10" s="7" t="str">
        <f>INDEX('Masterlist - Updating'!$N:$N,MATCH('NDT List Autolink (Audit)'!B10,'Masterlist - Updating'!$B:$B,0))</f>
        <v>19326 (T9241-21)</v>
      </c>
      <c r="O10" s="7" t="str">
        <f>INDEX('Masterlist - Updating'!$O:$O,MATCH('NDT List Autolink (Audit)'!B10,'Masterlist - Updating'!$B:$B,0))</f>
        <v>QC BAY C CABINET 2 L7</v>
      </c>
      <c r="P10" s="7" t="b">
        <f ca="1">INDEX('Masterlist - Updating'!$P:$P,MATCH('NDT List Autolink (Audit)'!B10,'Masterlist - Updating'!$B:$B,0))</f>
        <v>0</v>
      </c>
      <c r="Q10" s="7">
        <f>INDEX('Masterlist - Updating'!$Q:$Q,MATCH('NDT List Autolink (Audit)'!B10,'Masterlist - Updating'!$B:$B,0))</f>
        <v>0</v>
      </c>
      <c r="R10" s="7" t="str">
        <f>INDEX('Masterlist - Updating'!$R:$R,MATCH('NDT List Autolink (Audit)'!B10,'Masterlist - Updating'!$B:$B,0))</f>
        <v>-</v>
      </c>
      <c r="S10" s="7" t="str">
        <f>INDEX('Masterlist - Updating'!$S:$S,MATCH('NDT List Autolink (Audit)'!B10,'Masterlist - Updating'!$B:$B,0))</f>
        <v>-</v>
      </c>
      <c r="T10" s="7" t="str">
        <f>INDEX('Masterlist - Updating'!$T:$T,MATCH('NDT List Autolink (Audit)'!B10,'Masterlist - Updating'!$B:$B,0))</f>
        <v>-</v>
      </c>
      <c r="U10" s="11">
        <f t="shared" ref="U10" ca="1" si="10">TODAY()</f>
        <v>44831</v>
      </c>
      <c r="V10" s="11">
        <f t="shared" ref="V10" si="11">L10-14</f>
        <v>44820</v>
      </c>
    </row>
  </sheetData>
  <autoFilter ref="A2:V10">
    <filterColumn colId="9" showButton="0"/>
  </autoFilter>
  <mergeCells count="19">
    <mergeCell ref="M1:M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K2"/>
    <mergeCell ref="L1:L2"/>
    <mergeCell ref="T1:T2"/>
    <mergeCell ref="N1:N2"/>
    <mergeCell ref="O1:O2"/>
    <mergeCell ref="P1:P2"/>
    <mergeCell ref="Q1:Q2"/>
    <mergeCell ref="R1:R2"/>
    <mergeCell ref="S1:S2"/>
  </mergeCells>
  <printOptions horizontalCentered="1"/>
  <pageMargins left="0.23622047244094491" right="0.23622047244094491" top="1.3779527559055118" bottom="0.70866141732283472" header="0.31496062992125984" footer="0.31496062992125984"/>
  <pageSetup paperSize="9" scale="47" fitToHeight="0" orientation="landscape" r:id="rId1"/>
  <headerFooter>
    <oddHeader xml:space="preserve">&amp;L&amp;18&amp;G
Issued By: Janette Esther&amp;C&amp;26CALIBRATED GAUGE MASTER LIST&amp;R&amp;18&amp;D&amp;11
</oddHeader>
    <oddFooter xml:space="preserve">&amp;L&amp;18Form No: QC-10-CL Rev 0&amp;C&amp;22&amp;G&amp;R&amp;18   &amp;14 &amp;P/&amp;N&amp;11
</oddFooter>
  </headerFooter>
  <colBreaks count="1" manualBreakCount="1">
    <brk id="20" max="1048575" man="1"/>
  </colBreaks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00B0F0"/>
    <pageSetUpPr fitToPage="1"/>
  </sheetPr>
  <dimension ref="A1:V376"/>
  <sheetViews>
    <sheetView zoomScale="55" zoomScaleNormal="55" zoomScaleSheetLayoutView="40" workbookViewId="0">
      <selection activeCell="A7" sqref="A7:XFD7"/>
    </sheetView>
  </sheetViews>
  <sheetFormatPr defaultRowHeight="15.5" x14ac:dyDescent="0.35"/>
  <cols>
    <col min="1" max="1" width="7" style="29" bestFit="1" customWidth="1"/>
    <col min="2" max="2" width="17.54296875" style="29" customWidth="1"/>
    <col min="3" max="3" width="41.453125" style="29" customWidth="1"/>
    <col min="4" max="4" width="22" style="29" customWidth="1"/>
    <col min="5" max="6" width="17.54296875" style="29" customWidth="1"/>
    <col min="7" max="7" width="26.453125" style="29" customWidth="1"/>
    <col min="8" max="8" width="25.36328125" style="29" customWidth="1"/>
    <col min="9" max="9" width="14.453125" style="29" customWidth="1"/>
    <col min="10" max="10" width="10.1796875" style="29" customWidth="1"/>
    <col min="11" max="11" width="10.7265625" style="29" customWidth="1"/>
    <col min="12" max="12" width="15.08984375" style="29" customWidth="1"/>
    <col min="13" max="13" width="15" style="29" customWidth="1"/>
    <col min="14" max="14" width="30.26953125" style="29" customWidth="1"/>
    <col min="15" max="15" width="34.81640625" style="29" customWidth="1"/>
    <col min="16" max="16" width="18.36328125" style="29" customWidth="1"/>
    <col min="17" max="17" width="19.54296875" style="29" customWidth="1"/>
    <col min="18" max="18" width="19.90625" style="29" hidden="1" customWidth="1"/>
    <col min="19" max="19" width="25.90625" style="29" hidden="1" customWidth="1"/>
    <col min="20" max="20" width="21.90625" style="29" hidden="1" customWidth="1"/>
    <col min="21" max="21" width="16.90625" style="29" customWidth="1"/>
    <col min="22" max="22" width="18.54296875" style="29" customWidth="1"/>
    <col min="23" max="16384" width="8.7265625" style="29"/>
  </cols>
  <sheetData>
    <row r="1" spans="1:22" x14ac:dyDescent="0.35">
      <c r="A1" s="153" t="s">
        <v>0</v>
      </c>
      <c r="B1" s="160" t="s">
        <v>1</v>
      </c>
      <c r="C1" s="160" t="s">
        <v>2</v>
      </c>
      <c r="D1" s="160" t="s">
        <v>3</v>
      </c>
      <c r="E1" s="160" t="s">
        <v>4</v>
      </c>
      <c r="F1" s="143" t="s">
        <v>5</v>
      </c>
      <c r="G1" s="149" t="s">
        <v>14</v>
      </c>
      <c r="H1" s="149" t="s">
        <v>15</v>
      </c>
      <c r="I1" s="149" t="s">
        <v>16</v>
      </c>
      <c r="J1" s="149" t="s">
        <v>17</v>
      </c>
      <c r="K1" s="149"/>
      <c r="L1" s="149" t="s">
        <v>18</v>
      </c>
      <c r="M1" s="143" t="s">
        <v>6</v>
      </c>
      <c r="N1" s="143" t="s">
        <v>7</v>
      </c>
      <c r="O1" s="143" t="s">
        <v>8</v>
      </c>
      <c r="P1" s="158" t="s">
        <v>9</v>
      </c>
      <c r="Q1" s="158" t="s">
        <v>10</v>
      </c>
      <c r="R1" s="156" t="s">
        <v>11</v>
      </c>
      <c r="S1" s="156" t="s">
        <v>12</v>
      </c>
      <c r="T1" s="156" t="s">
        <v>13</v>
      </c>
      <c r="U1" s="1"/>
      <c r="V1" s="1"/>
    </row>
    <row r="2" spans="1:22" ht="33" customHeight="1" x14ac:dyDescent="0.35">
      <c r="A2" s="154"/>
      <c r="B2" s="161"/>
      <c r="C2" s="161"/>
      <c r="D2" s="161"/>
      <c r="E2" s="161"/>
      <c r="F2" s="144"/>
      <c r="G2" s="149"/>
      <c r="H2" s="149"/>
      <c r="I2" s="149"/>
      <c r="J2" s="149"/>
      <c r="K2" s="149"/>
      <c r="L2" s="149"/>
      <c r="M2" s="144"/>
      <c r="N2" s="144"/>
      <c r="O2" s="144"/>
      <c r="P2" s="159"/>
      <c r="Q2" s="159"/>
      <c r="R2" s="157"/>
      <c r="S2" s="157"/>
      <c r="T2" s="157"/>
      <c r="U2" s="1"/>
      <c r="V2" s="1"/>
    </row>
    <row r="3" spans="1:22" ht="60" customHeight="1" x14ac:dyDescent="0.35">
      <c r="A3" s="2">
        <v>1</v>
      </c>
      <c r="B3" s="12" t="s">
        <v>19</v>
      </c>
      <c r="C3" s="130" t="str">
        <f>INDEX('Masterlist - Updating'!$C:$C,MATCH('Masterlist Autolink (Audit)'!B3,'Masterlist - Updating'!$B:$B,0))</f>
        <v>CHART RECORDER</v>
      </c>
      <c r="D3" s="7" t="str">
        <f>INDEX('Masterlist - Updating'!$D:$D,MATCH('Masterlist Autolink (Audit)'!B3,'Masterlist - Updating'!$B:$B,0))</f>
        <v>BARTON</v>
      </c>
      <c r="E3" s="7" t="str">
        <f>INDEX('Masterlist - Updating'!$E:$E,MATCH('Masterlist Autolink (Audit)'!B3,'Masterlist - Updating'!$B:$B,0))</f>
        <v>0 - 5,000 PSI</v>
      </c>
      <c r="F3" s="7" t="str">
        <f>INDEX('Masterlist - Updating'!$F:$F,MATCH('Masterlist Autolink (Audit)'!B3,'Masterlist - Updating'!$B:$B,0))</f>
        <v>120126528003</v>
      </c>
      <c r="G3" s="7" t="str">
        <f>INDEX('Masterlist - Updating'!$G:$G,MATCH('Masterlist Autolink (Audit)'!B3,'Masterlist - Updating'!$B:$B,0))</f>
        <v>QCD/TRSG/P08 / TRSG/QM/001/20 / API 6A</v>
      </c>
      <c r="H3" s="7" t="str">
        <f>INDEX('Masterlist - Updating'!$H:$H,MATCH('Masterlist Autolink (Audit)'!B3,'Masterlist - Updating'!$B:$B,0))</f>
        <v>± 2 F.S</v>
      </c>
      <c r="I3" s="8">
        <f>INDEX('Masterlist - Updating'!$I:$I,MATCH('Masterlist Autolink (Audit)'!B3,'Masterlist - Updating'!$B:$B,0))</f>
        <v>44718</v>
      </c>
      <c r="J3" s="133">
        <f>INDEX('Masterlist - Updating'!$J:$J,MATCH('Masterlist Autolink (Audit)'!B3,'Masterlist - Updating'!$B:$B,0))</f>
        <v>1</v>
      </c>
      <c r="K3" s="133" t="str">
        <f>INDEX('Masterlist - Updating'!$K:$K,MATCH('Masterlist Autolink (Audit)'!B3,'Masterlist - Updating'!$B:$B,0))</f>
        <v>Years</v>
      </c>
      <c r="L3" s="8">
        <f>INDEX('Masterlist - Updating'!$L:$L,MATCH('Masterlist Autolink (Audit)'!B3,'Masterlist - Updating'!$B:$B,0))</f>
        <v>45083</v>
      </c>
      <c r="M3" s="7" t="str">
        <f>INDEX('Masterlist - Updating'!$M:$M,MATCH('Masterlist Autolink (Audit)'!B3,'Masterlist - Updating'!$B:$B,0))</f>
        <v>TRESCAL</v>
      </c>
      <c r="N3" s="7" t="str">
        <f>INDEX('Masterlist - Updating'!$N:$N,MATCH('Masterlist Autolink (Audit)'!B3,'Masterlist - Updating'!$B:$B,0))</f>
        <v>SALPR/0409/4/22</v>
      </c>
      <c r="O3" s="7" t="str">
        <f>INDEX('Masterlist - Updating'!$O:$O,MATCH('Masterlist Autolink (Audit)'!B3,'Masterlist - Updating'!$B:$B,0))</f>
        <v>TEST BUNKER AREA 3 L2</v>
      </c>
      <c r="P3" s="7" t="b">
        <f ca="1">INDEX('Masterlist - Updating'!$P:$P,MATCH('Masterlist Autolink (Audit)'!B3,'Masterlist - Updating'!$B:$B,0))</f>
        <v>1</v>
      </c>
      <c r="Q3" s="7">
        <f>INDEX('Masterlist - Updating'!$Q:$Q,MATCH('Masterlist Autolink (Audit)'!B3,'Masterlist - Updating'!$B:$B,0))</f>
        <v>0</v>
      </c>
      <c r="R3" s="7" t="str">
        <f>INDEX('Masterlist - Updating'!$R:$R,MATCH('Masterlist Autolink (Audit)'!B3,'Masterlist - Updating'!$B:$B,0))</f>
        <v>3534923</v>
      </c>
      <c r="S3" s="7" t="str">
        <f>INDEX('Masterlist - Updating'!$S:$S,MATCH('Masterlist Autolink (Audit)'!B3,'Masterlist - Updating'!$B:$B,0))</f>
        <v>SALPR/0113/6/22</v>
      </c>
      <c r="T3" s="7" t="str">
        <f>INDEX('Masterlist - Updating'!$T:$T,MATCH('Masterlist Autolink (Audit)'!B3,'Masterlist - Updating'!$B:$B,0))</f>
        <v>08.02.2023</v>
      </c>
      <c r="U3" s="11">
        <f t="shared" ref="U3:U66" ca="1" si="0">TODAY()</f>
        <v>44831</v>
      </c>
      <c r="V3" s="11">
        <f t="shared" ref="V3:V8" si="1">L3-14</f>
        <v>45069</v>
      </c>
    </row>
    <row r="4" spans="1:22" ht="60" customHeight="1" x14ac:dyDescent="0.35">
      <c r="A4" s="2">
        <v>2</v>
      </c>
      <c r="B4" s="12" t="s">
        <v>24</v>
      </c>
      <c r="C4" s="130" t="str">
        <f>INDEX('Masterlist - Updating'!$C:$C,MATCH('Masterlist Autolink (Audit)'!B4,'Masterlist - Updating'!$B:$B,0))</f>
        <v>CHART RECORDER</v>
      </c>
      <c r="D4" s="7" t="str">
        <f>INDEX('Masterlist - Updating'!$D:$D,MATCH('Masterlist Autolink (Audit)'!B4,'Masterlist - Updating'!$B:$B,0))</f>
        <v>BARTON</v>
      </c>
      <c r="E4" s="7" t="str">
        <f>INDEX('Masterlist - Updating'!$E:$E,MATCH('Masterlist Autolink (Audit)'!B4,'Masterlist - Updating'!$B:$B,0))</f>
        <v>0 - 20,000 PSI</v>
      </c>
      <c r="F4" s="7" t="str">
        <f>INDEX('Masterlist - Updating'!$F:$F,MATCH('Masterlist Autolink (Audit)'!B4,'Masterlist - Updating'!$B:$B,0))</f>
        <v>120126535003</v>
      </c>
      <c r="G4" s="7" t="str">
        <f>INDEX('Masterlist - Updating'!$G:$G,MATCH('Masterlist Autolink (Audit)'!B4,'Masterlist - Updating'!$B:$B,0))</f>
        <v>QCD/TRSG/P08 / TRSG/QM/001/20 / API 6A</v>
      </c>
      <c r="H4" s="7" t="str">
        <f>INDEX('Masterlist - Updating'!$H:$H,MATCH('Masterlist Autolink (Audit)'!B4,'Masterlist - Updating'!$B:$B,0))</f>
        <v>± 2 F.S</v>
      </c>
      <c r="I4" s="8">
        <f>INDEX('Masterlist - Updating'!$I:$I,MATCH('Masterlist Autolink (Audit)'!B4,'Masterlist - Updating'!$B:$B,0))</f>
        <v>44718</v>
      </c>
      <c r="J4" s="133">
        <f>INDEX('Masterlist - Updating'!$J:$J,MATCH('Masterlist Autolink (Audit)'!B4,'Masterlist - Updating'!$B:$B,0))</f>
        <v>1</v>
      </c>
      <c r="K4" s="133" t="str">
        <f>INDEX('Masterlist - Updating'!$K:$K,MATCH('Masterlist Autolink (Audit)'!B4,'Masterlist - Updating'!$B:$B,0))</f>
        <v>Years</v>
      </c>
      <c r="L4" s="8">
        <f>INDEX('Masterlist - Updating'!$L:$L,MATCH('Masterlist Autolink (Audit)'!B4,'Masterlist - Updating'!$B:$B,0))</f>
        <v>45083</v>
      </c>
      <c r="M4" s="7" t="str">
        <f>INDEX('Masterlist - Updating'!$M:$M,MATCH('Masterlist Autolink (Audit)'!B4,'Masterlist - Updating'!$B:$B,0))</f>
        <v>TRESCAL</v>
      </c>
      <c r="N4" s="7" t="str">
        <f>INDEX('Masterlist - Updating'!$N:$N,MATCH('Masterlist Autolink (Audit)'!B4,'Masterlist - Updating'!$B:$B,0))</f>
        <v>SALPR/0409/3/22</v>
      </c>
      <c r="O4" s="7" t="str">
        <f>INDEX('Masterlist - Updating'!$O:$O,MATCH('Masterlist Autolink (Audit)'!B4,'Masterlist - Updating'!$B:$B,0))</f>
        <v>TEST BUNKER AREA 3 L2</v>
      </c>
      <c r="P4" s="7" t="b">
        <f ca="1">INDEX('Masterlist - Updating'!$P:$P,MATCH('Masterlist Autolink (Audit)'!B4,'Masterlist - Updating'!$B:$B,0))</f>
        <v>1</v>
      </c>
      <c r="Q4" s="7">
        <f>INDEX('Masterlist - Updating'!$Q:$Q,MATCH('Masterlist Autolink (Audit)'!B4,'Masterlist - Updating'!$B:$B,0))</f>
        <v>0</v>
      </c>
      <c r="R4" s="7" t="str">
        <f>INDEX('Masterlist - Updating'!$R:$R,MATCH('Masterlist Autolink (Audit)'!B4,'Masterlist - Updating'!$B:$B,0))</f>
        <v>211H19490008</v>
      </c>
      <c r="S4" s="7" t="str">
        <f>INDEX('Masterlist - Updating'!$S:$S,MATCH('Masterlist Autolink (Audit)'!B4,'Masterlist - Updating'!$B:$B,0))</f>
        <v>SALPR/0904/2/21</v>
      </c>
      <c r="T4" s="7" t="str">
        <f>INDEX('Masterlist - Updating'!$T:$T,MATCH('Masterlist Autolink (Audit)'!B4,'Masterlist - Updating'!$B:$B,0))</f>
        <v>07.10.2022</v>
      </c>
      <c r="U4" s="11">
        <f t="shared" ca="1" si="0"/>
        <v>44831</v>
      </c>
      <c r="V4" s="11">
        <f t="shared" si="1"/>
        <v>45069</v>
      </c>
    </row>
    <row r="5" spans="1:22" ht="60" customHeight="1" x14ac:dyDescent="0.35">
      <c r="A5" s="2">
        <v>3</v>
      </c>
      <c r="B5" s="12" t="s">
        <v>26</v>
      </c>
      <c r="C5" s="130" t="str">
        <f>INDEX('Masterlist - Updating'!$C:$C,MATCH('Masterlist Autolink (Audit)'!B5,'Masterlist - Updating'!$B:$B,0))</f>
        <v>CHART RECORDER</v>
      </c>
      <c r="D5" s="7" t="str">
        <f>INDEX('Masterlist - Updating'!$D:$D,MATCH('Masterlist Autolink (Audit)'!B5,'Masterlist - Updating'!$B:$B,0))</f>
        <v>BARTON</v>
      </c>
      <c r="E5" s="7" t="str">
        <f>INDEX('Masterlist - Updating'!$E:$E,MATCH('Masterlist Autolink (Audit)'!B5,'Masterlist - Updating'!$B:$B,0))</f>
        <v>0 - 30,000 PSI</v>
      </c>
      <c r="F5" s="7" t="str">
        <f>INDEX('Masterlist - Updating'!$F:$F,MATCH('Masterlist Autolink (Audit)'!B5,'Masterlist - Updating'!$B:$B,0))</f>
        <v>120126536001</v>
      </c>
      <c r="G5" s="7" t="str">
        <f>INDEX('Masterlist - Updating'!$G:$G,MATCH('Masterlist Autolink (Audit)'!B5,'Masterlist - Updating'!$B:$B,0))</f>
        <v>QCD/TRSG/P08 / TRSG/QM/001/20 / API 6A</v>
      </c>
      <c r="H5" s="7" t="str">
        <f>INDEX('Masterlist - Updating'!$H:$H,MATCH('Masterlist Autolink (Audit)'!B5,'Masterlist - Updating'!$B:$B,0))</f>
        <v>± 2 F.S</v>
      </c>
      <c r="I5" s="8">
        <f>INDEX('Masterlist - Updating'!$I:$I,MATCH('Masterlist Autolink (Audit)'!B5,'Masterlist - Updating'!$B:$B,0))</f>
        <v>44649</v>
      </c>
      <c r="J5" s="133">
        <f>INDEX('Masterlist - Updating'!$J:$J,MATCH('Masterlist Autolink (Audit)'!B5,'Masterlist - Updating'!$B:$B,0))</f>
        <v>1</v>
      </c>
      <c r="K5" s="133" t="str">
        <f>INDEX('Masterlist - Updating'!$K:$K,MATCH('Masterlist Autolink (Audit)'!B5,'Masterlist - Updating'!$B:$B,0))</f>
        <v>Years</v>
      </c>
      <c r="L5" s="8">
        <f>INDEX('Masterlist - Updating'!$L:$L,MATCH('Masterlist Autolink (Audit)'!B5,'Masterlist - Updating'!$B:$B,0))</f>
        <v>45014</v>
      </c>
      <c r="M5" s="7" t="str">
        <f>INDEX('Masterlist - Updating'!$M:$M,MATCH('Masterlist Autolink (Audit)'!B5,'Masterlist - Updating'!$B:$B,0))</f>
        <v>TRESCAL</v>
      </c>
      <c r="N5" s="7" t="str">
        <f>INDEX('Masterlist - Updating'!$N:$N,MATCH('Masterlist Autolink (Audit)'!B5,'Masterlist - Updating'!$B:$B,0))</f>
        <v>SALPR/0223/7/22</v>
      </c>
      <c r="O5" s="7" t="str">
        <f>INDEX('Masterlist - Updating'!$O:$O,MATCH('Masterlist Autolink (Audit)'!B5,'Masterlist - Updating'!$B:$B,0))</f>
        <v>Assy Shop</v>
      </c>
      <c r="P5" s="7" t="b">
        <f ca="1">INDEX('Masterlist - Updating'!$P:$P,MATCH('Masterlist Autolink (Audit)'!B5,'Masterlist - Updating'!$B:$B,0))</f>
        <v>1</v>
      </c>
      <c r="Q5" s="7">
        <f>INDEX('Masterlist - Updating'!$Q:$Q,MATCH('Masterlist Autolink (Audit)'!B5,'Masterlist - Updating'!$B:$B,0))</f>
        <v>0</v>
      </c>
      <c r="R5" s="7" t="str">
        <f>INDEX('Masterlist - Updating'!$R:$R,MATCH('Masterlist Autolink (Audit)'!B5,'Masterlist - Updating'!$B:$B,0))</f>
        <v>211H19490005</v>
      </c>
      <c r="S5" s="7" t="str">
        <f>INDEX('Masterlist - Updating'!$S:$S,MATCH('Masterlist Autolink (Audit)'!B5,'Masterlist - Updating'!$B:$B,0))</f>
        <v>SALPR/0904/3/21</v>
      </c>
      <c r="T5" s="7" t="str">
        <f>INDEX('Masterlist - Updating'!$T:$T,MATCH('Masterlist Autolink (Audit)'!B5,'Masterlist - Updating'!$B:$B,0))</f>
        <v>07.10.2022</v>
      </c>
      <c r="U5" s="11">
        <f t="shared" ca="1" si="0"/>
        <v>44831</v>
      </c>
      <c r="V5" s="11">
        <f t="shared" si="1"/>
        <v>45000</v>
      </c>
    </row>
    <row r="6" spans="1:22" ht="60" customHeight="1" x14ac:dyDescent="0.35">
      <c r="A6" s="2">
        <v>4</v>
      </c>
      <c r="B6" s="12" t="s">
        <v>38</v>
      </c>
      <c r="C6" s="130" t="str">
        <f>INDEX('Masterlist - Updating'!$C:$C,MATCH('Masterlist Autolink (Audit)'!B6,'Masterlist - Updating'!$B:$B,0))</f>
        <v>TORQUE WRENCH</v>
      </c>
      <c r="D6" s="7" t="str">
        <f>INDEX('Masterlist - Updating'!$D:$D,MATCH('Masterlist Autolink (Audit)'!B6,'Masterlist - Updating'!$B:$B,0))</f>
        <v>NORBAR</v>
      </c>
      <c r="E6" s="7" t="str">
        <f>INDEX('Masterlist - Updating'!$E:$E,MATCH('Masterlist Autolink (Audit)'!B6,'Masterlist - Updating'!$B:$B,0))</f>
        <v>60 - 300 NM</v>
      </c>
      <c r="F6" s="7" t="str">
        <f>INDEX('Masterlist - Updating'!$F:$F,MATCH('Masterlist Autolink (Audit)'!B6,'Masterlist - Updating'!$B:$B,0))</f>
        <v>2015/133561</v>
      </c>
      <c r="G6" s="7" t="str">
        <f>INDEX('Masterlist - Updating'!$G:$G,MATCH('Masterlist Autolink (Audit)'!B6,'Masterlist - Updating'!$B:$B,0))</f>
        <v>MDCP-31:2020</v>
      </c>
      <c r="H6" s="7" t="str">
        <f>INDEX('Masterlist - Updating'!$H:$H,MATCH('Masterlist Autolink (Audit)'!B6,'Masterlist - Updating'!$B:$B,0))</f>
        <v>± 4 %</v>
      </c>
      <c r="I6" s="8">
        <f>INDEX('Masterlist - Updating'!$I:$I,MATCH('Masterlist Autolink (Audit)'!B6,'Masterlist - Updating'!$B:$B,0))</f>
        <v>44564</v>
      </c>
      <c r="J6" s="133">
        <f>INDEX('Masterlist - Updating'!$J:$J,MATCH('Masterlist Autolink (Audit)'!B6,'Masterlist - Updating'!$B:$B,0))</f>
        <v>1</v>
      </c>
      <c r="K6" s="133" t="str">
        <f>INDEX('Masterlist - Updating'!$K:$K,MATCH('Masterlist Autolink (Audit)'!B6,'Masterlist - Updating'!$B:$B,0))</f>
        <v>Years</v>
      </c>
      <c r="L6" s="8">
        <f>INDEX('Masterlist - Updating'!$L:$L,MATCH('Masterlist Autolink (Audit)'!B6,'Masterlist - Updating'!$B:$B,0))</f>
        <v>44929</v>
      </c>
      <c r="M6" s="7" t="str">
        <f>INDEX('Masterlist - Updating'!$M:$M,MATCH('Masterlist Autolink (Audit)'!B6,'Masterlist - Updating'!$B:$B,0))</f>
        <v>Ming Deng</v>
      </c>
      <c r="N6" s="7" t="str">
        <f>INDEX('Masterlist - Updating'!$N:$N,MATCH('Masterlist Autolink (Audit)'!B6,'Masterlist - Updating'!$B:$B,0))</f>
        <v>MDL214086-1</v>
      </c>
      <c r="O6" s="7" t="str">
        <f>INDEX('Masterlist - Updating'!$O:$O,MATCH('Masterlist Autolink (Audit)'!B6,'Masterlist - Updating'!$B:$B,0))</f>
        <v>TEST BUNKER AREA 3 L3</v>
      </c>
      <c r="P6" s="7" t="b">
        <f ca="1">INDEX('Masterlist - Updating'!$P:$P,MATCH('Masterlist Autolink (Audit)'!B6,'Masterlist - Updating'!$B:$B,0))</f>
        <v>1</v>
      </c>
      <c r="Q6" s="7">
        <f>INDEX('Masterlist - Updating'!$Q:$Q,MATCH('Masterlist Autolink (Audit)'!B6,'Masterlist - Updating'!$B:$B,0))</f>
        <v>0</v>
      </c>
      <c r="R6" s="7">
        <f>INDEX('Masterlist - Updating'!$R:$R,MATCH('Masterlist Autolink (Audit)'!B6,'Masterlist - Updating'!$B:$B,0))</f>
        <v>0</v>
      </c>
      <c r="S6" s="7">
        <f>INDEX('Masterlist - Updating'!$S:$S,MATCH('Masterlist Autolink (Audit)'!B6,'Masterlist - Updating'!$B:$B,0))</f>
        <v>0</v>
      </c>
      <c r="T6" s="7">
        <f>INDEX('Masterlist - Updating'!$T:$T,MATCH('Masterlist Autolink (Audit)'!B6,'Masterlist - Updating'!$B:$B,0))</f>
        <v>0</v>
      </c>
      <c r="U6" s="11">
        <f t="shared" ca="1" si="0"/>
        <v>44831</v>
      </c>
      <c r="V6" s="11">
        <f t="shared" si="1"/>
        <v>44915</v>
      </c>
    </row>
    <row r="7" spans="1:22" ht="60" customHeight="1" x14ac:dyDescent="0.35">
      <c r="A7" s="2">
        <v>5</v>
      </c>
      <c r="B7" s="12" t="s">
        <v>43</v>
      </c>
      <c r="C7" s="130" t="str">
        <f>INDEX('Masterlist - Updating'!$C:$C,MATCH('Masterlist Autolink (Audit)'!B7,'Masterlist - Updating'!$B:$B,0))</f>
        <v>TORQUE WRENCH</v>
      </c>
      <c r="D7" s="7" t="str">
        <f>INDEX('Masterlist - Updating'!$D:$D,MATCH('Masterlist Autolink (Audit)'!B7,'Masterlist - Updating'!$B:$B,0))</f>
        <v>NORBAR</v>
      </c>
      <c r="E7" s="7" t="str">
        <f>INDEX('Masterlist - Updating'!$E:$E,MATCH('Masterlist Autolink (Audit)'!B7,'Masterlist - Updating'!$B:$B,0))</f>
        <v>20 - 100 NM</v>
      </c>
      <c r="F7" s="7" t="str">
        <f>INDEX('Masterlist - Updating'!$F:$F,MATCH('Masterlist Autolink (Audit)'!B7,'Masterlist - Updating'!$B:$B,0))</f>
        <v>2012/263638</v>
      </c>
      <c r="G7" s="7" t="str">
        <f>INDEX('Masterlist - Updating'!$G:$G,MATCH('Masterlist Autolink (Audit)'!B7,'Masterlist - Updating'!$B:$B,0))</f>
        <v>BS EN ISO 6789-1:2017</v>
      </c>
      <c r="H7" s="7" t="str">
        <f>INDEX('Masterlist - Updating'!$H:$H,MATCH('Masterlist Autolink (Audit)'!B7,'Masterlist - Updating'!$B:$B,0))</f>
        <v>± 4 %</v>
      </c>
      <c r="I7" s="8">
        <f>INDEX('Masterlist - Updating'!$I:$I,MATCH('Masterlist Autolink (Audit)'!B7,'Masterlist - Updating'!$B:$B,0))</f>
        <v>44468</v>
      </c>
      <c r="J7" s="133">
        <f>INDEX('Masterlist - Updating'!$J:$J,MATCH('Masterlist Autolink (Audit)'!B7,'Masterlist - Updating'!$B:$B,0))</f>
        <v>1</v>
      </c>
      <c r="K7" s="133" t="str">
        <f>INDEX('Masterlist - Updating'!$K:$K,MATCH('Masterlist Autolink (Audit)'!B7,'Masterlist - Updating'!$B:$B,0))</f>
        <v>Years</v>
      </c>
      <c r="L7" s="8">
        <f>INDEX('Masterlist - Updating'!$L:$L,MATCH('Masterlist Autolink (Audit)'!B7,'Masterlist - Updating'!$B:$B,0))</f>
        <v>44833</v>
      </c>
      <c r="M7" s="7" t="str">
        <f>INDEX('Masterlist - Updating'!$M:$M,MATCH('Masterlist Autolink (Audit)'!B7,'Masterlist - Updating'!$B:$B,0))</f>
        <v>NORBAR</v>
      </c>
      <c r="N7" s="7" t="str">
        <f>INDEX('Masterlist - Updating'!$N:$N,MATCH('Masterlist Autolink (Audit)'!B7,'Masterlist - Updating'!$B:$B,0))</f>
        <v>38346S</v>
      </c>
      <c r="O7" s="7" t="str">
        <f>INDEX('Masterlist - Updating'!$O:$O,MATCH('Masterlist Autolink (Audit)'!B7,'Masterlist - Updating'!$B:$B,0))</f>
        <v>TEST BUNKER AREA 3 L3</v>
      </c>
      <c r="P7" s="7" t="b">
        <f ca="1">INDEX('Masterlist - Updating'!$P:$P,MATCH('Masterlist Autolink (Audit)'!B7,'Masterlist - Updating'!$B:$B,0))</f>
        <v>0</v>
      </c>
      <c r="Q7" s="7">
        <f>INDEX('Masterlist - Updating'!$Q:$Q,MATCH('Masterlist Autolink (Audit)'!B7,'Masterlist - Updating'!$B:$B,0))</f>
        <v>0</v>
      </c>
      <c r="R7" s="7">
        <f>INDEX('Masterlist - Updating'!$R:$R,MATCH('Masterlist Autolink (Audit)'!B7,'Masterlist - Updating'!$B:$B,0))</f>
        <v>0</v>
      </c>
      <c r="S7" s="7">
        <f>INDEX('Masterlist - Updating'!$S:$S,MATCH('Masterlist Autolink (Audit)'!B7,'Masterlist - Updating'!$B:$B,0))</f>
        <v>0</v>
      </c>
      <c r="T7" s="7">
        <f>INDEX('Masterlist - Updating'!$T:$T,MATCH('Masterlist Autolink (Audit)'!B7,'Masterlist - Updating'!$B:$B,0))</f>
        <v>0</v>
      </c>
      <c r="U7" s="11">
        <f t="shared" ca="1" si="0"/>
        <v>44831</v>
      </c>
      <c r="V7" s="11">
        <f t="shared" si="1"/>
        <v>44819</v>
      </c>
    </row>
    <row r="8" spans="1:22" ht="60" customHeight="1" x14ac:dyDescent="0.35">
      <c r="A8" s="2">
        <v>6</v>
      </c>
      <c r="B8" s="12" t="s">
        <v>45</v>
      </c>
      <c r="C8" s="130" t="str">
        <f>INDEX('Masterlist - Updating'!$C:$C,MATCH('Masterlist Autolink (Audit)'!B8,'Masterlist - Updating'!$B:$B,0))</f>
        <v>A &amp; D WEIGHING BALANCE - 60 KG</v>
      </c>
      <c r="D8" s="7" t="str">
        <f>INDEX('Masterlist - Updating'!$D:$D,MATCH('Masterlist Autolink (Audit)'!B8,'Masterlist - Updating'!$B:$B,0))</f>
        <v>AND (EM-60KAM)</v>
      </c>
      <c r="E8" s="7" t="str">
        <f>INDEX('Masterlist - Updating'!$E:$E,MATCH('Masterlist Autolink (Audit)'!B8,'Masterlist - Updating'!$B:$B,0))</f>
        <v>0 - 60 KG</v>
      </c>
      <c r="F8" s="7" t="str">
        <f>INDEX('Masterlist - Updating'!$F:$F,MATCH('Masterlist Autolink (Audit)'!B8,'Masterlist - Updating'!$B:$B,0))</f>
        <v>5121100006</v>
      </c>
      <c r="G8" s="7" t="str">
        <f>INDEX('Masterlist - Updating'!$G:$G,MATCH('Masterlist Autolink (Audit)'!B8,'Masterlist - Updating'!$B:$B,0))</f>
        <v>MDCP-31:2020</v>
      </c>
      <c r="H8" s="7" t="str">
        <f>INDEX('Masterlist - Updating'!$H:$H,MATCH('Masterlist Autolink (Audit)'!B8,'Masterlist - Updating'!$B:$B,0))</f>
        <v>MANUNFACTURER SPECIFICATION</v>
      </c>
      <c r="I8" s="8">
        <f>INDEX('Masterlist - Updating'!$I:$I,MATCH('Masterlist Autolink (Audit)'!B8,'Masterlist - Updating'!$B:$B,0))</f>
        <v>44553</v>
      </c>
      <c r="J8" s="133">
        <f>INDEX('Masterlist - Updating'!$J:$J,MATCH('Masterlist Autolink (Audit)'!B8,'Masterlist - Updating'!$B:$B,0))</f>
        <v>1</v>
      </c>
      <c r="K8" s="133" t="str">
        <f>INDEX('Masterlist - Updating'!$K:$K,MATCH('Masterlist Autolink (Audit)'!B8,'Masterlist - Updating'!$B:$B,0))</f>
        <v>Years</v>
      </c>
      <c r="L8" s="8">
        <f>INDEX('Masterlist - Updating'!$L:$L,MATCH('Masterlist Autolink (Audit)'!B8,'Masterlist - Updating'!$B:$B,0))</f>
        <v>44918</v>
      </c>
      <c r="M8" s="7" t="str">
        <f>INDEX('Masterlist - Updating'!$M:$M,MATCH('Masterlist Autolink (Audit)'!B8,'Masterlist - Updating'!$B:$B,0))</f>
        <v>Ming Deng</v>
      </c>
      <c r="N8" s="7" t="str">
        <f>INDEX('Masterlist - Updating'!$N:$N,MATCH('Masterlist Autolink (Audit)'!B8,'Masterlist - Updating'!$B:$B,0))</f>
        <v>MDL214088-1</v>
      </c>
      <c r="O8" s="7" t="str">
        <f>INDEX('Masterlist - Updating'!$O:$O,MATCH('Masterlist Autolink (Audit)'!B8,'Masterlist - Updating'!$B:$B,0))</f>
        <v>Assy Shop Paint Booth</v>
      </c>
      <c r="P8" s="7" t="b">
        <f ca="1">INDEX('Masterlist - Updating'!$P:$P,MATCH('Masterlist Autolink (Audit)'!B8,'Masterlist - Updating'!$B:$B,0))</f>
        <v>1</v>
      </c>
      <c r="Q8" s="7">
        <f>INDEX('Masterlist - Updating'!$Q:$Q,MATCH('Masterlist Autolink (Audit)'!B8,'Masterlist - Updating'!$B:$B,0))</f>
        <v>0</v>
      </c>
      <c r="R8" s="7">
        <f>INDEX('Masterlist - Updating'!$R:$R,MATCH('Masterlist Autolink (Audit)'!B8,'Masterlist - Updating'!$B:$B,0))</f>
        <v>0</v>
      </c>
      <c r="S8" s="7">
        <f>INDEX('Masterlist - Updating'!$S:$S,MATCH('Masterlist Autolink (Audit)'!B8,'Masterlist - Updating'!$B:$B,0))</f>
        <v>0</v>
      </c>
      <c r="T8" s="7">
        <f>INDEX('Masterlist - Updating'!$T:$T,MATCH('Masterlist Autolink (Audit)'!B8,'Masterlist - Updating'!$B:$B,0))</f>
        <v>0</v>
      </c>
      <c r="U8" s="11">
        <f t="shared" ca="1" si="0"/>
        <v>44831</v>
      </c>
      <c r="V8" s="11">
        <f t="shared" si="1"/>
        <v>44904</v>
      </c>
    </row>
    <row r="9" spans="1:22" ht="60" customHeight="1" x14ac:dyDescent="0.35">
      <c r="A9" s="2">
        <v>7</v>
      </c>
      <c r="B9" s="12" t="s">
        <v>50</v>
      </c>
      <c r="C9" s="130" t="str">
        <f>INDEX('Masterlist - Updating'!$C:$C,MATCH('Masterlist Autolink (Audit)'!B9,'Masterlist - Updating'!$B:$B,0))</f>
        <v>ELCOMETER E-124 THICKNESS GAUGE</v>
      </c>
      <c r="D9" s="7" t="str">
        <f>INDEX('Masterlist - Updating'!$D:$D,MATCH('Masterlist Autolink (Audit)'!B9,'Masterlist - Updating'!$B:$B,0))</f>
        <v>ELCOMETER</v>
      </c>
      <c r="E9" s="7" t="str">
        <f>INDEX('Masterlist - Updating'!$E:$E,MATCH('Masterlist Autolink (Audit)'!B9,'Masterlist - Updating'!$B:$B,0))</f>
        <v>0 - 5 MM</v>
      </c>
      <c r="F9" s="7" t="str">
        <f>INDEX('Masterlist - Updating'!$F:$F,MATCH('Masterlist Autolink (Audit)'!B9,'Masterlist - Updating'!$B:$B,0))</f>
        <v>NL 10237</v>
      </c>
      <c r="G9" s="7" t="str">
        <f>INDEX('Masterlist - Updating'!$G:$G,MATCH('Masterlist Autolink (Audit)'!B9,'Masterlist - Updating'!$B:$B,0))</f>
        <v>QCD/TRSG/SEAM 0005/ IN TRSG/QM/001/20</v>
      </c>
      <c r="H9" s="7" t="str">
        <f>INDEX('Masterlist - Updating'!$H:$H,MATCH('Masterlist Autolink (Audit)'!B9,'Masterlist - Updating'!$B:$B,0))</f>
        <v>± 3% OF READING</v>
      </c>
      <c r="I9" s="8">
        <f>INDEX('Masterlist - Updating'!$I:$I,MATCH('Masterlist Autolink (Audit)'!B9,'Masterlist - Updating'!$B:$B,0))</f>
        <v>44392</v>
      </c>
      <c r="J9" s="133">
        <f>INDEX('Masterlist - Updating'!$J:$J,MATCH('Masterlist Autolink (Audit)'!B9,'Masterlist - Updating'!$B:$B,0))</f>
        <v>2</v>
      </c>
      <c r="K9" s="133" t="str">
        <f>INDEX('Masterlist - Updating'!$K:$K,MATCH('Masterlist Autolink (Audit)'!B9,'Masterlist - Updating'!$B:$B,0))</f>
        <v>Years</v>
      </c>
      <c r="L9" s="8">
        <f>INDEX('Masterlist - Updating'!$L:$L,MATCH('Masterlist Autolink (Audit)'!B9,'Masterlist - Updating'!$B:$B,0))</f>
        <v>45122</v>
      </c>
      <c r="M9" s="7" t="str">
        <f>INDEX('Masterlist - Updating'!$M:$M,MATCH('Masterlist Autolink (Audit)'!B9,'Masterlist - Updating'!$B:$B,0))</f>
        <v>TRESCAL</v>
      </c>
      <c r="N9" s="7" t="str">
        <f>INDEX('Masterlist - Updating'!$N:$N,MATCH('Masterlist Autolink (Audit)'!B9,'Masterlist - Updating'!$B:$B,0))</f>
        <v>SALDM/1087/6/22</v>
      </c>
      <c r="O9" s="7" t="str">
        <f>INDEX('Masterlist - Updating'!$O:$O,MATCH('Masterlist Autolink (Audit)'!B9,'Masterlist - Updating'!$B:$B,0))</f>
        <v>PAINTING BOOTH ASSY 3 CABINET L4</v>
      </c>
      <c r="P9" s="7" t="b">
        <f ca="1">INDEX('Masterlist - Updating'!$P:$P,MATCH('Masterlist Autolink (Audit)'!B9,'Masterlist - Updating'!$B:$B,0))</f>
        <v>1</v>
      </c>
      <c r="Q9" s="7">
        <f>INDEX('Masterlist - Updating'!$Q:$Q,MATCH('Masterlist Autolink (Audit)'!B9,'Masterlist - Updating'!$B:$B,0))</f>
        <v>0</v>
      </c>
      <c r="R9" s="7" t="str">
        <f>INDEX('Masterlist - Updating'!$R:$R,MATCH('Masterlist Autolink (Audit)'!B9,'Masterlist - Updating'!$B:$B,0))</f>
        <v>18641 (M112)</v>
      </c>
      <c r="S9" s="7" t="str">
        <f>INDEX('Masterlist - Updating'!$S:$S,MATCH('Masterlist Autolink (Audit)'!B9,'Masterlist - Updating'!$B:$B,0))</f>
        <v>SALDM/1010/1/21</v>
      </c>
      <c r="T9" s="7" t="str">
        <f>INDEX('Masterlist - Updating'!$T:$T,MATCH('Masterlist Autolink (Audit)'!B9,'Masterlist - Updating'!$B:$B,0))</f>
        <v>06.08.2023</v>
      </c>
      <c r="U9" s="11">
        <f t="shared" ca="1" si="0"/>
        <v>44831</v>
      </c>
      <c r="V9" s="11"/>
    </row>
    <row r="10" spans="1:22" ht="60" customHeight="1" x14ac:dyDescent="0.35">
      <c r="A10" s="2">
        <v>8</v>
      </c>
      <c r="B10" s="12" t="s">
        <v>54</v>
      </c>
      <c r="C10" s="130" t="str">
        <f>INDEX('Masterlist - Updating'!$C:$C,MATCH('Masterlist Autolink (Audit)'!B10,'Masterlist - Updating'!$B:$B,0))</f>
        <v>CHART RECORDER</v>
      </c>
      <c r="D10" s="7" t="str">
        <f>INDEX('Masterlist - Updating'!$D:$D,MATCH('Masterlist Autolink (Audit)'!B10,'Masterlist - Updating'!$B:$B,0))</f>
        <v>BARTON</v>
      </c>
      <c r="E10" s="7" t="str">
        <f>INDEX('Masterlist - Updating'!$E:$E,MATCH('Masterlist Autolink (Audit)'!B10,'Masterlist - Updating'!$B:$B,0))</f>
        <v>0 - 30,000 PSI</v>
      </c>
      <c r="F10" s="7" t="str">
        <f>INDEX('Masterlist - Updating'!$F:$F,MATCH('Masterlist Autolink (Audit)'!B10,'Masterlist - Updating'!$B:$B,0))</f>
        <v>120162019003</v>
      </c>
      <c r="G10" s="7" t="str">
        <f>INDEX('Masterlist - Updating'!$G:$G,MATCH('Masterlist Autolink (Audit)'!B10,'Masterlist - Updating'!$B:$B,0))</f>
        <v>QCD/TRSG/P08 / TRSG/QM/001/20 / API 6A</v>
      </c>
      <c r="H10" s="7" t="str">
        <f>INDEX('Masterlist - Updating'!$H:$H,MATCH('Masterlist Autolink (Audit)'!B10,'Masterlist - Updating'!$B:$B,0))</f>
        <v>± 2 F.S</v>
      </c>
      <c r="I10" s="8">
        <f>INDEX('Masterlist - Updating'!$I:$I,MATCH('Masterlist Autolink (Audit)'!B10,'Masterlist - Updating'!$B:$B,0))</f>
        <v>44649</v>
      </c>
      <c r="J10" s="133">
        <f>INDEX('Masterlist - Updating'!$J:$J,MATCH('Masterlist Autolink (Audit)'!B10,'Masterlist - Updating'!$B:$B,0))</f>
        <v>1</v>
      </c>
      <c r="K10" s="133" t="str">
        <f>INDEX('Masterlist - Updating'!$K:$K,MATCH('Masterlist Autolink (Audit)'!B10,'Masterlist - Updating'!$B:$B,0))</f>
        <v>Years</v>
      </c>
      <c r="L10" s="8">
        <f>INDEX('Masterlist - Updating'!$L:$L,MATCH('Masterlist Autolink (Audit)'!B10,'Masterlist - Updating'!$B:$B,0))</f>
        <v>45014</v>
      </c>
      <c r="M10" s="7" t="str">
        <f>INDEX('Masterlist - Updating'!$M:$M,MATCH('Masterlist Autolink (Audit)'!B10,'Masterlist - Updating'!$B:$B,0))</f>
        <v>TRESCAL</v>
      </c>
      <c r="N10" s="7" t="str">
        <f>INDEX('Masterlist - Updating'!$N:$N,MATCH('Masterlist Autolink (Audit)'!B10,'Masterlist - Updating'!$B:$B,0))</f>
        <v>SALPR/0223/8/22</v>
      </c>
      <c r="O10" s="7" t="str">
        <f>INDEX('Masterlist - Updating'!$O:$O,MATCH('Masterlist Autolink (Audit)'!B10,'Masterlist - Updating'!$B:$B,0))</f>
        <v>Assy Shop</v>
      </c>
      <c r="P10" s="7" t="b">
        <f ca="1">INDEX('Masterlist - Updating'!$P:$P,MATCH('Masterlist Autolink (Audit)'!B10,'Masterlist - Updating'!$B:$B,0))</f>
        <v>1</v>
      </c>
      <c r="Q10" s="7">
        <f>INDEX('Masterlist - Updating'!$Q:$Q,MATCH('Masterlist Autolink (Audit)'!B10,'Masterlist - Updating'!$B:$B,0))</f>
        <v>0</v>
      </c>
      <c r="R10" s="7" t="str">
        <f>INDEX('Masterlist - Updating'!$R:$R,MATCH('Masterlist Autolink (Audit)'!B10,'Masterlist - Updating'!$B:$B,0))</f>
        <v>211H19490005</v>
      </c>
      <c r="S10" s="7" t="str">
        <f>INDEX('Masterlist - Updating'!$S:$S,MATCH('Masterlist Autolink (Audit)'!B10,'Masterlist - Updating'!$B:$B,0))</f>
        <v>SALPR/0904/3/21</v>
      </c>
      <c r="T10" s="7" t="str">
        <f>INDEX('Masterlist - Updating'!$T:$T,MATCH('Masterlist Autolink (Audit)'!B10,'Masterlist - Updating'!$B:$B,0))</f>
        <v>07.10.2022</v>
      </c>
      <c r="U10" s="11">
        <f t="shared" ca="1" si="0"/>
        <v>44831</v>
      </c>
      <c r="V10" s="11"/>
    </row>
    <row r="11" spans="1:22" ht="60" customHeight="1" x14ac:dyDescent="0.35">
      <c r="A11" s="2">
        <v>9</v>
      </c>
      <c r="B11" s="12" t="s">
        <v>64</v>
      </c>
      <c r="C11" s="130" t="str">
        <f>INDEX('Masterlist - Updating'!$C:$C,MATCH('Masterlist Autolink (Audit)'!B11,'Masterlist - Updating'!$B:$B,0))</f>
        <v>CHART RECORDER</v>
      </c>
      <c r="D11" s="7" t="str">
        <f>INDEX('Masterlist - Updating'!$D:$D,MATCH('Masterlist Autolink (Audit)'!B11,'Masterlist - Updating'!$B:$B,0))</f>
        <v>BARTON</v>
      </c>
      <c r="E11" s="7" t="str">
        <f>INDEX('Masterlist - Updating'!$E:$E,MATCH('Masterlist Autolink (Audit)'!B11,'Masterlist - Updating'!$B:$B,0))</f>
        <v>0 - 1,000 PSI</v>
      </c>
      <c r="F11" s="7" t="str">
        <f>INDEX('Masterlist - Updating'!$F:$F,MATCH('Masterlist Autolink (Audit)'!B11,'Masterlist - Updating'!$B:$B,0))</f>
        <v>120162010002</v>
      </c>
      <c r="G11" s="7" t="str">
        <f>INDEX('Masterlist - Updating'!$G:$G,MATCH('Masterlist Autolink (Audit)'!B11,'Masterlist - Updating'!$B:$B,0))</f>
        <v>QCD/TRSG/P08 / TRSG/QM/001/20 / API 6A</v>
      </c>
      <c r="H11" s="7" t="str">
        <f>INDEX('Masterlist - Updating'!$H:$H,MATCH('Masterlist Autolink (Audit)'!B11,'Masterlist - Updating'!$B:$B,0))</f>
        <v>± 2 F.S</v>
      </c>
      <c r="I11" s="8">
        <f>INDEX('Masterlist - Updating'!$I:$I,MATCH('Masterlist Autolink (Audit)'!B11,'Masterlist - Updating'!$B:$B,0))</f>
        <v>44718</v>
      </c>
      <c r="J11" s="133">
        <f>INDEX('Masterlist - Updating'!$J:$J,MATCH('Masterlist Autolink (Audit)'!B11,'Masterlist - Updating'!$B:$B,0))</f>
        <v>1</v>
      </c>
      <c r="K11" s="133" t="str">
        <f>INDEX('Masterlist - Updating'!$K:$K,MATCH('Masterlist Autolink (Audit)'!B11,'Masterlist - Updating'!$B:$B,0))</f>
        <v>Years</v>
      </c>
      <c r="L11" s="8">
        <f>INDEX('Masterlist - Updating'!$L:$L,MATCH('Masterlist Autolink (Audit)'!B11,'Masterlist - Updating'!$B:$B,0))</f>
        <v>45083</v>
      </c>
      <c r="M11" s="7" t="str">
        <f>INDEX('Masterlist - Updating'!$M:$M,MATCH('Masterlist Autolink (Audit)'!B11,'Masterlist - Updating'!$B:$B,0))</f>
        <v>TRESCAL</v>
      </c>
      <c r="N11" s="7" t="str">
        <f>INDEX('Masterlist - Updating'!$N:$N,MATCH('Masterlist Autolink (Audit)'!B11,'Masterlist - Updating'!$B:$B,0))</f>
        <v>SALPR/0409/2/22</v>
      </c>
      <c r="O11" s="7" t="str">
        <f>INDEX('Masterlist - Updating'!$O:$O,MATCH('Masterlist Autolink (Audit)'!B11,'Masterlist - Updating'!$B:$B,0))</f>
        <v>TEST BUNKER AREA 3 L2</v>
      </c>
      <c r="P11" s="7" t="b">
        <f ca="1">INDEX('Masterlist - Updating'!$P:$P,MATCH('Masterlist Autolink (Audit)'!B11,'Masterlist - Updating'!$B:$B,0))</f>
        <v>1</v>
      </c>
      <c r="Q11" s="7">
        <f>INDEX('Masterlist - Updating'!$Q:$Q,MATCH('Masterlist Autolink (Audit)'!B11,'Masterlist - Updating'!$B:$B,0))</f>
        <v>0</v>
      </c>
      <c r="R11" s="7" t="str">
        <f>INDEX('Masterlist - Updating'!$R:$R,MATCH('Masterlist Autolink (Audit)'!B11,'Masterlist - Updating'!$B:$B,0))</f>
        <v>211H20640027</v>
      </c>
      <c r="S11" s="7" t="str">
        <f>INDEX('Masterlist - Updating'!$S:$S,MATCH('Masterlist Autolink (Audit)'!B11,'Masterlist - Updating'!$B:$B,0))</f>
        <v>SALPR/0113/15/22</v>
      </c>
      <c r="T11" s="7" t="str">
        <f>INDEX('Masterlist - Updating'!$T:$T,MATCH('Masterlist Autolink (Audit)'!B11,'Masterlist - Updating'!$B:$B,0))</f>
        <v>08.02.2023</v>
      </c>
      <c r="U11" s="11">
        <f t="shared" ca="1" si="0"/>
        <v>44831</v>
      </c>
      <c r="V11" s="11">
        <f t="shared" ref="V11:V21" si="2">L11-14</f>
        <v>45069</v>
      </c>
    </row>
    <row r="12" spans="1:22" ht="60" customHeight="1" x14ac:dyDescent="0.35">
      <c r="A12" s="2">
        <v>10</v>
      </c>
      <c r="B12" s="12" t="s">
        <v>66</v>
      </c>
      <c r="C12" s="130" t="str">
        <f>INDEX('Masterlist - Updating'!$C:$C,MATCH('Masterlist Autolink (Audit)'!B12,'Masterlist - Updating'!$B:$B,0))</f>
        <v>CHART RECORDER</v>
      </c>
      <c r="D12" s="7" t="str">
        <f>INDEX('Masterlist - Updating'!$D:$D,MATCH('Masterlist Autolink (Audit)'!B12,'Masterlist - Updating'!$B:$B,0))</f>
        <v>BARTON</v>
      </c>
      <c r="E12" s="7" t="str">
        <f>INDEX('Masterlist - Updating'!$E:$E,MATCH('Masterlist Autolink (Audit)'!B12,'Masterlist - Updating'!$B:$B,0))</f>
        <v>0 - 30,000 PSI</v>
      </c>
      <c r="F12" s="7" t="str">
        <f>INDEX('Masterlist - Updating'!$F:$F,MATCH('Masterlist Autolink (Audit)'!B12,'Masterlist - Updating'!$B:$B,0))</f>
        <v>120162019004</v>
      </c>
      <c r="G12" s="7" t="str">
        <f>INDEX('Masterlist - Updating'!$G:$G,MATCH('Masterlist Autolink (Audit)'!B12,'Masterlist - Updating'!$B:$B,0))</f>
        <v>QCD/TRSG/P08 / TRSG/QM/001/20 / API 6A</v>
      </c>
      <c r="H12" s="7" t="str">
        <f>INDEX('Masterlist - Updating'!$H:$H,MATCH('Masterlist Autolink (Audit)'!B12,'Masterlist - Updating'!$B:$B,0))</f>
        <v>± 2 F.S</v>
      </c>
      <c r="I12" s="8">
        <f>INDEX('Masterlist - Updating'!$I:$I,MATCH('Masterlist Autolink (Audit)'!B12,'Masterlist - Updating'!$B:$B,0))</f>
        <v>44718</v>
      </c>
      <c r="J12" s="133">
        <f>INDEX('Masterlist - Updating'!$J:$J,MATCH('Masterlist Autolink (Audit)'!B12,'Masterlist - Updating'!$B:$B,0))</f>
        <v>1</v>
      </c>
      <c r="K12" s="133" t="str">
        <f>INDEX('Masterlist - Updating'!$K:$K,MATCH('Masterlist Autolink (Audit)'!B12,'Masterlist - Updating'!$B:$B,0))</f>
        <v>Years</v>
      </c>
      <c r="L12" s="8">
        <f>INDEX('Masterlist - Updating'!$L:$L,MATCH('Masterlist Autolink (Audit)'!B12,'Masterlist - Updating'!$B:$B,0))</f>
        <v>45083</v>
      </c>
      <c r="M12" s="7" t="str">
        <f>INDEX('Masterlist - Updating'!$M:$M,MATCH('Masterlist Autolink (Audit)'!B12,'Masterlist - Updating'!$B:$B,0))</f>
        <v>TRESCAL</v>
      </c>
      <c r="N12" s="7" t="str">
        <f>INDEX('Masterlist - Updating'!$N:$N,MATCH('Masterlist Autolink (Audit)'!B12,'Masterlist - Updating'!$B:$B,0))</f>
        <v>SALPR/0409/5/22</v>
      </c>
      <c r="O12" s="7" t="str">
        <f>INDEX('Masterlist - Updating'!$O:$O,MATCH('Masterlist Autolink (Audit)'!B12,'Masterlist - Updating'!$B:$B,0))</f>
        <v>TEST BUNKER AREA 2</v>
      </c>
      <c r="P12" s="7" t="b">
        <f ca="1">INDEX('Masterlist - Updating'!$P:$P,MATCH('Masterlist Autolink (Audit)'!B12,'Masterlist - Updating'!$B:$B,0))</f>
        <v>1</v>
      </c>
      <c r="Q12" s="7">
        <f>INDEX('Masterlist - Updating'!$Q:$Q,MATCH('Masterlist Autolink (Audit)'!B12,'Masterlist - Updating'!$B:$B,0))</f>
        <v>0</v>
      </c>
      <c r="R12" s="7" t="str">
        <f>INDEX('Masterlist - Updating'!$R:$R,MATCH('Masterlist Autolink (Audit)'!B12,'Masterlist - Updating'!$B:$B,0))</f>
        <v>211H19490005</v>
      </c>
      <c r="S12" s="7" t="str">
        <f>INDEX('Masterlist - Updating'!$S:$S,MATCH('Masterlist Autolink (Audit)'!B12,'Masterlist - Updating'!$B:$B,0))</f>
        <v>SALPR/0904/3/21</v>
      </c>
      <c r="T12" s="7" t="str">
        <f>INDEX('Masterlist - Updating'!$T:$T,MATCH('Masterlist Autolink (Audit)'!B12,'Masterlist - Updating'!$B:$B,0))</f>
        <v>07.10.2022</v>
      </c>
      <c r="U12" s="11">
        <f t="shared" ca="1" si="0"/>
        <v>44831</v>
      </c>
      <c r="V12" s="11">
        <f t="shared" si="2"/>
        <v>45069</v>
      </c>
    </row>
    <row r="13" spans="1:22" ht="60" customHeight="1" x14ac:dyDescent="0.35">
      <c r="A13" s="2">
        <v>11</v>
      </c>
      <c r="B13" s="12" t="s">
        <v>71</v>
      </c>
      <c r="C13" s="130" t="str">
        <f>INDEX('Masterlist - Updating'!$C:$C,MATCH('Masterlist Autolink (Audit)'!B13,'Masterlist - Updating'!$B:$B,0))</f>
        <v>PRESSURE CHART RECORDER</v>
      </c>
      <c r="D13" s="7" t="str">
        <f>INDEX('Masterlist - Updating'!$D:$D,MATCH('Masterlist Autolink (Audit)'!B13,'Masterlist - Updating'!$B:$B,0))</f>
        <v>BARTON</v>
      </c>
      <c r="E13" s="7" t="str">
        <f>INDEX('Masterlist - Updating'!$E:$E,MATCH('Masterlist Autolink (Audit)'!B13,'Masterlist - Updating'!$B:$B,0))</f>
        <v>0 -5,000 PSI</v>
      </c>
      <c r="F13" s="7" t="str">
        <f>INDEX('Masterlist - Updating'!$F:$F,MATCH('Masterlist Autolink (Audit)'!B13,'Masterlist - Updating'!$B:$B,0))</f>
        <v>9000002072 / 120162016001</v>
      </c>
      <c r="G13" s="7" t="str">
        <f>INDEX('Masterlist - Updating'!$G:$G,MATCH('Masterlist Autolink (Audit)'!B13,'Masterlist - Updating'!$B:$B,0))</f>
        <v>QCD/TRSG/P08 / TRSG/QM/001/20 / API 6A</v>
      </c>
      <c r="H13" s="7" t="str">
        <f>INDEX('Masterlist - Updating'!$H:$H,MATCH('Masterlist Autolink (Audit)'!B13,'Masterlist - Updating'!$B:$B,0))</f>
        <v>± 2 % FS</v>
      </c>
      <c r="I13" s="8">
        <f>INDEX('Masterlist - Updating'!$I:$I,MATCH('Masterlist Autolink (Audit)'!B13,'Masterlist - Updating'!$B:$B,0))</f>
        <v>44793</v>
      </c>
      <c r="J13" s="133">
        <f>INDEX('Masterlist - Updating'!$J:$J,MATCH('Masterlist Autolink (Audit)'!B13,'Masterlist - Updating'!$B:$B,0))</f>
        <v>1</v>
      </c>
      <c r="K13" s="133" t="str">
        <f>INDEX('Masterlist - Updating'!$K:$K,MATCH('Masterlist Autolink (Audit)'!B13,'Masterlist - Updating'!$B:$B,0))</f>
        <v>Years</v>
      </c>
      <c r="L13" s="8">
        <f>INDEX('Masterlist - Updating'!$L:$L,MATCH('Masterlist Autolink (Audit)'!B13,'Masterlist - Updating'!$B:$B,0))</f>
        <v>45158</v>
      </c>
      <c r="M13" s="7" t="str">
        <f>INDEX('Masterlist - Updating'!$M:$M,MATCH('Masterlist Autolink (Audit)'!B13,'Masterlist - Updating'!$B:$B,0))</f>
        <v>TRESCAL</v>
      </c>
      <c r="N13" s="7" t="str">
        <f>INDEX('Masterlist - Updating'!$N:$N,MATCH('Masterlist Autolink (Audit)'!B13,'Masterlist - Updating'!$B:$B,0))</f>
        <v>SALPR/0638/2/22</v>
      </c>
      <c r="O13" s="7" t="str">
        <f>INDEX('Masterlist - Updating'!$O:$O,MATCH('Masterlist Autolink (Audit)'!B13,'Masterlist - Updating'!$B:$B,0))</f>
        <v>TEST BUNKER AREA 2</v>
      </c>
      <c r="P13" s="7" t="b">
        <f ca="1">INDEX('Masterlist - Updating'!$P:$P,MATCH('Masterlist Autolink (Audit)'!B13,'Masterlist - Updating'!$B:$B,0))</f>
        <v>1</v>
      </c>
      <c r="Q13" s="7">
        <f>INDEX('Masterlist - Updating'!$Q:$Q,MATCH('Masterlist Autolink (Audit)'!B13,'Masterlist - Updating'!$B:$B,0))</f>
        <v>0</v>
      </c>
      <c r="R13" s="7" t="str">
        <f>INDEX('Masterlist - Updating'!$R:$R,MATCH('Masterlist Autolink (Audit)'!B13,'Masterlist - Updating'!$B:$B,0))</f>
        <v>3593088 (DPI 104)</v>
      </c>
      <c r="S13" s="7" t="str">
        <f>INDEX('Masterlist - Updating'!$S:$S,MATCH('Masterlist Autolink (Audit)'!B13,'Masterlist - Updating'!$B:$B,0))</f>
        <v>SALPR/1265/1/21</v>
      </c>
      <c r="T13" s="7" t="str">
        <f>INDEX('Masterlist - Updating'!$T:$T,MATCH('Masterlist Autolink (Audit)'!B13,'Masterlist - Updating'!$B:$B,0))</f>
        <v>15.12.2022</v>
      </c>
      <c r="U13" s="11">
        <f t="shared" ca="1" si="0"/>
        <v>44831</v>
      </c>
      <c r="V13" s="11">
        <f t="shared" si="2"/>
        <v>45144</v>
      </c>
    </row>
    <row r="14" spans="1:22" ht="60" customHeight="1" x14ac:dyDescent="0.35">
      <c r="A14" s="2">
        <v>12</v>
      </c>
      <c r="B14" s="12" t="s">
        <v>79</v>
      </c>
      <c r="C14" s="130" t="str">
        <f>INDEX('Masterlist - Updating'!$C:$C,MATCH('Masterlist Autolink (Audit)'!B14,'Masterlist - Updating'!$B:$B,0))</f>
        <v>CHART RECORDER</v>
      </c>
      <c r="D14" s="7" t="str">
        <f>INDEX('Masterlist - Updating'!$D:$D,MATCH('Masterlist Autolink (Audit)'!B14,'Masterlist - Updating'!$B:$B,0))</f>
        <v>BARTON</v>
      </c>
      <c r="E14" s="7" t="str">
        <f>INDEX('Masterlist - Updating'!$E:$E,MATCH('Masterlist Autolink (Audit)'!B14,'Masterlist - Updating'!$B:$B,0))</f>
        <v>0 -5,000 PSI</v>
      </c>
      <c r="F14" s="7" t="str">
        <f>INDEX('Masterlist - Updating'!$F:$F,MATCH('Masterlist Autolink (Audit)'!B14,'Masterlist - Updating'!$B:$B,0))</f>
        <v>120162016002</v>
      </c>
      <c r="G14" s="7" t="str">
        <f>INDEX('Masterlist - Updating'!$G:$G,MATCH('Masterlist Autolink (Audit)'!B14,'Masterlist - Updating'!$B:$B,0))</f>
        <v>QCD/TRSG/P08 / TRSG/QM/001/20 / API 6A</v>
      </c>
      <c r="H14" s="7" t="str">
        <f>INDEX('Masterlist - Updating'!$H:$H,MATCH('Masterlist Autolink (Audit)'!B14,'Masterlist - Updating'!$B:$B,0))</f>
        <v>± 2 F.S</v>
      </c>
      <c r="I14" s="8">
        <f>INDEX('Masterlist - Updating'!$I:$I,MATCH('Masterlist Autolink (Audit)'!B14,'Masterlist - Updating'!$B:$B,0))</f>
        <v>44649</v>
      </c>
      <c r="J14" s="133">
        <f>INDEX('Masterlist - Updating'!$J:$J,MATCH('Masterlist Autolink (Audit)'!B14,'Masterlist - Updating'!$B:$B,0))</f>
        <v>1</v>
      </c>
      <c r="K14" s="133" t="str">
        <f>INDEX('Masterlist - Updating'!$K:$K,MATCH('Masterlist Autolink (Audit)'!B14,'Masterlist - Updating'!$B:$B,0))</f>
        <v>Years</v>
      </c>
      <c r="L14" s="8">
        <f>INDEX('Masterlist - Updating'!$L:$L,MATCH('Masterlist Autolink (Audit)'!B14,'Masterlist - Updating'!$B:$B,0))</f>
        <v>45014</v>
      </c>
      <c r="M14" s="7" t="str">
        <f>INDEX('Masterlist - Updating'!$M:$M,MATCH('Masterlist Autolink (Audit)'!B14,'Masterlist - Updating'!$B:$B,0))</f>
        <v>TRESCAL</v>
      </c>
      <c r="N14" s="7" t="str">
        <f>INDEX('Masterlist - Updating'!$N:$N,MATCH('Masterlist Autolink (Audit)'!B14,'Masterlist - Updating'!$B:$B,0))</f>
        <v>SALPR/0223/9/22</v>
      </c>
      <c r="O14" s="7" t="str">
        <f>INDEX('Masterlist - Updating'!$O:$O,MATCH('Masterlist Autolink (Audit)'!B14,'Masterlist - Updating'!$B:$B,0))</f>
        <v>TEST BUNKER AREA 3 L2</v>
      </c>
      <c r="P14" s="7" t="b">
        <f ca="1">INDEX('Masterlist - Updating'!$P:$P,MATCH('Masterlist Autolink (Audit)'!B14,'Masterlist - Updating'!$B:$B,0))</f>
        <v>1</v>
      </c>
      <c r="Q14" s="7">
        <f>INDEX('Masterlist - Updating'!$Q:$Q,MATCH('Masterlist Autolink (Audit)'!B14,'Masterlist - Updating'!$B:$B,0))</f>
        <v>0</v>
      </c>
      <c r="R14" s="7" t="str">
        <f>INDEX('Masterlist - Updating'!$R:$R,MATCH('Masterlist Autolink (Audit)'!B14,'Masterlist - Updating'!$B:$B,0))</f>
        <v>3593088</v>
      </c>
      <c r="S14" s="7" t="str">
        <f>INDEX('Masterlist - Updating'!$S:$S,MATCH('Masterlist Autolink (Audit)'!B14,'Masterlist - Updating'!$B:$B,0))</f>
        <v>SALPR/1265/1/21</v>
      </c>
      <c r="T14" s="7" t="str">
        <f>INDEX('Masterlist - Updating'!$T:$T,MATCH('Masterlist Autolink (Audit)'!B14,'Masterlist - Updating'!$B:$B,0))</f>
        <v>15.12.2022</v>
      </c>
      <c r="U14" s="11">
        <f t="shared" ca="1" si="0"/>
        <v>44831</v>
      </c>
      <c r="V14" s="11">
        <f t="shared" si="2"/>
        <v>45000</v>
      </c>
    </row>
    <row r="15" spans="1:22" ht="60" customHeight="1" x14ac:dyDescent="0.35">
      <c r="A15" s="2">
        <v>13</v>
      </c>
      <c r="B15" s="12" t="s">
        <v>85</v>
      </c>
      <c r="C15" s="130" t="str">
        <f>INDEX('Masterlist - Updating'!$C:$C,MATCH('Masterlist Autolink (Audit)'!B15,'Masterlist - Updating'!$B:$B,0))</f>
        <v>CHART RECORDER</v>
      </c>
      <c r="D15" s="7" t="str">
        <f>INDEX('Masterlist - Updating'!$D:$D,MATCH('Masterlist Autolink (Audit)'!B15,'Masterlist - Updating'!$B:$B,0))</f>
        <v>BARTON</v>
      </c>
      <c r="E15" s="7" t="str">
        <f>INDEX('Masterlist - Updating'!$E:$E,MATCH('Masterlist Autolink (Audit)'!B15,'Masterlist - Updating'!$B:$B,0))</f>
        <v>0 -5,000 PSI</v>
      </c>
      <c r="F15" s="7" t="str">
        <f>INDEX('Masterlist - Updating'!$F:$F,MATCH('Masterlist Autolink (Audit)'!B15,'Masterlist - Updating'!$B:$B,0))</f>
        <v>120162016003</v>
      </c>
      <c r="G15" s="7" t="str">
        <f>INDEX('Masterlist - Updating'!$G:$G,MATCH('Masterlist Autolink (Audit)'!B15,'Masterlist - Updating'!$B:$B,0))</f>
        <v>QCD/TRSG/P08 / TRSG/QM/001/20 / API 6A</v>
      </c>
      <c r="H15" s="7" t="str">
        <f>INDEX('Masterlist - Updating'!$H:$H,MATCH('Masterlist Autolink (Audit)'!B15,'Masterlist - Updating'!$B:$B,0))</f>
        <v>± 2 F.S</v>
      </c>
      <c r="I15" s="8">
        <f>INDEX('Masterlist - Updating'!$I:$I,MATCH('Masterlist Autolink (Audit)'!B15,'Masterlist - Updating'!$B:$B,0))</f>
        <v>44718</v>
      </c>
      <c r="J15" s="133">
        <f>INDEX('Masterlist - Updating'!$J:$J,MATCH('Masterlist Autolink (Audit)'!B15,'Masterlist - Updating'!$B:$B,0))</f>
        <v>1</v>
      </c>
      <c r="K15" s="133" t="str">
        <f>INDEX('Masterlist - Updating'!$K:$K,MATCH('Masterlist Autolink (Audit)'!B15,'Masterlist - Updating'!$B:$B,0))</f>
        <v>Years</v>
      </c>
      <c r="L15" s="8">
        <f>INDEX('Masterlist - Updating'!$L:$L,MATCH('Masterlist Autolink (Audit)'!B15,'Masterlist - Updating'!$B:$B,0))</f>
        <v>45083</v>
      </c>
      <c r="M15" s="7" t="str">
        <f>INDEX('Masterlist - Updating'!$M:$M,MATCH('Masterlist Autolink (Audit)'!B15,'Masterlist - Updating'!$B:$B,0))</f>
        <v>TRESCAL</v>
      </c>
      <c r="N15" s="7" t="str">
        <f>INDEX('Masterlist - Updating'!$N:$N,MATCH('Masterlist Autolink (Audit)'!B15,'Masterlist - Updating'!$B:$B,0))</f>
        <v>SALPR/0409/1/22</v>
      </c>
      <c r="O15" s="7" t="str">
        <f>INDEX('Masterlist - Updating'!$O:$O,MATCH('Masterlist Autolink (Audit)'!B15,'Masterlist - Updating'!$B:$B,0))</f>
        <v>TEST BUNKER AREA 3 L2</v>
      </c>
      <c r="P15" s="7" t="b">
        <f ca="1">INDEX('Masterlist - Updating'!$P:$P,MATCH('Masterlist Autolink (Audit)'!B15,'Masterlist - Updating'!$B:$B,0))</f>
        <v>1</v>
      </c>
      <c r="Q15" s="7">
        <f>INDEX('Masterlist - Updating'!$Q:$Q,MATCH('Masterlist Autolink (Audit)'!B15,'Masterlist - Updating'!$B:$B,0))</f>
        <v>0</v>
      </c>
      <c r="R15" s="7" t="str">
        <f>INDEX('Masterlist - Updating'!$R:$R,MATCH('Masterlist Autolink (Audit)'!B15,'Masterlist - Updating'!$B:$B,0))</f>
        <v>3534923 (DPI 104)</v>
      </c>
      <c r="S15" s="7" t="str">
        <f>INDEX('Masterlist - Updating'!$S:$S,MATCH('Masterlist Autolink (Audit)'!B15,'Masterlist - Updating'!$B:$B,0))</f>
        <v>SALPR/0113/6/22</v>
      </c>
      <c r="T15" s="7" t="str">
        <f>INDEX('Masterlist - Updating'!$T:$T,MATCH('Masterlist Autolink (Audit)'!B15,'Masterlist - Updating'!$B:$B,0))</f>
        <v>08.02.2023</v>
      </c>
      <c r="U15" s="11">
        <f t="shared" ca="1" si="0"/>
        <v>44831</v>
      </c>
      <c r="V15" s="11">
        <f t="shared" si="2"/>
        <v>45069</v>
      </c>
    </row>
    <row r="16" spans="1:22" ht="60" customHeight="1" x14ac:dyDescent="0.35">
      <c r="A16" s="2">
        <v>14</v>
      </c>
      <c r="B16" s="12" t="s">
        <v>87</v>
      </c>
      <c r="C16" s="130" t="str">
        <f>INDEX('Masterlist - Updating'!$C:$C,MATCH('Masterlist Autolink (Audit)'!B16,'Masterlist - Updating'!$B:$B,0))</f>
        <v>DRIFT INSPECTION</v>
      </c>
      <c r="D16" s="7" t="str">
        <f>INDEX('Masterlist - Updating'!$D:$D,MATCH('Masterlist Autolink (Audit)'!B16,'Masterlist - Updating'!$B:$B,0))</f>
        <v>--</v>
      </c>
      <c r="E16" s="7" t="str">
        <f>INDEX('Masterlist - Updating'!$E:$E,MATCH('Masterlist Autolink (Audit)'!B16,'Masterlist - Updating'!$B:$B,0))</f>
        <v>11''</v>
      </c>
      <c r="F16" s="7" t="str">
        <f>INDEX('Masterlist - Updating'!$F:$F,MATCH('Masterlist Autolink (Audit)'!B16,'Masterlist - Updating'!$B:$B,0))</f>
        <v>-</v>
      </c>
      <c r="G16" s="7" t="str">
        <f>INDEX('Masterlist - Updating'!$G:$G,MATCH('Masterlist Autolink (Audit)'!B16,'Masterlist - Updating'!$B:$B,0))</f>
        <v>MTQ STD</v>
      </c>
      <c r="H16" s="7" t="str">
        <f>INDEX('Masterlist - Updating'!$H:$H,MATCH('Masterlist Autolink (Audit)'!B16,'Masterlist - Updating'!$B:$B,0))</f>
        <v>`</v>
      </c>
      <c r="I16" s="8">
        <f>INDEX('Masterlist - Updating'!$I:$I,MATCH('Masterlist Autolink (Audit)'!B16,'Masterlist - Updating'!$B:$B,0))</f>
        <v>44463</v>
      </c>
      <c r="J16" s="133">
        <f>INDEX('Masterlist - Updating'!$J:$J,MATCH('Masterlist Autolink (Audit)'!B16,'Masterlist - Updating'!$B:$B,0))</f>
        <v>1</v>
      </c>
      <c r="K16" s="133" t="str">
        <f>INDEX('Masterlist - Updating'!$K:$K,MATCH('Masterlist Autolink (Audit)'!B16,'Masterlist - Updating'!$B:$B,0))</f>
        <v>Years</v>
      </c>
      <c r="L16" s="8">
        <f>INDEX('Masterlist - Updating'!$L:$L,MATCH('Masterlist Autolink (Audit)'!B16,'Masterlist - Updating'!$B:$B,0))</f>
        <v>44828</v>
      </c>
      <c r="M16" s="7" t="str">
        <f>INDEX('Masterlist - Updating'!$M:$M,MATCH('Masterlist Autolink (Audit)'!B16,'Masterlist - Updating'!$B:$B,0))</f>
        <v>--</v>
      </c>
      <c r="N16" s="7" t="str">
        <f>INDEX('Masterlist - Updating'!$N:$N,MATCH('Masterlist Autolink (Audit)'!B16,'Masterlist - Updating'!$B:$B,0))</f>
        <v>--</v>
      </c>
      <c r="O16" s="7" t="str">
        <f>INDEX('Masterlist - Updating'!$O:$O,MATCH('Masterlist Autolink (Audit)'!B16,'Masterlist - Updating'!$B:$B,0))</f>
        <v>Assy Shop BAY C</v>
      </c>
      <c r="P16" s="7" t="b">
        <f ca="1">INDEX('Masterlist - Updating'!$P:$P,MATCH('Masterlist Autolink (Audit)'!B16,'Masterlist - Updating'!$B:$B,0))</f>
        <v>0</v>
      </c>
      <c r="Q16" s="7" t="str">
        <f>INDEX('Masterlist - Updating'!$Q:$Q,MATCH('Masterlist Autolink (Audit)'!B16,'Masterlist - Updating'!$B:$B,0))</f>
        <v>IN-HOUSE INSPECTION</v>
      </c>
      <c r="R16" s="7" t="str">
        <f>INDEX('Masterlist - Updating'!$R:$R,MATCH('Masterlist Autolink (Audit)'!B16,'Masterlist - Updating'!$B:$B,0))</f>
        <v>--</v>
      </c>
      <c r="S16" s="7" t="str">
        <f>INDEX('Masterlist - Updating'!$S:$S,MATCH('Masterlist Autolink (Audit)'!B16,'Masterlist - Updating'!$B:$B,0))</f>
        <v>--</v>
      </c>
      <c r="T16" s="7" t="str">
        <f>INDEX('Masterlist - Updating'!$T:$T,MATCH('Masterlist Autolink (Audit)'!B16,'Masterlist - Updating'!$B:$B,0))</f>
        <v>--</v>
      </c>
      <c r="U16" s="11">
        <f t="shared" ca="1" si="0"/>
        <v>44831</v>
      </c>
      <c r="V16" s="11">
        <f t="shared" si="2"/>
        <v>44814</v>
      </c>
    </row>
    <row r="17" spans="1:22" ht="60" customHeight="1" x14ac:dyDescent="0.35">
      <c r="A17" s="2">
        <v>15</v>
      </c>
      <c r="B17" s="12" t="s">
        <v>91</v>
      </c>
      <c r="C17" s="130" t="str">
        <f>INDEX('Masterlist - Updating'!$C:$C,MATCH('Masterlist Autolink (Audit)'!B17,'Masterlist - Updating'!$B:$B,0))</f>
        <v>DRIFT INSPECTION</v>
      </c>
      <c r="D17" s="7" t="str">
        <f>INDEX('Masterlist - Updating'!$D:$D,MATCH('Masterlist Autolink (Audit)'!B17,'Masterlist - Updating'!$B:$B,0))</f>
        <v>--</v>
      </c>
      <c r="E17" s="7" t="str">
        <f>INDEX('Masterlist - Updating'!$E:$E,MATCH('Masterlist Autolink (Audit)'!B17,'Masterlist - Updating'!$B:$B,0))</f>
        <v>13.625''</v>
      </c>
      <c r="F17" s="7" t="str">
        <f>INDEX('Masterlist - Updating'!$F:$F,MATCH('Masterlist Autolink (Audit)'!B17,'Masterlist - Updating'!$B:$B,0))</f>
        <v>-</v>
      </c>
      <c r="G17" s="7" t="str">
        <f>INDEX('Masterlist - Updating'!$G:$G,MATCH('Masterlist Autolink (Audit)'!B17,'Masterlist - Updating'!$B:$B,0))</f>
        <v>MTQ STD</v>
      </c>
      <c r="H17" s="7" t="str">
        <f>INDEX('Masterlist - Updating'!$H:$H,MATCH('Masterlist Autolink (Audit)'!B17,'Masterlist - Updating'!$B:$B,0))</f>
        <v>-</v>
      </c>
      <c r="I17" s="8">
        <f>INDEX('Masterlist - Updating'!$I:$I,MATCH('Masterlist Autolink (Audit)'!B17,'Masterlist - Updating'!$B:$B,0))</f>
        <v>44463</v>
      </c>
      <c r="J17" s="133">
        <f>INDEX('Masterlist - Updating'!$J:$J,MATCH('Masterlist Autolink (Audit)'!B17,'Masterlist - Updating'!$B:$B,0))</f>
        <v>1</v>
      </c>
      <c r="K17" s="133" t="str">
        <f>INDEX('Masterlist - Updating'!$K:$K,MATCH('Masterlist Autolink (Audit)'!B17,'Masterlist - Updating'!$B:$B,0))</f>
        <v>Years</v>
      </c>
      <c r="L17" s="8">
        <f>INDEX('Masterlist - Updating'!$L:$L,MATCH('Masterlist Autolink (Audit)'!B17,'Masterlist - Updating'!$B:$B,0))</f>
        <v>44828</v>
      </c>
      <c r="M17" s="7" t="str">
        <f>INDEX('Masterlist - Updating'!$M:$M,MATCH('Masterlist Autolink (Audit)'!B17,'Masterlist - Updating'!$B:$B,0))</f>
        <v>--</v>
      </c>
      <c r="N17" s="7" t="str">
        <f>INDEX('Masterlist - Updating'!$N:$N,MATCH('Masterlist Autolink (Audit)'!B17,'Masterlist - Updating'!$B:$B,0))</f>
        <v>--</v>
      </c>
      <c r="O17" s="7" t="str">
        <f>INDEX('Masterlist - Updating'!$O:$O,MATCH('Masterlist Autolink (Audit)'!B17,'Masterlist - Updating'!$B:$B,0))</f>
        <v>Assy Shop BAY C - RACK A04</v>
      </c>
      <c r="P17" s="7" t="b">
        <f ca="1">INDEX('Masterlist - Updating'!$P:$P,MATCH('Masterlist Autolink (Audit)'!B17,'Masterlist - Updating'!$B:$B,0))</f>
        <v>0</v>
      </c>
      <c r="Q17" s="7" t="str">
        <f>INDEX('Masterlist - Updating'!$Q:$Q,MATCH('Masterlist Autolink (Audit)'!B17,'Masterlist - Updating'!$B:$B,0))</f>
        <v>IN-HOUSE INSPECTION</v>
      </c>
      <c r="R17" s="7" t="str">
        <f>INDEX('Masterlist - Updating'!$R:$R,MATCH('Masterlist Autolink (Audit)'!B17,'Masterlist - Updating'!$B:$B,0))</f>
        <v>--</v>
      </c>
      <c r="S17" s="7" t="str">
        <f>INDEX('Masterlist - Updating'!$S:$S,MATCH('Masterlist Autolink (Audit)'!B17,'Masterlist - Updating'!$B:$B,0))</f>
        <v>--</v>
      </c>
      <c r="T17" s="7" t="str">
        <f>INDEX('Masterlist - Updating'!$T:$T,MATCH('Masterlist Autolink (Audit)'!B17,'Masterlist - Updating'!$B:$B,0))</f>
        <v>--</v>
      </c>
      <c r="U17" s="11">
        <f t="shared" ca="1" si="0"/>
        <v>44831</v>
      </c>
      <c r="V17" s="11">
        <f t="shared" si="2"/>
        <v>44814</v>
      </c>
    </row>
    <row r="18" spans="1:22" ht="60" customHeight="1" x14ac:dyDescent="0.35">
      <c r="A18" s="2">
        <v>16</v>
      </c>
      <c r="B18" s="12" t="s">
        <v>95</v>
      </c>
      <c r="C18" s="130" t="str">
        <f>INDEX('Masterlist - Updating'!$C:$C,MATCH('Masterlist Autolink (Audit)'!B18,'Masterlist - Updating'!$B:$B,0))</f>
        <v>DRIFT INSPECTION</v>
      </c>
      <c r="D18" s="7" t="str">
        <f>INDEX('Masterlist - Updating'!$D:$D,MATCH('Masterlist Autolink (Audit)'!B18,'Masterlist - Updating'!$B:$B,0))</f>
        <v>--</v>
      </c>
      <c r="E18" s="7" t="str">
        <f>INDEX('Masterlist - Updating'!$E:$E,MATCH('Masterlist Autolink (Audit)'!B18,'Masterlist - Updating'!$B:$B,0))</f>
        <v>21.250''</v>
      </c>
      <c r="F18" s="7" t="str">
        <f>INDEX('Masterlist - Updating'!$F:$F,MATCH('Masterlist Autolink (Audit)'!B18,'Masterlist - Updating'!$B:$B,0))</f>
        <v>-</v>
      </c>
      <c r="G18" s="7" t="str">
        <f>INDEX('Masterlist - Updating'!$G:$G,MATCH('Masterlist Autolink (Audit)'!B18,'Masterlist - Updating'!$B:$B,0))</f>
        <v>MTQ STD</v>
      </c>
      <c r="H18" s="7" t="str">
        <f>INDEX('Masterlist - Updating'!$H:$H,MATCH('Masterlist Autolink (Audit)'!B18,'Masterlist - Updating'!$B:$B,0))</f>
        <v>-</v>
      </c>
      <c r="I18" s="8">
        <f>INDEX('Masterlist - Updating'!$I:$I,MATCH('Masterlist Autolink (Audit)'!B18,'Masterlist - Updating'!$B:$B,0))</f>
        <v>44463</v>
      </c>
      <c r="J18" s="133">
        <f>INDEX('Masterlist - Updating'!$J:$J,MATCH('Masterlist Autolink (Audit)'!B18,'Masterlist - Updating'!$B:$B,0))</f>
        <v>1</v>
      </c>
      <c r="K18" s="133" t="str">
        <f>INDEX('Masterlist - Updating'!$K:$K,MATCH('Masterlist Autolink (Audit)'!B18,'Masterlist - Updating'!$B:$B,0))</f>
        <v>Years</v>
      </c>
      <c r="L18" s="8">
        <f>INDEX('Masterlist - Updating'!$L:$L,MATCH('Masterlist Autolink (Audit)'!B18,'Masterlist - Updating'!$B:$B,0))</f>
        <v>44828</v>
      </c>
      <c r="M18" s="7" t="str">
        <f>INDEX('Masterlist - Updating'!$M:$M,MATCH('Masterlist Autolink (Audit)'!B18,'Masterlist - Updating'!$B:$B,0))</f>
        <v>--</v>
      </c>
      <c r="N18" s="7" t="str">
        <f>INDEX('Masterlist - Updating'!$N:$N,MATCH('Masterlist Autolink (Audit)'!B18,'Masterlist - Updating'!$B:$B,0))</f>
        <v>--</v>
      </c>
      <c r="O18" s="7" t="str">
        <f>INDEX('Masterlist - Updating'!$O:$O,MATCH('Masterlist Autolink (Audit)'!B18,'Masterlist - Updating'!$B:$B,0))</f>
        <v>Assy Shop BAY C - RACK A04</v>
      </c>
      <c r="P18" s="7" t="b">
        <f ca="1">INDEX('Masterlist - Updating'!$P:$P,MATCH('Masterlist Autolink (Audit)'!B18,'Masterlist - Updating'!$B:$B,0))</f>
        <v>0</v>
      </c>
      <c r="Q18" s="7" t="str">
        <f>INDEX('Masterlist - Updating'!$Q:$Q,MATCH('Masterlist Autolink (Audit)'!B18,'Masterlist - Updating'!$B:$B,0))</f>
        <v>IN-HOUSE INSPECTION</v>
      </c>
      <c r="R18" s="7" t="str">
        <f>INDEX('Masterlist - Updating'!$R:$R,MATCH('Masterlist Autolink (Audit)'!B18,'Masterlist - Updating'!$B:$B,0))</f>
        <v>--</v>
      </c>
      <c r="S18" s="7" t="str">
        <f>INDEX('Masterlist - Updating'!$S:$S,MATCH('Masterlist Autolink (Audit)'!B18,'Masterlist - Updating'!$B:$B,0))</f>
        <v>--</v>
      </c>
      <c r="T18" s="7" t="str">
        <f>INDEX('Masterlist - Updating'!$T:$T,MATCH('Masterlist Autolink (Audit)'!B18,'Masterlist - Updating'!$B:$B,0))</f>
        <v>--</v>
      </c>
      <c r="U18" s="11">
        <f t="shared" ca="1" si="0"/>
        <v>44831</v>
      </c>
      <c r="V18" s="11">
        <f t="shared" si="2"/>
        <v>44814</v>
      </c>
    </row>
    <row r="19" spans="1:22" ht="60" customHeight="1" x14ac:dyDescent="0.35">
      <c r="A19" s="2">
        <v>17</v>
      </c>
      <c r="B19" s="12" t="s">
        <v>98</v>
      </c>
      <c r="C19" s="130" t="str">
        <f>INDEX('Masterlist - Updating'!$C:$C,MATCH('Masterlist Autolink (Audit)'!B19,'Masterlist - Updating'!$B:$B,0))</f>
        <v>DRIFT INSPECTION</v>
      </c>
      <c r="D19" s="7" t="str">
        <f>INDEX('Masterlist - Updating'!$D:$D,MATCH('Masterlist Autolink (Audit)'!B19,'Masterlist - Updating'!$B:$B,0))</f>
        <v>--</v>
      </c>
      <c r="E19" s="7" t="str">
        <f>INDEX('Masterlist - Updating'!$E:$E,MATCH('Masterlist Autolink (Audit)'!B19,'Masterlist - Updating'!$B:$B,0))</f>
        <v>20.066''</v>
      </c>
      <c r="F19" s="7" t="str">
        <f>INDEX('Masterlist - Updating'!$F:$F,MATCH('Masterlist Autolink (Audit)'!B19,'Masterlist - Updating'!$B:$B,0))</f>
        <v>-</v>
      </c>
      <c r="G19" s="7" t="str">
        <f>INDEX('Masterlist - Updating'!$G:$G,MATCH('Masterlist Autolink (Audit)'!B19,'Masterlist - Updating'!$B:$B,0))</f>
        <v>MTQ STD</v>
      </c>
      <c r="H19" s="7" t="str">
        <f>INDEX('Masterlist - Updating'!$H:$H,MATCH('Masterlist Autolink (Audit)'!B19,'Masterlist - Updating'!$B:$B,0))</f>
        <v>-</v>
      </c>
      <c r="I19" s="8">
        <f>INDEX('Masterlist - Updating'!$I:$I,MATCH('Masterlist Autolink (Audit)'!B19,'Masterlist - Updating'!$B:$B,0))</f>
        <v>44463</v>
      </c>
      <c r="J19" s="133">
        <f>INDEX('Masterlist - Updating'!$J:$J,MATCH('Masterlist Autolink (Audit)'!B19,'Masterlist - Updating'!$B:$B,0))</f>
        <v>1</v>
      </c>
      <c r="K19" s="133" t="str">
        <f>INDEX('Masterlist - Updating'!$K:$K,MATCH('Masterlist Autolink (Audit)'!B19,'Masterlist - Updating'!$B:$B,0))</f>
        <v>Years</v>
      </c>
      <c r="L19" s="8">
        <f>INDEX('Masterlist - Updating'!$L:$L,MATCH('Masterlist Autolink (Audit)'!B19,'Masterlist - Updating'!$B:$B,0))</f>
        <v>44828</v>
      </c>
      <c r="M19" s="7" t="str">
        <f>INDEX('Masterlist - Updating'!$M:$M,MATCH('Masterlist Autolink (Audit)'!B19,'Masterlist - Updating'!$B:$B,0))</f>
        <v>--</v>
      </c>
      <c r="N19" s="7" t="str">
        <f>INDEX('Masterlist - Updating'!$N:$N,MATCH('Masterlist Autolink (Audit)'!B19,'Masterlist - Updating'!$B:$B,0))</f>
        <v>--</v>
      </c>
      <c r="O19" s="7" t="str">
        <f>INDEX('Masterlist - Updating'!$O:$O,MATCH('Masterlist Autolink (Audit)'!B19,'Masterlist - Updating'!$B:$B,0))</f>
        <v>Assy Shop BAY C - RACK A04</v>
      </c>
      <c r="P19" s="7" t="b">
        <f ca="1">INDEX('Masterlist - Updating'!$P:$P,MATCH('Masterlist Autolink (Audit)'!B19,'Masterlist - Updating'!$B:$B,0))</f>
        <v>0</v>
      </c>
      <c r="Q19" s="7" t="str">
        <f>INDEX('Masterlist - Updating'!$Q:$Q,MATCH('Masterlist Autolink (Audit)'!B19,'Masterlist - Updating'!$B:$B,0))</f>
        <v>IN-HOUSE INSPECTION</v>
      </c>
      <c r="R19" s="7" t="str">
        <f>INDEX('Masterlist - Updating'!$R:$R,MATCH('Masterlist Autolink (Audit)'!B19,'Masterlist - Updating'!$B:$B,0))</f>
        <v>--</v>
      </c>
      <c r="S19" s="7" t="str">
        <f>INDEX('Masterlist - Updating'!$S:$S,MATCH('Masterlist Autolink (Audit)'!B19,'Masterlist - Updating'!$B:$B,0))</f>
        <v>--</v>
      </c>
      <c r="T19" s="7" t="str">
        <f>INDEX('Masterlist - Updating'!$T:$T,MATCH('Masterlist Autolink (Audit)'!B19,'Masterlist - Updating'!$B:$B,0))</f>
        <v>--</v>
      </c>
      <c r="U19" s="11">
        <f t="shared" ca="1" si="0"/>
        <v>44831</v>
      </c>
      <c r="V19" s="11">
        <f t="shared" si="2"/>
        <v>44814</v>
      </c>
    </row>
    <row r="20" spans="1:22" ht="60" customHeight="1" x14ac:dyDescent="0.35">
      <c r="A20" s="2">
        <v>18</v>
      </c>
      <c r="B20" s="12" t="s">
        <v>113</v>
      </c>
      <c r="C20" s="130" t="str">
        <f>INDEX('Masterlist - Updating'!$C:$C,MATCH('Masterlist Autolink (Audit)'!B20,'Masterlist - Updating'!$B:$B,0))</f>
        <v>PRESSURE TEST GAUGE</v>
      </c>
      <c r="D20" s="7" t="str">
        <f>INDEX('Masterlist - Updating'!$D:$D,MATCH('Masterlist Autolink (Audit)'!B20,'Masterlist - Updating'!$B:$B,0))</f>
        <v>IKM</v>
      </c>
      <c r="E20" s="7" t="str">
        <f>INDEX('Masterlist - Updating'!$E:$E,MATCH('Masterlist Autolink (Audit)'!B20,'Masterlist - Updating'!$B:$B,0))</f>
        <v>0 - 1,000 PSI</v>
      </c>
      <c r="F20" s="7" t="str">
        <f>INDEX('Masterlist - Updating'!$F:$F,MATCH('Masterlist Autolink (Audit)'!B20,'Masterlist - Updating'!$B:$B,0))</f>
        <v>234016001</v>
      </c>
      <c r="G20" s="7" t="str">
        <f>INDEX('Masterlist - Updating'!$G:$G,MATCH('Masterlist Autolink (Audit)'!B20,'Masterlist - Updating'!$B:$B,0))</f>
        <v>QCD/TRSG/P08 / TRSG/QM/001/20</v>
      </c>
      <c r="H20" s="7" t="str">
        <f>INDEX('Masterlist - Updating'!$H:$H,MATCH('Masterlist Autolink (Audit)'!B20,'Masterlist - Updating'!$B:$B,0))</f>
        <v xml:space="preserve">± 0.5 F.S / API 16A </v>
      </c>
      <c r="I20" s="8">
        <f>INDEX('Masterlist - Updating'!$I:$I,MATCH('Masterlist Autolink (Audit)'!B20,'Masterlist - Updating'!$B:$B,0))</f>
        <v>44735</v>
      </c>
      <c r="J20" s="133">
        <f>INDEX('Masterlist - Updating'!$J:$J,MATCH('Masterlist Autolink (Audit)'!B20,'Masterlist - Updating'!$B:$B,0))</f>
        <v>3</v>
      </c>
      <c r="K20" s="133" t="str">
        <f>INDEX('Masterlist - Updating'!$K:$K,MATCH('Masterlist Autolink (Audit)'!B20,'Masterlist - Updating'!$B:$B,0))</f>
        <v>Months</v>
      </c>
      <c r="L20" s="8">
        <f>INDEX('Masterlist - Updating'!$L:$L,MATCH('Masterlist Autolink (Audit)'!B20,'Masterlist - Updating'!$B:$B,0))</f>
        <v>44827</v>
      </c>
      <c r="M20" s="7" t="str">
        <f>INDEX('Masterlist - Updating'!$M:$M,MATCH('Masterlist Autolink (Audit)'!B20,'Masterlist - Updating'!$B:$B,0))</f>
        <v>TRESCAL</v>
      </c>
      <c r="N20" s="7" t="str">
        <f>INDEX('Masterlist - Updating'!$N:$N,MATCH('Masterlist Autolink (Audit)'!B20,'Masterlist - Updating'!$B:$B,0))</f>
        <v>SALPR/0473/4/22</v>
      </c>
      <c r="O20" s="7" t="str">
        <f>INDEX('Masterlist - Updating'!$O:$O,MATCH('Masterlist Autolink (Audit)'!B20,'Masterlist - Updating'!$B:$B,0))</f>
        <v>QC GAUGE ROOM OUTSIDE</v>
      </c>
      <c r="P20" s="7" t="b">
        <f ca="1">INDEX('Masterlist - Updating'!$P:$P,MATCH('Masterlist Autolink (Audit)'!B20,'Masterlist - Updating'!$B:$B,0))</f>
        <v>0</v>
      </c>
      <c r="Q20" s="7">
        <f>INDEX('Masterlist - Updating'!$Q:$Q,MATCH('Masterlist Autolink (Audit)'!B20,'Masterlist - Updating'!$B:$B,0))</f>
        <v>0</v>
      </c>
      <c r="R20" s="7" t="str">
        <f>INDEX('Masterlist - Updating'!$R:$R,MATCH('Masterlist Autolink (Audit)'!B20,'Masterlist - Updating'!$B:$B,0))</f>
        <v>211H20640027</v>
      </c>
      <c r="S20" s="7" t="str">
        <f>INDEX('Masterlist - Updating'!$S:$S,MATCH('Masterlist Autolink (Audit)'!B20,'Masterlist - Updating'!$B:$B,0))</f>
        <v>SALPR/0113/15/22</v>
      </c>
      <c r="T20" s="7" t="str">
        <f>INDEX('Masterlist - Updating'!$T:$T,MATCH('Masterlist Autolink (Audit)'!B20,'Masterlist - Updating'!$B:$B,0))</f>
        <v>08.02.2023</v>
      </c>
      <c r="U20" s="11">
        <f t="shared" ca="1" si="0"/>
        <v>44831</v>
      </c>
      <c r="V20" s="11">
        <f t="shared" si="2"/>
        <v>44813</v>
      </c>
    </row>
    <row r="21" spans="1:22" ht="60" customHeight="1" x14ac:dyDescent="0.35">
      <c r="A21" s="2">
        <v>19</v>
      </c>
      <c r="B21" s="12" t="s">
        <v>127</v>
      </c>
      <c r="C21" s="130" t="str">
        <f>INDEX('Masterlist - Updating'!$C:$C,MATCH('Masterlist Autolink (Audit)'!B21,'Masterlist - Updating'!$B:$B,0))</f>
        <v>COATING THICKNESS GAUGE</v>
      </c>
      <c r="D21" s="7" t="str">
        <f>INDEX('Masterlist - Updating'!$D:$D,MATCH('Masterlist Autolink (Audit)'!B21,'Masterlist - Updating'!$B:$B,0))</f>
        <v>PosiTector</v>
      </c>
      <c r="E21" s="7" t="str">
        <f>INDEX('Masterlist - Updating'!$E:$E,MATCH('Masterlist Autolink (Audit)'!B21,'Masterlist - Updating'!$B:$B,0))</f>
        <v>0 - 1300 µm</v>
      </c>
      <c r="F21" s="7" t="str">
        <f>INDEX('Masterlist - Updating'!$F:$F,MATCH('Masterlist Autolink (Audit)'!B21,'Masterlist - Updating'!$B:$B,0))</f>
        <v>240988</v>
      </c>
      <c r="G21" s="7" t="str">
        <f>INDEX('Masterlist - Updating'!$G:$G,MATCH('Masterlist Autolink (Audit)'!B21,'Masterlist - Updating'!$B:$B,0))</f>
        <v>QCD/TRSG/SEAMS 0023 / TRSG/QM/001/20</v>
      </c>
      <c r="H21" s="7" t="str">
        <f>INDEX('Masterlist - Updating'!$H:$H,MATCH('Masterlist Autolink (Audit)'!B21,'Masterlist - Updating'!$B:$B,0))</f>
        <v>MANUNFACTURER SPECIFICATION (PosiTector)</v>
      </c>
      <c r="I21" s="8">
        <f>INDEX('Masterlist - Updating'!$I:$I,MATCH('Masterlist Autolink (Audit)'!B21,'Masterlist - Updating'!$B:$B,0))</f>
        <v>44315</v>
      </c>
      <c r="J21" s="133">
        <f>INDEX('Masterlist - Updating'!$J:$J,MATCH('Masterlist Autolink (Audit)'!B21,'Masterlist - Updating'!$B:$B,0))</f>
        <v>2</v>
      </c>
      <c r="K21" s="133" t="str">
        <f>INDEX('Masterlist - Updating'!$K:$K,MATCH('Masterlist Autolink (Audit)'!B21,'Masterlist - Updating'!$B:$B,0))</f>
        <v>Years</v>
      </c>
      <c r="L21" s="8">
        <f>INDEX('Masterlist - Updating'!$L:$L,MATCH('Masterlist Autolink (Audit)'!B21,'Masterlist - Updating'!$B:$B,0))</f>
        <v>45046</v>
      </c>
      <c r="M21" s="7" t="str">
        <f>INDEX('Masterlist - Updating'!$M:$M,MATCH('Masterlist Autolink (Audit)'!B21,'Masterlist - Updating'!$B:$B,0))</f>
        <v>TRESCAL</v>
      </c>
      <c r="N21" s="7" t="str">
        <f>INDEX('Masterlist - Updating'!$N:$N,MATCH('Masterlist Autolink (Audit)'!B21,'Masterlist - Updating'!$B:$B,0))</f>
        <v>SALDM/0675/36/22</v>
      </c>
      <c r="O21" s="7" t="str">
        <f>INDEX('Masterlist - Updating'!$O:$O,MATCH('Masterlist Autolink (Audit)'!B21,'Masterlist - Updating'!$B:$B,0))</f>
        <v>Blasting/Painting Bunker</v>
      </c>
      <c r="P21" s="7" t="b">
        <f ca="1">INDEX('Masterlist - Updating'!$P:$P,MATCH('Masterlist Autolink (Audit)'!B21,'Masterlist - Updating'!$B:$B,0))</f>
        <v>1</v>
      </c>
      <c r="Q21" s="7">
        <f>INDEX('Masterlist - Updating'!$Q:$Q,MATCH('Masterlist Autolink (Audit)'!B21,'Masterlist - Updating'!$B:$B,0))</f>
        <v>0</v>
      </c>
      <c r="R21" s="7" t="str">
        <f>INDEX('Masterlist - Updating'!$R:$R,MATCH('Masterlist Autolink (Audit)'!B21,'Masterlist - Updating'!$B:$B,0))</f>
        <v>SML/CTS/001~015</v>
      </c>
      <c r="S21" s="7" t="str">
        <f>INDEX('Masterlist - Updating'!$S:$S,MATCH('Masterlist Autolink (Audit)'!B21,'Masterlist - Updating'!$B:$B,0))</f>
        <v>SALDM/2107/4/21</v>
      </c>
      <c r="T21" s="7" t="str">
        <f>INDEX('Masterlist - Updating'!$T:$T,MATCH('Masterlist Autolink (Audit)'!B21,'Masterlist - Updating'!$B:$B,0))</f>
        <v>20.06.2022</v>
      </c>
      <c r="U21" s="11">
        <f t="shared" ca="1" si="0"/>
        <v>44831</v>
      </c>
      <c r="V21" s="11">
        <f t="shared" si="2"/>
        <v>45032</v>
      </c>
    </row>
    <row r="22" spans="1:22" ht="60" customHeight="1" x14ac:dyDescent="0.35">
      <c r="A22" s="2">
        <v>20</v>
      </c>
      <c r="B22" s="12" t="s">
        <v>147</v>
      </c>
      <c r="C22" s="130" t="str">
        <f>INDEX('Masterlist - Updating'!$C:$C,MATCH('Masterlist Autolink (Audit)'!B22,'Masterlist - Updating'!$B:$B,0))</f>
        <v>TORQUE WRENCH</v>
      </c>
      <c r="D22" s="7" t="str">
        <f>INDEX('Masterlist - Updating'!$D:$D,MATCH('Masterlist Autolink (Audit)'!B22,'Masterlist - Updating'!$B:$B,0))</f>
        <v>NORBAR</v>
      </c>
      <c r="E22" s="7" t="str">
        <f>INDEX('Masterlist - Updating'!$E:$E,MATCH('Masterlist Autolink (Audit)'!B22,'Masterlist - Updating'!$B:$B,0))</f>
        <v>20 - 100 NM</v>
      </c>
      <c r="F22" s="7" t="str">
        <f>INDEX('Masterlist - Updating'!$F:$F,MATCH('Masterlist Autolink (Audit)'!B22,'Masterlist - Updating'!$B:$B,0))</f>
        <v>2012/263641</v>
      </c>
      <c r="G22" s="7" t="str">
        <f>INDEX('Masterlist - Updating'!$G:$G,MATCH('Masterlist Autolink (Audit)'!B22,'Masterlist - Updating'!$B:$B,0))</f>
        <v>BS EN ISO 6789-1:2017</v>
      </c>
      <c r="H22" s="7" t="str">
        <f>INDEX('Masterlist - Updating'!$H:$H,MATCH('Masterlist Autolink (Audit)'!B22,'Masterlist - Updating'!$B:$B,0))</f>
        <v>± 4 %</v>
      </c>
      <c r="I22" s="8">
        <f>INDEX('Masterlist - Updating'!$I:$I,MATCH('Masterlist Autolink (Audit)'!B22,'Masterlist - Updating'!$B:$B,0))</f>
        <v>44564</v>
      </c>
      <c r="J22" s="133">
        <f>INDEX('Masterlist - Updating'!$J:$J,MATCH('Masterlist Autolink (Audit)'!B22,'Masterlist - Updating'!$B:$B,0))</f>
        <v>1</v>
      </c>
      <c r="K22" s="133" t="str">
        <f>INDEX('Masterlist - Updating'!$K:$K,MATCH('Masterlist Autolink (Audit)'!B22,'Masterlist - Updating'!$B:$B,0))</f>
        <v>Years</v>
      </c>
      <c r="L22" s="8">
        <f>INDEX('Masterlist - Updating'!$L:$L,MATCH('Masterlist Autolink (Audit)'!B22,'Masterlist - Updating'!$B:$B,0))</f>
        <v>44929</v>
      </c>
      <c r="M22" s="7" t="str">
        <f>INDEX('Masterlist - Updating'!$M:$M,MATCH('Masterlist Autolink (Audit)'!B22,'Masterlist - Updating'!$B:$B,0))</f>
        <v>Ming Deng</v>
      </c>
      <c r="N22" s="7" t="str">
        <f>INDEX('Masterlist - Updating'!$N:$N,MATCH('Masterlist Autolink (Audit)'!B22,'Masterlist - Updating'!$B:$B,0))</f>
        <v>MDL214086-2</v>
      </c>
      <c r="O22" s="7" t="str">
        <f>INDEX('Masterlist - Updating'!$O:$O,MATCH('Masterlist Autolink (Audit)'!B22,'Masterlist - Updating'!$B:$B,0))</f>
        <v>TEST BUNKER AREA 3 L3</v>
      </c>
      <c r="P22" s="7" t="b">
        <f ca="1">INDEX('Masterlist - Updating'!$P:$P,MATCH('Masterlist Autolink (Audit)'!B22,'Masterlist - Updating'!$B:$B,0))</f>
        <v>1</v>
      </c>
      <c r="Q22" s="7">
        <f>INDEX('Masterlist - Updating'!$Q:$Q,MATCH('Masterlist Autolink (Audit)'!B22,'Masterlist - Updating'!$B:$B,0))</f>
        <v>0</v>
      </c>
      <c r="R22" s="7">
        <f>INDEX('Masterlist - Updating'!$R:$R,MATCH('Masterlist Autolink (Audit)'!B22,'Masterlist - Updating'!$B:$B,0))</f>
        <v>0</v>
      </c>
      <c r="S22" s="7">
        <f>INDEX('Masterlist - Updating'!$S:$S,MATCH('Masterlist Autolink (Audit)'!B22,'Masterlist - Updating'!$B:$B,0))</f>
        <v>0</v>
      </c>
      <c r="T22" s="7">
        <f>INDEX('Masterlist - Updating'!$T:$T,MATCH('Masterlist Autolink (Audit)'!B22,'Masterlist - Updating'!$B:$B,0))</f>
        <v>0</v>
      </c>
      <c r="U22" s="11">
        <f t="shared" ca="1" si="0"/>
        <v>44831</v>
      </c>
      <c r="V22" s="11"/>
    </row>
    <row r="23" spans="1:22" ht="60" customHeight="1" x14ac:dyDescent="0.35">
      <c r="A23" s="2">
        <v>21</v>
      </c>
      <c r="B23" s="12" t="s">
        <v>157</v>
      </c>
      <c r="C23" s="130" t="str">
        <f>INDEX('Masterlist - Updating'!$C:$C,MATCH('Masterlist Autolink (Audit)'!B23,'Masterlist - Updating'!$B:$B,0))</f>
        <v>TORQUE WRENCH</v>
      </c>
      <c r="D23" s="7" t="str">
        <f>INDEX('Masterlist - Updating'!$D:$D,MATCH('Masterlist Autolink (Audit)'!B23,'Masterlist - Updating'!$B:$B,0))</f>
        <v>NORBAR</v>
      </c>
      <c r="E23" s="7" t="str">
        <f>INDEX('Masterlist - Updating'!$E:$E,MATCH('Masterlist Autolink (Audit)'!B23,'Masterlist - Updating'!$B:$B,0))</f>
        <v>150 - 600 NM</v>
      </c>
      <c r="F23" s="7" t="str">
        <f>INDEX('Masterlist - Updating'!$F:$F,MATCH('Masterlist Autolink (Audit)'!B23,'Masterlist - Updating'!$B:$B,0))</f>
        <v>2012/203902</v>
      </c>
      <c r="G23" s="7" t="str">
        <f>INDEX('Masterlist - Updating'!$G:$G,MATCH('Masterlist Autolink (Audit)'!B23,'Masterlist - Updating'!$B:$B,0))</f>
        <v>BS EN ISO 6789-1:2017</v>
      </c>
      <c r="H23" s="7" t="str">
        <f>INDEX('Masterlist - Updating'!$H:$H,MATCH('Masterlist Autolink (Audit)'!B23,'Masterlist - Updating'!$B:$B,0))</f>
        <v>± 4 %</v>
      </c>
      <c r="I23" s="8">
        <f>INDEX('Masterlist - Updating'!$I:$I,MATCH('Masterlist Autolink (Audit)'!B23,'Masterlist - Updating'!$B:$B,0))</f>
        <v>44466</v>
      </c>
      <c r="J23" s="133">
        <f>INDEX('Masterlist - Updating'!$J:$J,MATCH('Masterlist Autolink (Audit)'!B23,'Masterlist - Updating'!$B:$B,0))</f>
        <v>1</v>
      </c>
      <c r="K23" s="133" t="str">
        <f>INDEX('Masterlist - Updating'!$K:$K,MATCH('Masterlist Autolink (Audit)'!B23,'Masterlist - Updating'!$B:$B,0))</f>
        <v>Years</v>
      </c>
      <c r="L23" s="8">
        <f>INDEX('Masterlist - Updating'!$L:$L,MATCH('Masterlist Autolink (Audit)'!B23,'Masterlist - Updating'!$B:$B,0))</f>
        <v>44831</v>
      </c>
      <c r="M23" s="7" t="str">
        <f>INDEX('Masterlist - Updating'!$M:$M,MATCH('Masterlist Autolink (Audit)'!B23,'Masterlist - Updating'!$B:$B,0))</f>
        <v>NORBAR</v>
      </c>
      <c r="N23" s="7" t="str">
        <f>INDEX('Masterlist - Updating'!$N:$N,MATCH('Masterlist Autolink (Audit)'!B23,'Masterlist - Updating'!$B:$B,0))</f>
        <v>38338S</v>
      </c>
      <c r="O23" s="7" t="str">
        <f>INDEX('Masterlist - Updating'!$O:$O,MATCH('Masterlist Autolink (Audit)'!B23,'Masterlist - Updating'!$B:$B,0))</f>
        <v>TEST BUNKER AREA 3 L3</v>
      </c>
      <c r="P23" s="7" t="b">
        <f ca="1">INDEX('Masterlist - Updating'!$P:$P,MATCH('Masterlist Autolink (Audit)'!B23,'Masterlist - Updating'!$B:$B,0))</f>
        <v>0</v>
      </c>
      <c r="Q23" s="7">
        <f>INDEX('Masterlist - Updating'!$Q:$Q,MATCH('Masterlist Autolink (Audit)'!B23,'Masterlist - Updating'!$B:$B,0))</f>
        <v>0</v>
      </c>
      <c r="R23" s="7">
        <f>INDEX('Masterlist - Updating'!$R:$R,MATCH('Masterlist Autolink (Audit)'!B23,'Masterlist - Updating'!$B:$B,0))</f>
        <v>0</v>
      </c>
      <c r="S23" s="7">
        <f>INDEX('Masterlist - Updating'!$S:$S,MATCH('Masterlist Autolink (Audit)'!B23,'Masterlist - Updating'!$B:$B,0))</f>
        <v>0</v>
      </c>
      <c r="T23" s="7">
        <f>INDEX('Masterlist - Updating'!$T:$T,MATCH('Masterlist Autolink (Audit)'!B23,'Masterlist - Updating'!$B:$B,0))</f>
        <v>0</v>
      </c>
      <c r="U23" s="11">
        <f t="shared" ca="1" si="0"/>
        <v>44831</v>
      </c>
      <c r="V23" s="11"/>
    </row>
    <row r="24" spans="1:22" ht="60" customHeight="1" x14ac:dyDescent="0.35">
      <c r="A24" s="2">
        <v>22</v>
      </c>
      <c r="B24" s="12" t="s">
        <v>159</v>
      </c>
      <c r="C24" s="130" t="str">
        <f>INDEX('Masterlist - Updating'!$C:$C,MATCH('Masterlist Autolink (Audit)'!B24,'Masterlist - Updating'!$B:$B,0))</f>
        <v>TORQUE WRENCH</v>
      </c>
      <c r="D24" s="7" t="str">
        <f>INDEX('Masterlist - Updating'!$D:$D,MATCH('Masterlist Autolink (Audit)'!B24,'Masterlist - Updating'!$B:$B,0))</f>
        <v>NORBAR</v>
      </c>
      <c r="E24" s="7" t="str">
        <f>INDEX('Masterlist - Updating'!$E:$E,MATCH('Masterlist Autolink (Audit)'!B24,'Masterlist - Updating'!$B:$B,0))</f>
        <v>500 - 1500 NM</v>
      </c>
      <c r="F24" s="7" t="str">
        <f>INDEX('Masterlist - Updating'!$F:$F,MATCH('Masterlist Autolink (Audit)'!B24,'Masterlist - Updating'!$B:$B,0))</f>
        <v>2012/293312</v>
      </c>
      <c r="G24" s="7" t="str">
        <f>INDEX('Masterlist - Updating'!$G:$G,MATCH('Masterlist Autolink (Audit)'!B24,'Masterlist - Updating'!$B:$B,0))</f>
        <v>BS EN ISO 6789-1:2017</v>
      </c>
      <c r="H24" s="7" t="str">
        <f>INDEX('Masterlist - Updating'!$H:$H,MATCH('Masterlist Autolink (Audit)'!B24,'Masterlist - Updating'!$B:$B,0))</f>
        <v>± 4 %</v>
      </c>
      <c r="I24" s="8">
        <f>INDEX('Masterlist - Updating'!$I:$I,MATCH('Masterlist Autolink (Audit)'!B24,'Masterlist - Updating'!$B:$B,0))</f>
        <v>44468</v>
      </c>
      <c r="J24" s="133">
        <f>INDEX('Masterlist - Updating'!$J:$J,MATCH('Masterlist Autolink (Audit)'!B24,'Masterlist - Updating'!$B:$B,0))</f>
        <v>1</v>
      </c>
      <c r="K24" s="133" t="str">
        <f>INDEX('Masterlist - Updating'!$K:$K,MATCH('Masterlist Autolink (Audit)'!B24,'Masterlist - Updating'!$B:$B,0))</f>
        <v>Years</v>
      </c>
      <c r="L24" s="8">
        <f>INDEX('Masterlist - Updating'!$L:$L,MATCH('Masterlist Autolink (Audit)'!B24,'Masterlist - Updating'!$B:$B,0))</f>
        <v>44833</v>
      </c>
      <c r="M24" s="7" t="str">
        <f>INDEX('Masterlist - Updating'!$M:$M,MATCH('Masterlist Autolink (Audit)'!B24,'Masterlist - Updating'!$B:$B,0))</f>
        <v>NORBAR</v>
      </c>
      <c r="N24" s="7" t="str">
        <f>INDEX('Masterlist - Updating'!$N:$N,MATCH('Masterlist Autolink (Audit)'!B24,'Masterlist - Updating'!$B:$B,0))</f>
        <v>38344S</v>
      </c>
      <c r="O24" s="7" t="str">
        <f>INDEX('Masterlist - Updating'!$O:$O,MATCH('Masterlist Autolink (Audit)'!B24,'Masterlist - Updating'!$B:$B,0))</f>
        <v>TEST BUNKER AREA 3 L3</v>
      </c>
      <c r="P24" s="7" t="b">
        <f ca="1">INDEX('Masterlist - Updating'!$P:$P,MATCH('Masterlist Autolink (Audit)'!B24,'Masterlist - Updating'!$B:$B,0))</f>
        <v>0</v>
      </c>
      <c r="Q24" s="7">
        <f>INDEX('Masterlist - Updating'!$Q:$Q,MATCH('Masterlist Autolink (Audit)'!B24,'Masterlist - Updating'!$B:$B,0))</f>
        <v>0</v>
      </c>
      <c r="R24" s="7">
        <f>INDEX('Masterlist - Updating'!$R:$R,MATCH('Masterlist Autolink (Audit)'!B24,'Masterlist - Updating'!$B:$B,0))</f>
        <v>0</v>
      </c>
      <c r="S24" s="7">
        <f>INDEX('Masterlist - Updating'!$S:$S,MATCH('Masterlist Autolink (Audit)'!B24,'Masterlist - Updating'!$B:$B,0))</f>
        <v>0</v>
      </c>
      <c r="T24" s="7">
        <f>INDEX('Masterlist - Updating'!$T:$T,MATCH('Masterlist Autolink (Audit)'!B24,'Masterlist - Updating'!$B:$B,0))</f>
        <v>0</v>
      </c>
      <c r="U24" s="11">
        <f t="shared" ca="1" si="0"/>
        <v>44831</v>
      </c>
      <c r="V24" s="11"/>
    </row>
    <row r="25" spans="1:22" ht="60" customHeight="1" x14ac:dyDescent="0.35">
      <c r="A25" s="2">
        <v>23</v>
      </c>
      <c r="B25" s="3" t="s">
        <v>165</v>
      </c>
      <c r="C25" s="130" t="str">
        <f>INDEX('Masterlist - Updating'!$C:$C,MATCH('Masterlist Autolink (Audit)'!B25,'Masterlist - Updating'!$B:$B,0))</f>
        <v>PRESSURE TEST GAUGE</v>
      </c>
      <c r="D25" s="7" t="str">
        <f>INDEX('Masterlist - Updating'!$D:$D,MATCH('Masterlist Autolink (Audit)'!B25,'Masterlist - Updating'!$B:$B,0))</f>
        <v>IKM</v>
      </c>
      <c r="E25" s="7" t="str">
        <f>INDEX('Masterlist - Updating'!$E:$E,MATCH('Masterlist Autolink (Audit)'!B25,'Masterlist - Updating'!$B:$B,0))</f>
        <v>0 to 10,000 PSI</v>
      </c>
      <c r="F25" s="7" t="str">
        <f>INDEX('Masterlist - Updating'!$F:$F,MATCH('Masterlist Autolink (Audit)'!B25,'Masterlist - Updating'!$B:$B,0))</f>
        <v>242114010</v>
      </c>
      <c r="G25" s="7" t="str">
        <f>INDEX('Masterlist - Updating'!$G:$G,MATCH('Masterlist Autolink (Audit)'!B25,'Masterlist - Updating'!$B:$B,0))</f>
        <v>CTTM-M09:2007 / API 16A</v>
      </c>
      <c r="H25" s="7" t="str">
        <f>INDEX('Masterlist - Updating'!$H:$H,MATCH('Masterlist Autolink (Audit)'!B25,'Masterlist - Updating'!$B:$B,0))</f>
        <v>± 0.5 F.S</v>
      </c>
      <c r="I25" s="8">
        <f>INDEX('Masterlist - Updating'!$I:$I,MATCH('Masterlist Autolink (Audit)'!B25,'Masterlist - Updating'!$B:$B,0))</f>
        <v>44783</v>
      </c>
      <c r="J25" s="133">
        <f>INDEX('Masterlist - Updating'!$J:$J,MATCH('Masterlist Autolink (Audit)'!B25,'Masterlist - Updating'!$B:$B,0))</f>
        <v>3</v>
      </c>
      <c r="K25" s="133" t="str">
        <f>INDEX('Masterlist - Updating'!$K:$K,MATCH('Masterlist Autolink (Audit)'!B25,'Masterlist - Updating'!$B:$B,0))</f>
        <v>Months</v>
      </c>
      <c r="L25" s="8">
        <f>INDEX('Masterlist - Updating'!$L:$L,MATCH('Masterlist Autolink (Audit)'!B25,'Masterlist - Updating'!$B:$B,0))</f>
        <v>44875</v>
      </c>
      <c r="M25" s="7" t="str">
        <f>INDEX('Masterlist - Updating'!$M:$M,MATCH('Masterlist Autolink (Audit)'!B25,'Masterlist - Updating'!$B:$B,0))</f>
        <v>CALTEK</v>
      </c>
      <c r="N25" s="7" t="str">
        <f>INDEX('Masterlist - Updating'!$N:$N,MATCH('Masterlist Autolink (Audit)'!B25,'Masterlist - Updating'!$B:$B,0))</f>
        <v>CMS 2109-22</v>
      </c>
      <c r="O25" s="7" t="str">
        <f>INDEX('Masterlist - Updating'!$O:$O,MATCH('Masterlist Autolink (Audit)'!B25,'Masterlist - Updating'!$B:$B,0))</f>
        <v>TEST BUNKER AREA CABINET 4 L4</v>
      </c>
      <c r="P25" s="7" t="b">
        <f ca="1">INDEX('Masterlist - Updating'!$P:$P,MATCH('Masterlist Autolink (Audit)'!B25,'Masterlist - Updating'!$B:$B,0))</f>
        <v>1</v>
      </c>
      <c r="Q25" s="7">
        <f>INDEX('Masterlist - Updating'!$Q:$Q,MATCH('Masterlist Autolink (Audit)'!B25,'Masterlist - Updating'!$B:$B,0))</f>
        <v>0</v>
      </c>
      <c r="R25" s="7" t="str">
        <f>INDEX('Masterlist - Updating'!$R:$R,MATCH('Masterlist Autolink (Audit)'!B25,'Masterlist - Updating'!$B:$B,0))</f>
        <v>9936006</v>
      </c>
      <c r="S25" s="7" t="str">
        <f>INDEX('Masterlist - Updating'!$S:$S,MATCH('Masterlist Autolink (Audit)'!B25,'Masterlist - Updating'!$B:$B,0))</f>
        <v>-</v>
      </c>
      <c r="T25" s="7" t="str">
        <f>INDEX('Masterlist - Updating'!$T:$T,MATCH('Masterlist Autolink (Audit)'!B25,'Masterlist - Updating'!$B:$B,0))</f>
        <v>11.05.2023</v>
      </c>
      <c r="U25" s="11">
        <f t="shared" ca="1" si="0"/>
        <v>44831</v>
      </c>
      <c r="V25" s="11">
        <f t="shared" ref="V25:V62" si="3">L25-14</f>
        <v>44861</v>
      </c>
    </row>
    <row r="26" spans="1:22" ht="60" customHeight="1" x14ac:dyDescent="0.35">
      <c r="A26" s="2">
        <v>24</v>
      </c>
      <c r="B26" s="12" t="s">
        <v>172</v>
      </c>
      <c r="C26" s="130" t="str">
        <f>INDEX('Masterlist - Updating'!$C:$C,MATCH('Masterlist Autolink (Audit)'!B26,'Masterlist - Updating'!$B:$B,0))</f>
        <v>PRESSURE TEST GAUGE</v>
      </c>
      <c r="D26" s="7" t="str">
        <f>INDEX('Masterlist - Updating'!$D:$D,MATCH('Masterlist Autolink (Audit)'!B26,'Masterlist - Updating'!$B:$B,0))</f>
        <v>IKM</v>
      </c>
      <c r="E26" s="7" t="str">
        <f>INDEX('Masterlist - Updating'!$E:$E,MATCH('Masterlist Autolink (Audit)'!B26,'Masterlist - Updating'!$B:$B,0))</f>
        <v>0 to 10,000 PSI</v>
      </c>
      <c r="F26" s="7" t="str">
        <f>INDEX('Masterlist - Updating'!$F:$F,MATCH('Masterlist Autolink (Audit)'!B26,'Masterlist - Updating'!$B:$B,0))</f>
        <v>242114012</v>
      </c>
      <c r="G26" s="7" t="str">
        <f>INDEX('Masterlist - Updating'!$G:$G,MATCH('Masterlist Autolink (Audit)'!B26,'Masterlist - Updating'!$B:$B,0))</f>
        <v>QCD/TRSG/P08 / TRSG/QM/001/20 / API 16A</v>
      </c>
      <c r="H26" s="7" t="str">
        <f>INDEX('Masterlist - Updating'!$H:$H,MATCH('Masterlist Autolink (Audit)'!B26,'Masterlist - Updating'!$B:$B,0))</f>
        <v xml:space="preserve">± 0.5 F.S / API 16A </v>
      </c>
      <c r="I26" s="8">
        <f>INDEX('Masterlist - Updating'!$I:$I,MATCH('Masterlist Autolink (Audit)'!B26,'Masterlist - Updating'!$B:$B,0))</f>
        <v>44735</v>
      </c>
      <c r="J26" s="133">
        <f>INDEX('Masterlist - Updating'!$J:$J,MATCH('Masterlist Autolink (Audit)'!B26,'Masterlist - Updating'!$B:$B,0))</f>
        <v>3</v>
      </c>
      <c r="K26" s="133" t="str">
        <f>INDEX('Masterlist - Updating'!$K:$K,MATCH('Masterlist Autolink (Audit)'!B26,'Masterlist - Updating'!$B:$B,0))</f>
        <v>Months</v>
      </c>
      <c r="L26" s="8">
        <f>INDEX('Masterlist - Updating'!$L:$L,MATCH('Masterlist Autolink (Audit)'!B26,'Masterlist - Updating'!$B:$B,0))</f>
        <v>44827</v>
      </c>
      <c r="M26" s="7" t="str">
        <f>INDEX('Masterlist - Updating'!$M:$M,MATCH('Masterlist Autolink (Audit)'!B26,'Masterlist - Updating'!$B:$B,0))</f>
        <v>TRESCAL</v>
      </c>
      <c r="N26" s="7" t="str">
        <f>INDEX('Masterlist - Updating'!$N:$N,MATCH('Masterlist Autolink (Audit)'!B26,'Masterlist - Updating'!$B:$B,0))</f>
        <v>SALPR/0473/6/22</v>
      </c>
      <c r="O26" s="7" t="str">
        <f>INDEX('Masterlist - Updating'!$O:$O,MATCH('Masterlist Autolink (Audit)'!B26,'Masterlist - Updating'!$B:$B,0))</f>
        <v>TEST BUNKER AREA CABINET 4 L4</v>
      </c>
      <c r="P26" s="7" t="b">
        <f ca="1">INDEX('Masterlist - Updating'!$P:$P,MATCH('Masterlist Autolink (Audit)'!B26,'Masterlist - Updating'!$B:$B,0))</f>
        <v>0</v>
      </c>
      <c r="Q26" s="7">
        <f>INDEX('Masterlist - Updating'!$Q:$Q,MATCH('Masterlist Autolink (Audit)'!B26,'Masterlist - Updating'!$B:$B,0))</f>
        <v>0</v>
      </c>
      <c r="R26" s="7" t="str">
        <f>INDEX('Masterlist - Updating'!$R:$R,MATCH('Masterlist Autolink (Audit)'!B26,'Masterlist - Updating'!$B:$B,0))</f>
        <v>3534923 (DPI 104)</v>
      </c>
      <c r="S26" s="7" t="str">
        <f>INDEX('Masterlist - Updating'!$S:$S,MATCH('Masterlist Autolink (Audit)'!B26,'Masterlist - Updating'!$B:$B,0))</f>
        <v>SALPR/0113/6/22</v>
      </c>
      <c r="T26" s="7" t="str">
        <f>INDEX('Masterlist - Updating'!$T:$T,MATCH('Masterlist Autolink (Audit)'!B26,'Masterlist - Updating'!$B:$B,0))</f>
        <v>08.02.2023</v>
      </c>
      <c r="U26" s="11">
        <f t="shared" ca="1" si="0"/>
        <v>44831</v>
      </c>
      <c r="V26" s="11">
        <f t="shared" si="3"/>
        <v>44813</v>
      </c>
    </row>
    <row r="27" spans="1:22" ht="60" customHeight="1" x14ac:dyDescent="0.35">
      <c r="A27" s="2">
        <v>25</v>
      </c>
      <c r="B27" s="12" t="s">
        <v>174</v>
      </c>
      <c r="C27" s="130" t="str">
        <f>INDEX('Masterlist - Updating'!$C:$C,MATCH('Masterlist Autolink (Audit)'!B27,'Masterlist - Updating'!$B:$B,0))</f>
        <v>PRESSURE TEST GAUGE</v>
      </c>
      <c r="D27" s="7" t="str">
        <f>INDEX('Masterlist - Updating'!$D:$D,MATCH('Masterlist Autolink (Audit)'!B27,'Masterlist - Updating'!$B:$B,0))</f>
        <v>IKM</v>
      </c>
      <c r="E27" s="7" t="str">
        <f>INDEX('Masterlist - Updating'!$E:$E,MATCH('Masterlist Autolink (Audit)'!B27,'Masterlist - Updating'!$B:$B,0))</f>
        <v>0 to 30,000 PSI</v>
      </c>
      <c r="F27" s="7" t="str">
        <f>INDEX('Masterlist - Updating'!$F:$F,MATCH('Masterlist Autolink (Audit)'!B27,'Masterlist - Updating'!$B:$B,0))</f>
        <v>242118001</v>
      </c>
      <c r="G27" s="7" t="str">
        <f>INDEX('Masterlist - Updating'!$G:$G,MATCH('Masterlist Autolink (Audit)'!B27,'Masterlist - Updating'!$B:$B,0))</f>
        <v>QCD/TRSG/P08 / TRSG/QM/001/20 / API 16A</v>
      </c>
      <c r="H27" s="7" t="str">
        <f>INDEX('Masterlist - Updating'!$H:$H,MATCH('Masterlist Autolink (Audit)'!B27,'Masterlist - Updating'!$B:$B,0))</f>
        <v>± 0.5 F.S</v>
      </c>
      <c r="I27" s="8">
        <f>INDEX('Masterlist - Updating'!$I:$I,MATCH('Masterlist Autolink (Audit)'!B27,'Masterlist - Updating'!$B:$B,0))</f>
        <v>44739</v>
      </c>
      <c r="J27" s="133">
        <f>INDEX('Masterlist - Updating'!$J:$J,MATCH('Masterlist Autolink (Audit)'!B27,'Masterlist - Updating'!$B:$B,0))</f>
        <v>3</v>
      </c>
      <c r="K27" s="133" t="str">
        <f>INDEX('Masterlist - Updating'!$K:$K,MATCH('Masterlist Autolink (Audit)'!B27,'Masterlist - Updating'!$B:$B,0))</f>
        <v>Months</v>
      </c>
      <c r="L27" s="8">
        <f>INDEX('Masterlist - Updating'!$L:$L,MATCH('Masterlist Autolink (Audit)'!B27,'Masterlist - Updating'!$B:$B,0))</f>
        <v>44831</v>
      </c>
      <c r="M27" s="7" t="str">
        <f>INDEX('Masterlist - Updating'!$M:$M,MATCH('Masterlist Autolink (Audit)'!B27,'Masterlist - Updating'!$B:$B,0))</f>
        <v>TRESCAL</v>
      </c>
      <c r="N27" s="7" t="str">
        <f>INDEX('Masterlist - Updating'!$N:$N,MATCH('Masterlist Autolink (Audit)'!B27,'Masterlist - Updating'!$B:$B,0))</f>
        <v>SALPR/0473/7/22</v>
      </c>
      <c r="O27" s="7" t="str">
        <f>INDEX('Masterlist - Updating'!$O:$O,MATCH('Masterlist Autolink (Audit)'!B27,'Masterlist - Updating'!$B:$B,0))</f>
        <v>TEST BUNKER AREA CABINET 4 L4</v>
      </c>
      <c r="P27" s="7" t="b">
        <f ca="1">INDEX('Masterlist - Updating'!$P:$P,MATCH('Masterlist Autolink (Audit)'!B27,'Masterlist - Updating'!$B:$B,0))</f>
        <v>0</v>
      </c>
      <c r="Q27" s="7">
        <f>INDEX('Masterlist - Updating'!$Q:$Q,MATCH('Masterlist Autolink (Audit)'!B27,'Masterlist - Updating'!$B:$B,0))</f>
        <v>0</v>
      </c>
      <c r="R27" s="7" t="str">
        <f>INDEX('Masterlist - Updating'!$R:$R,MATCH('Masterlist Autolink (Audit)'!B27,'Masterlist - Updating'!$B:$B,0))</f>
        <v>211H20640027</v>
      </c>
      <c r="S27" s="7" t="str">
        <f>INDEX('Masterlist - Updating'!$S:$S,MATCH('Masterlist Autolink (Audit)'!B27,'Masterlist - Updating'!$B:$B,0))</f>
        <v>SALPR/0113/15/22</v>
      </c>
      <c r="T27" s="7" t="str">
        <f>INDEX('Masterlist - Updating'!$T:$T,MATCH('Masterlist Autolink (Audit)'!B27,'Masterlist - Updating'!$B:$B,0))</f>
        <v>08.02.2023</v>
      </c>
      <c r="U27" s="11">
        <f t="shared" ca="1" si="0"/>
        <v>44831</v>
      </c>
      <c r="V27" s="11">
        <f t="shared" si="3"/>
        <v>44817</v>
      </c>
    </row>
    <row r="28" spans="1:22" ht="60" customHeight="1" x14ac:dyDescent="0.35">
      <c r="A28" s="2">
        <v>26</v>
      </c>
      <c r="B28" s="12" t="s">
        <v>180</v>
      </c>
      <c r="C28" s="130" t="str">
        <f>INDEX('Masterlist - Updating'!$C:$C,MATCH('Masterlist Autolink (Audit)'!B28,'Masterlist - Updating'!$B:$B,0))</f>
        <v>CHART RECORDER</v>
      </c>
      <c r="D28" s="7" t="str">
        <f>INDEX('Masterlist - Updating'!$D:$D,MATCH('Masterlist Autolink (Audit)'!B28,'Masterlist - Updating'!$B:$B,0))</f>
        <v>OGME</v>
      </c>
      <c r="E28" s="7" t="str">
        <f>INDEX('Masterlist - Updating'!$E:$E,MATCH('Masterlist Autolink (Audit)'!B28,'Masterlist - Updating'!$B:$B,0))</f>
        <v>0 - 10,000 PSI</v>
      </c>
      <c r="F28" s="7" t="str">
        <f>INDEX('Masterlist - Updating'!$F:$F,MATCH('Masterlist Autolink (Audit)'!B28,'Masterlist - Updating'!$B:$B,0))</f>
        <v>P29403</v>
      </c>
      <c r="G28" s="7" t="str">
        <f>INDEX('Masterlist - Updating'!$G:$G,MATCH('Masterlist Autolink (Audit)'!B28,'Masterlist - Updating'!$B:$B,0))</f>
        <v>QCD/TRSG/P08 / TRSG/QM/001/20 / API 6A</v>
      </c>
      <c r="H28" s="7" t="str">
        <f>INDEX('Masterlist - Updating'!$H:$H,MATCH('Masterlist Autolink (Audit)'!B28,'Masterlist - Updating'!$B:$B,0))</f>
        <v>± 2% F.S</v>
      </c>
      <c r="I28" s="8">
        <f>INDEX('Masterlist - Updating'!$I:$I,MATCH('Masterlist Autolink (Audit)'!B28,'Masterlist - Updating'!$B:$B,0))</f>
        <v>44718</v>
      </c>
      <c r="J28" s="133">
        <f>INDEX('Masterlist - Updating'!$J:$J,MATCH('Masterlist Autolink (Audit)'!B28,'Masterlist - Updating'!$B:$B,0))</f>
        <v>1</v>
      </c>
      <c r="K28" s="133" t="str">
        <f>INDEX('Masterlist - Updating'!$K:$K,MATCH('Masterlist Autolink (Audit)'!B28,'Masterlist - Updating'!$B:$B,0))</f>
        <v>Years</v>
      </c>
      <c r="L28" s="8">
        <f>INDEX('Masterlist - Updating'!$L:$L,MATCH('Masterlist Autolink (Audit)'!B28,'Masterlist - Updating'!$B:$B,0))</f>
        <v>45083</v>
      </c>
      <c r="M28" s="7" t="str">
        <f>INDEX('Masterlist - Updating'!$M:$M,MATCH('Masterlist Autolink (Audit)'!B28,'Masterlist - Updating'!$B:$B,0))</f>
        <v>TRESCAL</v>
      </c>
      <c r="N28" s="7" t="str">
        <f>INDEX('Masterlist - Updating'!$N:$N,MATCH('Masterlist Autolink (Audit)'!B28,'Masterlist - Updating'!$B:$B,0))</f>
        <v>SALPR/0409/6/22</v>
      </c>
      <c r="O28" s="7" t="str">
        <f>INDEX('Masterlist - Updating'!$O:$O,MATCH('Masterlist Autolink (Audit)'!B28,'Masterlist - Updating'!$B:$B,0))</f>
        <v>BAY D F03</v>
      </c>
      <c r="P28" s="7" t="b">
        <f ca="1">INDEX('Masterlist - Updating'!$P:$P,MATCH('Masterlist Autolink (Audit)'!B28,'Masterlist - Updating'!$B:$B,0))</f>
        <v>1</v>
      </c>
      <c r="Q28" s="7">
        <f>INDEX('Masterlist - Updating'!$Q:$Q,MATCH('Masterlist Autolink (Audit)'!B28,'Masterlist - Updating'!$B:$B,0))</f>
        <v>0</v>
      </c>
      <c r="R28" s="7" t="str">
        <f>INDEX('Masterlist - Updating'!$R:$R,MATCH('Masterlist Autolink (Audit)'!B28,'Masterlist - Updating'!$B:$B,0))</f>
        <v>3534923 (DPI 104)</v>
      </c>
      <c r="S28" s="7" t="str">
        <f>INDEX('Masterlist - Updating'!$S:$S,MATCH('Masterlist Autolink (Audit)'!B28,'Masterlist - Updating'!$B:$B,0))</f>
        <v>SALPR/0113/6/22</v>
      </c>
      <c r="T28" s="7" t="str">
        <f>INDEX('Masterlist - Updating'!$T:$T,MATCH('Masterlist Autolink (Audit)'!B28,'Masterlist - Updating'!$B:$B,0))</f>
        <v>08.02.2023</v>
      </c>
      <c r="U28" s="11">
        <f t="shared" ca="1" si="0"/>
        <v>44831</v>
      </c>
      <c r="V28" s="11">
        <f t="shared" si="3"/>
        <v>45069</v>
      </c>
    </row>
    <row r="29" spans="1:22" ht="60" customHeight="1" x14ac:dyDescent="0.35">
      <c r="A29" s="2">
        <v>27</v>
      </c>
      <c r="B29" s="12" t="s">
        <v>182</v>
      </c>
      <c r="C29" s="130" t="str">
        <f>INDEX('Masterlist - Updating'!$C:$C,MATCH('Masterlist Autolink (Audit)'!B29,'Masterlist - Updating'!$B:$B,0))</f>
        <v>HIGH PRESSURE CHART RECORDER</v>
      </c>
      <c r="D29" s="7" t="str">
        <f>INDEX('Masterlist - Updating'!$D:$D,MATCH('Masterlist Autolink (Audit)'!B29,'Masterlist - Updating'!$B:$B,0))</f>
        <v>OGME</v>
      </c>
      <c r="E29" s="7" t="str">
        <f>INDEX('Masterlist - Updating'!$E:$E,MATCH('Masterlist Autolink (Audit)'!B29,'Masterlist - Updating'!$B:$B,0))</f>
        <v>0 - 30,000 PSI</v>
      </c>
      <c r="F29" s="7" t="str">
        <f>INDEX('Masterlist - Updating'!$F:$F,MATCH('Masterlist Autolink (Audit)'!B29,'Masterlist - Updating'!$B:$B,0))</f>
        <v>P29405</v>
      </c>
      <c r="G29" s="7" t="str">
        <f>INDEX('Masterlist - Updating'!$G:$G,MATCH('Masterlist Autolink (Audit)'!B29,'Masterlist - Updating'!$B:$B,0))</f>
        <v>QCD/TRSG/P08 / TRSG/QM/001/20  / API 6A</v>
      </c>
      <c r="H29" s="7" t="str">
        <f>INDEX('Masterlist - Updating'!$H:$H,MATCH('Masterlist Autolink (Audit)'!B29,'Masterlist - Updating'!$B:$B,0))</f>
        <v>± 2 % FS</v>
      </c>
      <c r="I29" s="8">
        <f>INDEX('Masterlist - Updating'!$I:$I,MATCH('Masterlist Autolink (Audit)'!B29,'Masterlist - Updating'!$B:$B,0))</f>
        <v>44793</v>
      </c>
      <c r="J29" s="133">
        <f>INDEX('Masterlist - Updating'!$J:$J,MATCH('Masterlist Autolink (Audit)'!B29,'Masterlist - Updating'!$B:$B,0))</f>
        <v>1</v>
      </c>
      <c r="K29" s="133" t="str">
        <f>INDEX('Masterlist - Updating'!$K:$K,MATCH('Masterlist Autolink (Audit)'!B29,'Masterlist - Updating'!$B:$B,0))</f>
        <v>Years</v>
      </c>
      <c r="L29" s="8">
        <f>INDEX('Masterlist - Updating'!$L:$L,MATCH('Masterlist Autolink (Audit)'!B29,'Masterlist - Updating'!$B:$B,0))</f>
        <v>45158</v>
      </c>
      <c r="M29" s="7" t="str">
        <f>INDEX('Masterlist - Updating'!$M:$M,MATCH('Masterlist Autolink (Audit)'!B29,'Masterlist - Updating'!$B:$B,0))</f>
        <v>TRESCAL</v>
      </c>
      <c r="N29" s="7" t="str">
        <f>INDEX('Masterlist - Updating'!$N:$N,MATCH('Masterlist Autolink (Audit)'!B29,'Masterlist - Updating'!$B:$B,0))</f>
        <v>SALPR/0638/1/22</v>
      </c>
      <c r="O29" s="7" t="str">
        <f>INDEX('Masterlist - Updating'!$O:$O,MATCH('Masterlist Autolink (Audit)'!B29,'Masterlist - Updating'!$B:$B,0))</f>
        <v>TEST BUNKER AREA 2</v>
      </c>
      <c r="P29" s="7" t="b">
        <f ca="1">INDEX('Masterlist - Updating'!$P:$P,MATCH('Masterlist Autolink (Audit)'!B29,'Masterlist - Updating'!$B:$B,0))</f>
        <v>1</v>
      </c>
      <c r="Q29" s="7">
        <f>INDEX('Masterlist - Updating'!$Q:$Q,MATCH('Masterlist Autolink (Audit)'!B29,'Masterlist - Updating'!$B:$B,0))</f>
        <v>0</v>
      </c>
      <c r="R29" s="7" t="str">
        <f>INDEX('Masterlist - Updating'!$R:$R,MATCH('Masterlist Autolink (Audit)'!B29,'Masterlist - Updating'!$B:$B,0))</f>
        <v>211H19490005 (681)</v>
      </c>
      <c r="S29" s="7" t="str">
        <f>INDEX('Masterlist - Updating'!$S:$S,MATCH('Masterlist Autolink (Audit)'!B29,'Masterlist - Updating'!$B:$B,0))</f>
        <v>SALPR/0904/3/21</v>
      </c>
      <c r="T29" s="7" t="str">
        <f>INDEX('Masterlist - Updating'!$T:$T,MATCH('Masterlist Autolink (Audit)'!B29,'Masterlist - Updating'!$B:$B,0))</f>
        <v>07.10.2022</v>
      </c>
      <c r="U29" s="11">
        <f t="shared" ca="1" si="0"/>
        <v>44831</v>
      </c>
      <c r="V29" s="11">
        <f t="shared" si="3"/>
        <v>45144</v>
      </c>
    </row>
    <row r="30" spans="1:22" ht="60" customHeight="1" x14ac:dyDescent="0.35">
      <c r="A30" s="2">
        <v>28</v>
      </c>
      <c r="B30" s="12" t="s">
        <v>186</v>
      </c>
      <c r="C30" s="130" t="str">
        <f>INDEX('Masterlist - Updating'!$C:$C,MATCH('Masterlist Autolink (Audit)'!B30,'Masterlist - Updating'!$B:$B,0))</f>
        <v>CHART RECORDER</v>
      </c>
      <c r="D30" s="7" t="str">
        <f>INDEX('Masterlist - Updating'!$D:$D,MATCH('Masterlist Autolink (Audit)'!B30,'Masterlist - Updating'!$B:$B,0))</f>
        <v>BARTON</v>
      </c>
      <c r="E30" s="7" t="str">
        <f>INDEX('Masterlist - Updating'!$E:$E,MATCH('Masterlist Autolink (Audit)'!B30,'Masterlist - Updating'!$B:$B,0))</f>
        <v>0 - 1000 PSI</v>
      </c>
      <c r="F30" s="7" t="str">
        <f>INDEX('Masterlist - Updating'!$F:$F,MATCH('Masterlist Autolink (Audit)'!B30,'Masterlist - Updating'!$B:$B,0))</f>
        <v>06877</v>
      </c>
      <c r="G30" s="7" t="str">
        <f>INDEX('Masterlist - Updating'!$G:$G,MATCH('Masterlist Autolink (Audit)'!B30,'Masterlist - Updating'!$B:$B,0))</f>
        <v>QCD/TRSG/P08 / TRSG/QM/001/20 / API 6A</v>
      </c>
      <c r="H30" s="7" t="str">
        <f>INDEX('Masterlist - Updating'!$H:$H,MATCH('Masterlist Autolink (Audit)'!B30,'Masterlist - Updating'!$B:$B,0))</f>
        <v>± 2% F.S</v>
      </c>
      <c r="I30" s="8">
        <f>INDEX('Masterlist - Updating'!$I:$I,MATCH('Masterlist Autolink (Audit)'!B30,'Masterlist - Updating'!$B:$B,0))</f>
        <v>44649</v>
      </c>
      <c r="J30" s="133">
        <f>INDEX('Masterlist - Updating'!$J:$J,MATCH('Masterlist Autolink (Audit)'!B30,'Masterlist - Updating'!$B:$B,0))</f>
        <v>1</v>
      </c>
      <c r="K30" s="133" t="str">
        <f>INDEX('Masterlist - Updating'!$K:$K,MATCH('Masterlist Autolink (Audit)'!B30,'Masterlist - Updating'!$B:$B,0))</f>
        <v>Years</v>
      </c>
      <c r="L30" s="8">
        <f>INDEX('Masterlist - Updating'!$L:$L,MATCH('Masterlist Autolink (Audit)'!B30,'Masterlist - Updating'!$B:$B,0))</f>
        <v>45014</v>
      </c>
      <c r="M30" s="7" t="str">
        <f>INDEX('Masterlist - Updating'!$M:$M,MATCH('Masterlist Autolink (Audit)'!B30,'Masterlist - Updating'!$B:$B,0))</f>
        <v>TRESCAL</v>
      </c>
      <c r="N30" s="7" t="str">
        <f>INDEX('Masterlist - Updating'!$N:$N,MATCH('Masterlist Autolink (Audit)'!B30,'Masterlist - Updating'!$B:$B,0))</f>
        <v>SALPR/0223/10/22</v>
      </c>
      <c r="O30" s="7" t="str">
        <f>INDEX('Masterlist - Updating'!$O:$O,MATCH('Masterlist Autolink (Audit)'!B30,'Masterlist - Updating'!$B:$B,0))</f>
        <v>TEST BUNKER AREA CABINET 4 L1</v>
      </c>
      <c r="P30" s="7" t="b">
        <f ca="1">INDEX('Masterlist - Updating'!$P:$P,MATCH('Masterlist Autolink (Audit)'!B30,'Masterlist - Updating'!$B:$B,0))</f>
        <v>1</v>
      </c>
      <c r="Q30" s="7">
        <f>INDEX('Masterlist - Updating'!$Q:$Q,MATCH('Masterlist Autolink (Audit)'!B30,'Masterlist - Updating'!$B:$B,0))</f>
        <v>0</v>
      </c>
      <c r="R30" s="7" t="str">
        <f>INDEX('Masterlist - Updating'!$R:$R,MATCH('Masterlist Autolink (Audit)'!B30,'Masterlist - Updating'!$B:$B,0))</f>
        <v>211H20640027</v>
      </c>
      <c r="S30" s="7" t="str">
        <f>INDEX('Masterlist - Updating'!$S:$S,MATCH('Masterlist Autolink (Audit)'!B30,'Masterlist - Updating'!$B:$B,0))</f>
        <v>SALPR/0113/15/22</v>
      </c>
      <c r="T30" s="7" t="str">
        <f>INDEX('Masterlist - Updating'!$T:$T,MATCH('Masterlist Autolink (Audit)'!B30,'Masterlist - Updating'!$B:$B,0))</f>
        <v>08.02.2023</v>
      </c>
      <c r="U30" s="11">
        <f t="shared" ca="1" si="0"/>
        <v>44831</v>
      </c>
      <c r="V30" s="11">
        <f t="shared" si="3"/>
        <v>45000</v>
      </c>
    </row>
    <row r="31" spans="1:22" ht="60" customHeight="1" x14ac:dyDescent="0.35">
      <c r="A31" s="2">
        <v>29</v>
      </c>
      <c r="B31" s="12" t="s">
        <v>192</v>
      </c>
      <c r="C31" s="130" t="str">
        <f>INDEX('Masterlist - Updating'!$C:$C,MATCH('Masterlist Autolink (Audit)'!B31,'Masterlist - Updating'!$B:$B,0))</f>
        <v>CHART RECORDER</v>
      </c>
      <c r="D31" s="7" t="str">
        <f>INDEX('Masterlist - Updating'!$D:$D,MATCH('Masterlist Autolink (Audit)'!B31,'Masterlist - Updating'!$B:$B,0))</f>
        <v>BARTON</v>
      </c>
      <c r="E31" s="7" t="str">
        <f>INDEX('Masterlist - Updating'!$E:$E,MATCH('Masterlist Autolink (Audit)'!B31,'Masterlist - Updating'!$B:$B,0))</f>
        <v xml:space="preserve"> 0 -10,000 PSI</v>
      </c>
      <c r="F31" s="7" t="str">
        <f>INDEX('Masterlist - Updating'!$F:$F,MATCH('Masterlist Autolink (Audit)'!B31,'Masterlist - Updating'!$B:$B,0))</f>
        <v>06879</v>
      </c>
      <c r="G31" s="7" t="str">
        <f>INDEX('Masterlist - Updating'!$G:$G,MATCH('Masterlist Autolink (Audit)'!B31,'Masterlist - Updating'!$B:$B,0))</f>
        <v>QCD/TRSG/P08 / TRSG/QM/001/20 / API 6A</v>
      </c>
      <c r="H31" s="7" t="str">
        <f>INDEX('Masterlist - Updating'!$H:$H,MATCH('Masterlist Autolink (Audit)'!B31,'Masterlist - Updating'!$B:$B,0))</f>
        <v>± 2% F.S</v>
      </c>
      <c r="I31" s="8">
        <f>INDEX('Masterlist - Updating'!$I:$I,MATCH('Masterlist Autolink (Audit)'!B31,'Masterlist - Updating'!$B:$B,0))</f>
        <v>44649</v>
      </c>
      <c r="J31" s="133">
        <f>INDEX('Masterlist - Updating'!$J:$J,MATCH('Masterlist Autolink (Audit)'!B31,'Masterlist - Updating'!$B:$B,0))</f>
        <v>1</v>
      </c>
      <c r="K31" s="133" t="str">
        <f>INDEX('Masterlist - Updating'!$K:$K,MATCH('Masterlist Autolink (Audit)'!B31,'Masterlist - Updating'!$B:$B,0))</f>
        <v>Years</v>
      </c>
      <c r="L31" s="8">
        <f>INDEX('Masterlist - Updating'!$L:$L,MATCH('Masterlist Autolink (Audit)'!B31,'Masterlist - Updating'!$B:$B,0))</f>
        <v>45014</v>
      </c>
      <c r="M31" s="7" t="str">
        <f>INDEX('Masterlist - Updating'!$M:$M,MATCH('Masterlist Autolink (Audit)'!B31,'Masterlist - Updating'!$B:$B,0))</f>
        <v>TRESCAL</v>
      </c>
      <c r="N31" s="7" t="str">
        <f>INDEX('Masterlist - Updating'!$N:$N,MATCH('Masterlist Autolink (Audit)'!B31,'Masterlist - Updating'!$B:$B,0))</f>
        <v>SALPR/0223/11/22</v>
      </c>
      <c r="O31" s="7" t="str">
        <f>INDEX('Masterlist - Updating'!$O:$O,MATCH('Masterlist Autolink (Audit)'!B31,'Masterlist - Updating'!$B:$B,0))</f>
        <v>TEST BUNKER AREA CABINET 4 L1</v>
      </c>
      <c r="P31" s="7" t="b">
        <f ca="1">INDEX('Masterlist - Updating'!$P:$P,MATCH('Masterlist Autolink (Audit)'!B31,'Masterlist - Updating'!$B:$B,0))</f>
        <v>1</v>
      </c>
      <c r="Q31" s="7">
        <f>INDEX('Masterlist - Updating'!$Q:$Q,MATCH('Masterlist Autolink (Audit)'!B31,'Masterlist - Updating'!$B:$B,0))</f>
        <v>0</v>
      </c>
      <c r="R31" s="7" t="str">
        <f>INDEX('Masterlist - Updating'!$R:$R,MATCH('Masterlist Autolink (Audit)'!B31,'Masterlist - Updating'!$B:$B,0))</f>
        <v>3534923</v>
      </c>
      <c r="S31" s="7" t="str">
        <f>INDEX('Masterlist - Updating'!$S:$S,MATCH('Masterlist Autolink (Audit)'!B31,'Masterlist - Updating'!$B:$B,0))</f>
        <v>SALPR/0113/6/22</v>
      </c>
      <c r="T31" s="7" t="str">
        <f>INDEX('Masterlist - Updating'!$T:$T,MATCH('Masterlist Autolink (Audit)'!B31,'Masterlist - Updating'!$B:$B,0))</f>
        <v>08.02.2023</v>
      </c>
      <c r="U31" s="11">
        <f t="shared" ca="1" si="0"/>
        <v>44831</v>
      </c>
      <c r="V31" s="11">
        <f t="shared" si="3"/>
        <v>45000</v>
      </c>
    </row>
    <row r="32" spans="1:22" ht="60" customHeight="1" x14ac:dyDescent="0.35">
      <c r="A32" s="2">
        <v>30</v>
      </c>
      <c r="B32" s="12" t="s">
        <v>196</v>
      </c>
      <c r="C32" s="130" t="str">
        <f>INDEX('Masterlist - Updating'!$C:$C,MATCH('Masterlist Autolink (Audit)'!B32,'Masterlist - Updating'!$B:$B,0))</f>
        <v>DIGITAL PRESSURE GAUGE</v>
      </c>
      <c r="D32" s="7" t="str">
        <f>INDEX('Masterlist - Updating'!$D:$D,MATCH('Masterlist Autolink (Audit)'!B32,'Masterlist - Updating'!$B:$B,0))</f>
        <v>ADDITEL</v>
      </c>
      <c r="E32" s="7" t="str">
        <f>INDEX('Masterlist - Updating'!$E:$E,MATCH('Masterlist Autolink (Audit)'!B32,'Masterlist - Updating'!$B:$B,0))</f>
        <v>0 - 30,000 PSI</v>
      </c>
      <c r="F32" s="7" t="str">
        <f>INDEX('Masterlist - Updating'!$F:$F,MATCH('Masterlist Autolink (Audit)'!B32,'Masterlist - Updating'!$B:$B,0))</f>
        <v>211D150B0003</v>
      </c>
      <c r="G32" s="7" t="str">
        <f>INDEX('Masterlist - Updating'!$G:$G,MATCH('Masterlist Autolink (Audit)'!B32,'Masterlist - Updating'!$B:$B,0))</f>
        <v>QCD/PRSG/P08 / TRSG/QM/001/20 / API 16A</v>
      </c>
      <c r="H32" s="7" t="str">
        <f>INDEX('Masterlist - Updating'!$H:$H,MATCH('Masterlist Autolink (Audit)'!B32,'Masterlist - Updating'!$B:$B,0))</f>
        <v xml:space="preserve">± 0.5 F.S / API 16A </v>
      </c>
      <c r="I32" s="8">
        <f>INDEX('Masterlist - Updating'!$I:$I,MATCH('Masterlist Autolink (Audit)'!B32,'Masterlist - Updating'!$B:$B,0))</f>
        <v>44739</v>
      </c>
      <c r="J32" s="133">
        <f>INDEX('Masterlist - Updating'!$J:$J,MATCH('Masterlist Autolink (Audit)'!B32,'Masterlist - Updating'!$B:$B,0))</f>
        <v>3</v>
      </c>
      <c r="K32" s="133" t="str">
        <f>INDEX('Masterlist - Updating'!$K:$K,MATCH('Masterlist Autolink (Audit)'!B32,'Masterlist - Updating'!$B:$B,0))</f>
        <v>Months</v>
      </c>
      <c r="L32" s="8">
        <f>INDEX('Masterlist - Updating'!$L:$L,MATCH('Masterlist Autolink (Audit)'!B32,'Masterlist - Updating'!$B:$B,0))</f>
        <v>44831</v>
      </c>
      <c r="M32" s="7" t="str">
        <f>INDEX('Masterlist - Updating'!$M:$M,MATCH('Masterlist Autolink (Audit)'!B32,'Masterlist - Updating'!$B:$B,0))</f>
        <v>TRESCAL</v>
      </c>
      <c r="N32" s="7" t="str">
        <f>INDEX('Masterlist - Updating'!$N:$N,MATCH('Masterlist Autolink (Audit)'!B32,'Masterlist - Updating'!$B:$B,0))</f>
        <v>SALPR/0473/5/22</v>
      </c>
      <c r="O32" s="7" t="str">
        <f>INDEX('Masterlist - Updating'!$O:$O,MATCH('Masterlist Autolink (Audit)'!B32,'Masterlist - Updating'!$B:$B,0))</f>
        <v>TEST BUNKER AREA CABINET 4 L4</v>
      </c>
      <c r="P32" s="7" t="b">
        <f ca="1">INDEX('Masterlist - Updating'!$P:$P,MATCH('Masterlist Autolink (Audit)'!B32,'Masterlist - Updating'!$B:$B,0))</f>
        <v>0</v>
      </c>
      <c r="Q32" s="7">
        <f>INDEX('Masterlist - Updating'!$Q:$Q,MATCH('Masterlist Autolink (Audit)'!B32,'Masterlist - Updating'!$B:$B,0))</f>
        <v>0</v>
      </c>
      <c r="R32" s="7" t="str">
        <f>INDEX('Masterlist - Updating'!$R:$R,MATCH('Masterlist Autolink (Audit)'!B32,'Masterlist - Updating'!$B:$B,0))</f>
        <v>7326/283 PCU V491 (PL004524)</v>
      </c>
      <c r="S32" s="7" t="str">
        <f>INDEX('Masterlist - Updating'!$S:$S,MATCH('Masterlist Autolink (Audit)'!B32,'Masterlist - Updating'!$B:$B,0))</f>
        <v>PL004524</v>
      </c>
      <c r="T32" s="7" t="str">
        <f>INDEX('Masterlist - Updating'!$T:$T,MATCH('Masterlist Autolink (Audit)'!B32,'Masterlist - Updating'!$B:$B,0))</f>
        <v>28.11.2022</v>
      </c>
      <c r="U32" s="11">
        <f t="shared" ca="1" si="0"/>
        <v>44831</v>
      </c>
      <c r="V32" s="11">
        <f t="shared" si="3"/>
        <v>44817</v>
      </c>
    </row>
    <row r="33" spans="1:22" ht="60" customHeight="1" x14ac:dyDescent="0.35">
      <c r="A33" s="2">
        <v>31</v>
      </c>
      <c r="B33" s="3" t="s">
        <v>204</v>
      </c>
      <c r="C33" s="130" t="str">
        <f>INDEX('Masterlist - Updating'!$C:$C,MATCH('Masterlist Autolink (Audit)'!B33,'Masterlist - Updating'!$B:$B,0))</f>
        <v>DIGITAL PRESSURE GAUGE</v>
      </c>
      <c r="D33" s="7" t="str">
        <f>INDEX('Masterlist - Updating'!$D:$D,MATCH('Masterlist Autolink (Audit)'!B33,'Masterlist - Updating'!$B:$B,0))</f>
        <v>ADDITEL</v>
      </c>
      <c r="E33" s="7" t="str">
        <f>INDEX('Masterlist - Updating'!$E:$E,MATCH('Masterlist Autolink (Audit)'!B33,'Masterlist - Updating'!$B:$B,0))</f>
        <v>0 - 30,000 PSI</v>
      </c>
      <c r="F33" s="7" t="str">
        <f>INDEX('Masterlist - Updating'!$F:$F,MATCH('Masterlist Autolink (Audit)'!B33,'Masterlist - Updating'!$B:$B,0))</f>
        <v>211D150B0004</v>
      </c>
      <c r="G33" s="7" t="str">
        <f>INDEX('Masterlist - Updating'!$G:$G,MATCH('Masterlist Autolink (Audit)'!B33,'Masterlist - Updating'!$B:$B,0))</f>
        <v>CTTM-M10:2007 / API 16A</v>
      </c>
      <c r="H33" s="7" t="str">
        <f>INDEX('Masterlist - Updating'!$H:$H,MATCH('Masterlist Autolink (Audit)'!B33,'Masterlist - Updating'!$B:$B,0))</f>
        <v xml:space="preserve">± 0.5 F.S / API 16A </v>
      </c>
      <c r="I33" s="8">
        <f>INDEX('Masterlist - Updating'!$I:$I,MATCH('Masterlist Autolink (Audit)'!B33,'Masterlist - Updating'!$B:$B,0))</f>
        <v>44783</v>
      </c>
      <c r="J33" s="133">
        <f>INDEX('Masterlist - Updating'!$J:$J,MATCH('Masterlist Autolink (Audit)'!B33,'Masterlist - Updating'!$B:$B,0))</f>
        <v>3</v>
      </c>
      <c r="K33" s="133" t="str">
        <f>INDEX('Masterlist - Updating'!$K:$K,MATCH('Masterlist Autolink (Audit)'!B33,'Masterlist - Updating'!$B:$B,0))</f>
        <v>Months</v>
      </c>
      <c r="L33" s="8">
        <f>INDEX('Masterlist - Updating'!$L:$L,MATCH('Masterlist Autolink (Audit)'!B33,'Masterlist - Updating'!$B:$B,0))</f>
        <v>44875</v>
      </c>
      <c r="M33" s="7" t="str">
        <f>INDEX('Masterlist - Updating'!$M:$M,MATCH('Masterlist Autolink (Audit)'!B33,'Masterlist - Updating'!$B:$B,0))</f>
        <v>CALTEK</v>
      </c>
      <c r="N33" s="7" t="str">
        <f>INDEX('Masterlist - Updating'!$N:$N,MATCH('Masterlist Autolink (Audit)'!B33,'Masterlist - Updating'!$B:$B,0))</f>
        <v>CMS 2125-22</v>
      </c>
      <c r="O33" s="7" t="str">
        <f>INDEX('Masterlist - Updating'!$O:$O,MATCH('Masterlist Autolink (Audit)'!B33,'Masterlist - Updating'!$B:$B,0))</f>
        <v>TEST BUNKER AREA CABINET 4 L4</v>
      </c>
      <c r="P33" s="7" t="b">
        <f ca="1">INDEX('Masterlist - Updating'!$P:$P,MATCH('Masterlist Autolink (Audit)'!B33,'Masterlist - Updating'!$B:$B,0))</f>
        <v>1</v>
      </c>
      <c r="Q33" s="7">
        <f>INDEX('Masterlist - Updating'!$Q:$Q,MATCH('Masterlist Autolink (Audit)'!B33,'Masterlist - Updating'!$B:$B,0))</f>
        <v>0</v>
      </c>
      <c r="R33" s="7" t="str">
        <f>INDEX('Masterlist - Updating'!$R:$R,MATCH('Masterlist Autolink (Audit)'!B33,'Masterlist - Updating'!$B:$B,0))</f>
        <v>7326/283 PCU V491 (PL004524)</v>
      </c>
      <c r="S33" s="7" t="str">
        <f>INDEX('Masterlist - Updating'!$S:$S,MATCH('Masterlist Autolink (Audit)'!B33,'Masterlist - Updating'!$B:$B,0))</f>
        <v>PL004524</v>
      </c>
      <c r="T33" s="7" t="str">
        <f>INDEX('Masterlist - Updating'!$T:$T,MATCH('Masterlist Autolink (Audit)'!B33,'Masterlist - Updating'!$B:$B,0))</f>
        <v>28.05.2022</v>
      </c>
      <c r="U33" s="11">
        <f t="shared" ca="1" si="0"/>
        <v>44831</v>
      </c>
      <c r="V33" s="11">
        <f t="shared" si="3"/>
        <v>44861</v>
      </c>
    </row>
    <row r="34" spans="1:22" ht="60" customHeight="1" x14ac:dyDescent="0.35">
      <c r="A34" s="2">
        <v>32</v>
      </c>
      <c r="B34" s="3" t="s">
        <v>206</v>
      </c>
      <c r="C34" s="130" t="str">
        <f>INDEX('Masterlist - Updating'!$C:$C,MATCH('Masterlist Autolink (Audit)'!B34,'Masterlist - Updating'!$B:$B,0))</f>
        <v>DIGITAL PRESSURE GAUGE</v>
      </c>
      <c r="D34" s="7" t="str">
        <f>INDEX('Masterlist - Updating'!$D:$D,MATCH('Masterlist Autolink (Audit)'!B34,'Masterlist - Updating'!$B:$B,0))</f>
        <v>DRUCK</v>
      </c>
      <c r="E34" s="7" t="str">
        <f>INDEX('Masterlist - Updating'!$E:$E,MATCH('Masterlist Autolink (Audit)'!B34,'Masterlist - Updating'!$B:$B,0))</f>
        <v>0 - 70 BAR</v>
      </c>
      <c r="F34" s="7" t="str">
        <f>INDEX('Masterlist - Updating'!$F:$F,MATCH('Masterlist Autolink (Audit)'!B34,'Masterlist - Updating'!$B:$B,0))</f>
        <v>10153958</v>
      </c>
      <c r="G34" s="7" t="str">
        <f>INDEX('Masterlist - Updating'!$G:$G,MATCH('Masterlist Autolink (Audit)'!B34,'Masterlist - Updating'!$B:$B,0))</f>
        <v>CTTM-M07:2007 / API 16A</v>
      </c>
      <c r="H34" s="7" t="str">
        <f>INDEX('Masterlist - Updating'!$H:$H,MATCH('Masterlist Autolink (Audit)'!B34,'Masterlist - Updating'!$B:$B,0))</f>
        <v xml:space="preserve">± 0.5 F.S / API 16A </v>
      </c>
      <c r="I34" s="8">
        <f>INDEX('Masterlist - Updating'!$I:$I,MATCH('Masterlist Autolink (Audit)'!B34,'Masterlist - Updating'!$B:$B,0))</f>
        <v>44783</v>
      </c>
      <c r="J34" s="133">
        <f>INDEX('Masterlist - Updating'!$J:$J,MATCH('Masterlist Autolink (Audit)'!B34,'Masterlist - Updating'!$B:$B,0))</f>
        <v>3</v>
      </c>
      <c r="K34" s="133" t="str">
        <f>INDEX('Masterlist - Updating'!$K:$K,MATCH('Masterlist Autolink (Audit)'!B34,'Masterlist - Updating'!$B:$B,0))</f>
        <v>Months</v>
      </c>
      <c r="L34" s="8">
        <f>INDEX('Masterlist - Updating'!$L:$L,MATCH('Masterlist Autolink (Audit)'!B34,'Masterlist - Updating'!$B:$B,0))</f>
        <v>44875</v>
      </c>
      <c r="M34" s="7" t="str">
        <f>INDEX('Masterlist - Updating'!$M:$M,MATCH('Masterlist Autolink (Audit)'!B34,'Masterlist - Updating'!$B:$B,0))</f>
        <v>CALTEK</v>
      </c>
      <c r="N34" s="7" t="str">
        <f>INDEX('Masterlist - Updating'!$N:$N,MATCH('Masterlist Autolink (Audit)'!B34,'Masterlist - Updating'!$B:$B,0))</f>
        <v>CMS 2326M-22</v>
      </c>
      <c r="O34" s="7" t="str">
        <f>INDEX('Masterlist - Updating'!$O:$O,MATCH('Masterlist Autolink (Audit)'!B34,'Masterlist - Updating'!$B:$B,0))</f>
        <v>TEST BUNKER AREA CABINET 4 L4</v>
      </c>
      <c r="P34" s="7" t="b">
        <f ca="1">INDEX('Masterlist - Updating'!$P:$P,MATCH('Masterlist Autolink (Audit)'!B34,'Masterlist - Updating'!$B:$B,0))</f>
        <v>1</v>
      </c>
      <c r="Q34" s="7">
        <f>INDEX('Masterlist - Updating'!$Q:$Q,MATCH('Masterlist Autolink (Audit)'!B34,'Masterlist - Updating'!$B:$B,0))</f>
        <v>0</v>
      </c>
      <c r="R34" s="7" t="str">
        <f>INDEX('Masterlist - Updating'!$R:$R,MATCH('Masterlist Autolink (Audit)'!B34,'Masterlist - Updating'!$B:$B,0))</f>
        <v>31253 PCU NO.118M</v>
      </c>
      <c r="S34" s="7" t="str">
        <f>INDEX('Masterlist - Updating'!$S:$S,MATCH('Masterlist Autolink (Audit)'!B34,'Masterlist - Updating'!$B:$B,0))</f>
        <v>2010-19658</v>
      </c>
      <c r="T34" s="7" t="str">
        <f>INDEX('Masterlist - Updating'!$T:$T,MATCH('Masterlist Autolink (Audit)'!B34,'Masterlist - Updating'!$B:$B,0))</f>
        <v>04.12.2022</v>
      </c>
      <c r="U34" s="11">
        <f t="shared" ca="1" si="0"/>
        <v>44831</v>
      </c>
      <c r="V34" s="11">
        <f t="shared" si="3"/>
        <v>44861</v>
      </c>
    </row>
    <row r="35" spans="1:22" ht="60" customHeight="1" x14ac:dyDescent="0.35">
      <c r="A35" s="2">
        <v>33</v>
      </c>
      <c r="B35" s="12" t="s">
        <v>213</v>
      </c>
      <c r="C35" s="130" t="str">
        <f>INDEX('Masterlist - Updating'!$C:$C,MATCH('Masterlist Autolink (Audit)'!B35,'Masterlist - Updating'!$B:$B,0))</f>
        <v>DIGITAL PRESSURE GAUGE</v>
      </c>
      <c r="D35" s="7" t="str">
        <f>INDEX('Masterlist - Updating'!$D:$D,MATCH('Masterlist Autolink (Audit)'!B35,'Masterlist - Updating'!$B:$B,0))</f>
        <v>DRUCK</v>
      </c>
      <c r="E35" s="7" t="str">
        <f>INDEX('Masterlist - Updating'!$E:$E,MATCH('Masterlist Autolink (Audit)'!B35,'Masterlist - Updating'!$B:$B,0))</f>
        <v>0 - 1015 PSI 
(0 - 70 BAR)</v>
      </c>
      <c r="F35" s="7" t="str">
        <f>INDEX('Masterlist - Updating'!$F:$F,MATCH('Masterlist Autolink (Audit)'!B35,'Masterlist - Updating'!$B:$B,0))</f>
        <v>10171420</v>
      </c>
      <c r="G35" s="7" t="str">
        <f>INDEX('Masterlist - Updating'!$G:$G,MATCH('Masterlist Autolink (Audit)'!B35,'Masterlist - Updating'!$B:$B,0))</f>
        <v>QCD/PRSG/P08 / TRSG/QM/001/20 / API 16A</v>
      </c>
      <c r="H35" s="7" t="str">
        <f>INDEX('Masterlist - Updating'!$H:$H,MATCH('Masterlist Autolink (Audit)'!B35,'Masterlist - Updating'!$B:$B,0))</f>
        <v xml:space="preserve">± 0.5 F.S / API 16A </v>
      </c>
      <c r="I35" s="8">
        <f>INDEX('Masterlist - Updating'!$I:$I,MATCH('Masterlist Autolink (Audit)'!B35,'Masterlist - Updating'!$B:$B,0))</f>
        <v>44736</v>
      </c>
      <c r="J35" s="133">
        <f>INDEX('Masterlist - Updating'!$J:$J,MATCH('Masterlist Autolink (Audit)'!B35,'Masterlist - Updating'!$B:$B,0))</f>
        <v>3</v>
      </c>
      <c r="K35" s="133" t="str">
        <f>INDEX('Masterlist - Updating'!$K:$K,MATCH('Masterlist Autolink (Audit)'!B35,'Masterlist - Updating'!$B:$B,0))</f>
        <v>Months</v>
      </c>
      <c r="L35" s="8">
        <f>INDEX('Masterlist - Updating'!$L:$L,MATCH('Masterlist Autolink (Audit)'!B35,'Masterlist - Updating'!$B:$B,0))</f>
        <v>44828</v>
      </c>
      <c r="M35" s="7" t="str">
        <f>INDEX('Masterlist - Updating'!$M:$M,MATCH('Masterlist Autolink (Audit)'!B35,'Masterlist - Updating'!$B:$B,0))</f>
        <v>TRESCAL</v>
      </c>
      <c r="N35" s="7" t="str">
        <f>INDEX('Masterlist - Updating'!$N:$N,MATCH('Masterlist Autolink (Audit)'!B35,'Masterlist - Updating'!$B:$B,0))</f>
        <v>SALPR/0473/2/22</v>
      </c>
      <c r="O35" s="7" t="str">
        <f>INDEX('Masterlist - Updating'!$O:$O,MATCH('Masterlist Autolink (Audit)'!B35,'Masterlist - Updating'!$B:$B,0))</f>
        <v>TEST BUNKER AREA CABINET 4 L4</v>
      </c>
      <c r="P35" s="7" t="b">
        <f ca="1">INDEX('Masterlist - Updating'!$P:$P,MATCH('Masterlist Autolink (Audit)'!B35,'Masterlist - Updating'!$B:$B,0))</f>
        <v>0</v>
      </c>
      <c r="Q35" s="7">
        <f>INDEX('Masterlist - Updating'!$Q:$Q,MATCH('Masterlist Autolink (Audit)'!B35,'Masterlist - Updating'!$B:$B,0))</f>
        <v>0</v>
      </c>
      <c r="R35" s="7" t="str">
        <f>INDEX('Masterlist - Updating'!$R:$R,MATCH('Masterlist Autolink (Audit)'!B35,'Masterlist - Updating'!$B:$B,0))</f>
        <v>31253 PCU NO.118M</v>
      </c>
      <c r="S35" s="7" t="str">
        <f>INDEX('Masterlist - Updating'!$S:$S,MATCH('Masterlist Autolink (Audit)'!B35,'Masterlist - Updating'!$B:$B,0))</f>
        <v>2010-19658</v>
      </c>
      <c r="T35" s="7" t="str">
        <f>INDEX('Masterlist - Updating'!$T:$T,MATCH('Masterlist Autolink (Audit)'!B35,'Masterlist - Updating'!$B:$B,0))</f>
        <v>04.12.2022</v>
      </c>
      <c r="U35" s="11">
        <f t="shared" ca="1" si="0"/>
        <v>44831</v>
      </c>
      <c r="V35" s="11">
        <f t="shared" si="3"/>
        <v>44814</v>
      </c>
    </row>
    <row r="36" spans="1:22" ht="60" customHeight="1" x14ac:dyDescent="0.35">
      <c r="A36" s="2">
        <v>34</v>
      </c>
      <c r="B36" s="12" t="s">
        <v>216</v>
      </c>
      <c r="C36" s="130" t="str">
        <f>INDEX('Masterlist - Updating'!$C:$C,MATCH('Masterlist Autolink (Audit)'!B36,'Masterlist - Updating'!$B:$B,0))</f>
        <v>TORQUE PRESSURE GAUGE</v>
      </c>
      <c r="D36" s="7" t="str">
        <f>INDEX('Masterlist - Updating'!$D:$D,MATCH('Masterlist Autolink (Audit)'!B36,'Masterlist - Updating'!$B:$B,0))</f>
        <v>HYTORC</v>
      </c>
      <c r="E36" s="7" t="str">
        <f>INDEX('Masterlist - Updating'!$E:$E,MATCH('Masterlist Autolink (Audit)'!B36,'Masterlist - Updating'!$B:$B,0))</f>
        <v>0 - 11,500 PSI</v>
      </c>
      <c r="F36" s="7" t="str">
        <f>INDEX('Masterlist - Updating'!$F:$F,MATCH('Masterlist Autolink (Audit)'!B36,'Masterlist - Updating'!$B:$B,0))</f>
        <v>145050343</v>
      </c>
      <c r="G36" s="7" t="str">
        <f>INDEX('Masterlist - Updating'!$G:$G,MATCH('Masterlist Autolink (Audit)'!B36,'Masterlist - Updating'!$B:$B,0))</f>
        <v>QCD/PRSG/P08 / TRSG/QM/001/20 / API 16A</v>
      </c>
      <c r="H36" s="7" t="str">
        <f>INDEX('Masterlist - Updating'!$H:$H,MATCH('Masterlist Autolink (Audit)'!B36,'Masterlist - Updating'!$B:$B,0))</f>
        <v xml:space="preserve">± 0.5 F.S / API 16A </v>
      </c>
      <c r="I36" s="8">
        <f>INDEX('Masterlist - Updating'!$I:$I,MATCH('Masterlist Autolink (Audit)'!B36,'Masterlist - Updating'!$B:$B,0))</f>
        <v>44656</v>
      </c>
      <c r="J36" s="133">
        <f>INDEX('Masterlist - Updating'!$J:$J,MATCH('Masterlist Autolink (Audit)'!B36,'Masterlist - Updating'!$B:$B,0))</f>
        <v>6</v>
      </c>
      <c r="K36" s="133" t="str">
        <f>INDEX('Masterlist - Updating'!$K:$K,MATCH('Masterlist Autolink (Audit)'!B36,'Masterlist - Updating'!$B:$B,0))</f>
        <v>Months</v>
      </c>
      <c r="L36" s="8">
        <f>INDEX('Masterlist - Updating'!$L:$L,MATCH('Masterlist Autolink (Audit)'!B36,'Masterlist - Updating'!$B:$B,0))</f>
        <v>44839</v>
      </c>
      <c r="M36" s="7" t="str">
        <f>INDEX('Masterlist - Updating'!$M:$M,MATCH('Masterlist Autolink (Audit)'!B36,'Masterlist - Updating'!$B:$B,0))</f>
        <v>TRESCAL</v>
      </c>
      <c r="N36" s="7" t="str">
        <f>INDEX('Masterlist - Updating'!$N:$N,MATCH('Masterlist Autolink (Audit)'!B36,'Masterlist - Updating'!$B:$B,0))</f>
        <v>SALPR/0223/3/22</v>
      </c>
      <c r="O36" s="7" t="str">
        <f>INDEX('Masterlist - Updating'!$O:$O,MATCH('Masterlist Autolink (Audit)'!B36,'Masterlist - Updating'!$B:$B,0))</f>
        <v>Assy Shop</v>
      </c>
      <c r="P36" s="7" t="b">
        <f ca="1">INDEX('Masterlist - Updating'!$P:$P,MATCH('Masterlist Autolink (Audit)'!B36,'Masterlist - Updating'!$B:$B,0))</f>
        <v>0</v>
      </c>
      <c r="Q36" s="7">
        <f>INDEX('Masterlist - Updating'!$Q:$Q,MATCH('Masterlist Autolink (Audit)'!B36,'Masterlist - Updating'!$B:$B,0))</f>
        <v>0</v>
      </c>
      <c r="R36" s="7" t="str">
        <f>INDEX('Masterlist - Updating'!$R:$R,MATCH('Masterlist Autolink (Audit)'!B36,'Masterlist - Updating'!$B:$B,0))</f>
        <v>3789410</v>
      </c>
      <c r="S36" s="7" t="str">
        <f>INDEX('Masterlist - Updating'!$S:$S,MATCH('Masterlist Autolink (Audit)'!B36,'Masterlist - Updating'!$B:$B,0))</f>
        <v>SALPR/0113/3/22</v>
      </c>
      <c r="T36" s="7" t="str">
        <f>INDEX('Masterlist - Updating'!$T:$T,MATCH('Masterlist Autolink (Audit)'!B36,'Masterlist - Updating'!$B:$B,0))</f>
        <v>08.02.2023</v>
      </c>
      <c r="U36" s="11">
        <f t="shared" ca="1" si="0"/>
        <v>44831</v>
      </c>
      <c r="V36" s="11">
        <f t="shared" si="3"/>
        <v>44825</v>
      </c>
    </row>
    <row r="37" spans="1:22" ht="60" customHeight="1" x14ac:dyDescent="0.35">
      <c r="A37" s="2">
        <v>35</v>
      </c>
      <c r="B37" s="12" t="s">
        <v>224</v>
      </c>
      <c r="C37" s="130" t="str">
        <f>INDEX('Masterlist - Updating'!$C:$C,MATCH('Masterlist Autolink (Audit)'!B37,'Masterlist - Updating'!$B:$B,0))</f>
        <v>TORQUE WRENCH</v>
      </c>
      <c r="D37" s="7" t="str">
        <f>INDEX('Masterlist - Updating'!$D:$D,MATCH('Masterlist Autolink (Audit)'!B37,'Masterlist - Updating'!$B:$B,0))</f>
        <v>NORBAR</v>
      </c>
      <c r="E37" s="7" t="str">
        <f>INDEX('Masterlist - Updating'!$E:$E,MATCH('Masterlist Autolink (Audit)'!B37,'Masterlist - Updating'!$B:$B,0))</f>
        <v>60 - 300 NM</v>
      </c>
      <c r="F37" s="7" t="str">
        <f>INDEX('Masterlist - Updating'!$F:$F,MATCH('Masterlist Autolink (Audit)'!B37,'Masterlist - Updating'!$B:$B,0))</f>
        <v>2013/201793</v>
      </c>
      <c r="G37" s="7" t="str">
        <f>INDEX('Masterlist - Updating'!$G:$G,MATCH('Masterlist Autolink (Audit)'!B37,'Masterlist - Updating'!$B:$B,0))</f>
        <v>BS EN ISO 6789-1:2017</v>
      </c>
      <c r="H37" s="7" t="str">
        <f>INDEX('Masterlist - Updating'!$H:$H,MATCH('Masterlist Autolink (Audit)'!B37,'Masterlist - Updating'!$B:$B,0))</f>
        <v>± 4 %</v>
      </c>
      <c r="I37" s="8">
        <f>INDEX('Masterlist - Updating'!$I:$I,MATCH('Masterlist Autolink (Audit)'!B37,'Masterlist - Updating'!$B:$B,0))</f>
        <v>44468</v>
      </c>
      <c r="J37" s="133">
        <f>INDEX('Masterlist - Updating'!$J:$J,MATCH('Masterlist Autolink (Audit)'!B37,'Masterlist - Updating'!$B:$B,0))</f>
        <v>1</v>
      </c>
      <c r="K37" s="133" t="str">
        <f>INDEX('Masterlist - Updating'!$K:$K,MATCH('Masterlist Autolink (Audit)'!B37,'Masterlist - Updating'!$B:$B,0))</f>
        <v>Years</v>
      </c>
      <c r="L37" s="8">
        <f>INDEX('Masterlist - Updating'!$L:$L,MATCH('Masterlist Autolink (Audit)'!B37,'Masterlist - Updating'!$B:$B,0))</f>
        <v>44833</v>
      </c>
      <c r="M37" s="7" t="str">
        <f>INDEX('Masterlist - Updating'!$M:$M,MATCH('Masterlist Autolink (Audit)'!B37,'Masterlist - Updating'!$B:$B,0))</f>
        <v>NORBAR</v>
      </c>
      <c r="N37" s="7" t="str">
        <f>INDEX('Masterlist - Updating'!$N:$N,MATCH('Masterlist Autolink (Audit)'!B37,'Masterlist - Updating'!$B:$B,0))</f>
        <v>38339S</v>
      </c>
      <c r="O37" s="7" t="str">
        <f>INDEX('Masterlist - Updating'!$O:$O,MATCH('Masterlist Autolink (Audit)'!B37,'Masterlist - Updating'!$B:$B,0))</f>
        <v>TEST BUNKER AREA 3 L3</v>
      </c>
      <c r="P37" s="7" t="b">
        <f ca="1">INDEX('Masterlist - Updating'!$P:$P,MATCH('Masterlist Autolink (Audit)'!B37,'Masterlist - Updating'!$B:$B,0))</f>
        <v>0</v>
      </c>
      <c r="Q37" s="7">
        <f>INDEX('Masterlist - Updating'!$Q:$Q,MATCH('Masterlist Autolink (Audit)'!B37,'Masterlist - Updating'!$B:$B,0))</f>
        <v>0</v>
      </c>
      <c r="R37" s="7">
        <f>INDEX('Masterlist - Updating'!$R:$R,MATCH('Masterlist Autolink (Audit)'!B37,'Masterlist - Updating'!$B:$B,0))</f>
        <v>0</v>
      </c>
      <c r="S37" s="7">
        <f>INDEX('Masterlist - Updating'!$S:$S,MATCH('Masterlist Autolink (Audit)'!B37,'Masterlist - Updating'!$B:$B,0))</f>
        <v>0</v>
      </c>
      <c r="T37" s="7">
        <f>INDEX('Masterlist - Updating'!$T:$T,MATCH('Masterlist Autolink (Audit)'!B37,'Masterlist - Updating'!$B:$B,0))</f>
        <v>0</v>
      </c>
      <c r="U37" s="11">
        <f t="shared" ca="1" si="0"/>
        <v>44831</v>
      </c>
      <c r="V37" s="11">
        <f t="shared" si="3"/>
        <v>44819</v>
      </c>
    </row>
    <row r="38" spans="1:22" ht="60" customHeight="1" x14ac:dyDescent="0.35">
      <c r="A38" s="2">
        <v>36</v>
      </c>
      <c r="B38" s="12" t="s">
        <v>227</v>
      </c>
      <c r="C38" s="130" t="str">
        <f>INDEX('Masterlist - Updating'!$C:$C,MATCH('Masterlist Autolink (Audit)'!B38,'Masterlist - Updating'!$B:$B,0))</f>
        <v>TORQUE WRENCH</v>
      </c>
      <c r="D38" s="7" t="str">
        <f>INDEX('Masterlist - Updating'!$D:$D,MATCH('Masterlist Autolink (Audit)'!B38,'Masterlist - Updating'!$B:$B,0))</f>
        <v>NORBAR</v>
      </c>
      <c r="E38" s="7" t="str">
        <f>INDEX('Masterlist - Updating'!$E:$E,MATCH('Masterlist Autolink (Audit)'!B38,'Masterlist - Updating'!$B:$B,0))</f>
        <v>110 - 550 NM</v>
      </c>
      <c r="F38" s="7" t="str">
        <f>INDEX('Masterlist - Updating'!$F:$F,MATCH('Masterlist Autolink (Audit)'!B38,'Masterlist - Updating'!$B:$B,0))</f>
        <v>2013/207278</v>
      </c>
      <c r="G38" s="7" t="str">
        <f>INDEX('Masterlist - Updating'!$G:$G,MATCH('Masterlist Autolink (Audit)'!B38,'Masterlist - Updating'!$B:$B,0))</f>
        <v>BS EN ISO 6789-1:2017</v>
      </c>
      <c r="H38" s="7" t="str">
        <f>INDEX('Masterlist - Updating'!$H:$H,MATCH('Masterlist Autolink (Audit)'!B38,'Masterlist - Updating'!$B:$B,0))</f>
        <v>± 4 %</v>
      </c>
      <c r="I38" s="8">
        <f>INDEX('Masterlist - Updating'!$I:$I,MATCH('Masterlist Autolink (Audit)'!B38,'Masterlist - Updating'!$B:$B,0))</f>
        <v>44468</v>
      </c>
      <c r="J38" s="133">
        <f>INDEX('Masterlist - Updating'!$J:$J,MATCH('Masterlist Autolink (Audit)'!B38,'Masterlist - Updating'!$B:$B,0))</f>
        <v>1</v>
      </c>
      <c r="K38" s="133" t="str">
        <f>INDEX('Masterlist - Updating'!$K:$K,MATCH('Masterlist Autolink (Audit)'!B38,'Masterlist - Updating'!$B:$B,0))</f>
        <v>Years</v>
      </c>
      <c r="L38" s="8">
        <f>INDEX('Masterlist - Updating'!$L:$L,MATCH('Masterlist Autolink (Audit)'!B38,'Masterlist - Updating'!$B:$B,0))</f>
        <v>44833</v>
      </c>
      <c r="M38" s="7" t="str">
        <f>INDEX('Masterlist - Updating'!$M:$M,MATCH('Masterlist Autolink (Audit)'!B38,'Masterlist - Updating'!$B:$B,0))</f>
        <v>NORBAR</v>
      </c>
      <c r="N38" s="7" t="str">
        <f>INDEX('Masterlist - Updating'!$N:$N,MATCH('Masterlist Autolink (Audit)'!B38,'Masterlist - Updating'!$B:$B,0))</f>
        <v>38352S</v>
      </c>
      <c r="O38" s="7" t="str">
        <f>INDEX('Masterlist - Updating'!$O:$O,MATCH('Masterlist Autolink (Audit)'!B38,'Masterlist - Updating'!$B:$B,0))</f>
        <v>TEST BUNKER AREA 3 L3</v>
      </c>
      <c r="P38" s="7" t="b">
        <f ca="1">INDEX('Masterlist - Updating'!$P:$P,MATCH('Masterlist Autolink (Audit)'!B38,'Masterlist - Updating'!$B:$B,0))</f>
        <v>0</v>
      </c>
      <c r="Q38" s="7">
        <f>INDEX('Masterlist - Updating'!$Q:$Q,MATCH('Masterlist Autolink (Audit)'!B38,'Masterlist - Updating'!$B:$B,0))</f>
        <v>0</v>
      </c>
      <c r="R38" s="7">
        <f>INDEX('Masterlist - Updating'!$R:$R,MATCH('Masterlist Autolink (Audit)'!B38,'Masterlist - Updating'!$B:$B,0))</f>
        <v>0</v>
      </c>
      <c r="S38" s="7">
        <f>INDEX('Masterlist - Updating'!$S:$S,MATCH('Masterlist Autolink (Audit)'!B38,'Masterlist - Updating'!$B:$B,0))</f>
        <v>0</v>
      </c>
      <c r="T38" s="7">
        <f>INDEX('Masterlist - Updating'!$T:$T,MATCH('Masterlist Autolink (Audit)'!B38,'Masterlist - Updating'!$B:$B,0))</f>
        <v>0</v>
      </c>
      <c r="U38" s="11">
        <f t="shared" ca="1" si="0"/>
        <v>44831</v>
      </c>
      <c r="V38" s="11">
        <f t="shared" si="3"/>
        <v>44819</v>
      </c>
    </row>
    <row r="39" spans="1:22" ht="60" customHeight="1" x14ac:dyDescent="0.35">
      <c r="A39" s="2">
        <v>37</v>
      </c>
      <c r="B39" s="3" t="s">
        <v>242</v>
      </c>
      <c r="C39" s="130" t="str">
        <f>INDEX('Masterlist - Updating'!$C:$C,MATCH('Masterlist Autolink (Audit)'!B39,'Masterlist - Updating'!$B:$B,0))</f>
        <v>DIGITAL PRESSURE GAUGE</v>
      </c>
      <c r="D39" s="7" t="str">
        <f>INDEX('Masterlist - Updating'!$D:$D,MATCH('Masterlist Autolink (Audit)'!B39,'Masterlist - Updating'!$B:$B,0))</f>
        <v>DRUCK</v>
      </c>
      <c r="E39" s="7" t="str">
        <f>INDEX('Masterlist - Updating'!$E:$E,MATCH('Masterlist Autolink (Audit)'!B39,'Masterlist - Updating'!$B:$B,0))</f>
        <v>0 - 350 Bar</v>
      </c>
      <c r="F39" s="7" t="str">
        <f>INDEX('Masterlist - Updating'!$F:$F,MATCH('Masterlist Autolink (Audit)'!B39,'Masterlist - Updating'!$B:$B,0))</f>
        <v>10174925</v>
      </c>
      <c r="G39" s="7" t="str">
        <f>INDEX('Masterlist - Updating'!$G:$G,MATCH('Masterlist Autolink (Audit)'!B39,'Masterlist - Updating'!$B:$B,0))</f>
        <v>CTTM-M09:2007 / API 16A</v>
      </c>
      <c r="H39" s="7" t="str">
        <f>INDEX('Masterlist - Updating'!$H:$H,MATCH('Masterlist Autolink (Audit)'!B39,'Masterlist - Updating'!$B:$B,0))</f>
        <v xml:space="preserve">± 0.5 F.S / API 16A </v>
      </c>
      <c r="I39" s="8">
        <f>INDEX('Masterlist - Updating'!$I:$I,MATCH('Masterlist Autolink (Audit)'!B39,'Masterlist - Updating'!$B:$B,0))</f>
        <v>44783</v>
      </c>
      <c r="J39" s="133">
        <f>INDEX('Masterlist - Updating'!$J:$J,MATCH('Masterlist Autolink (Audit)'!B39,'Masterlist - Updating'!$B:$B,0))</f>
        <v>3</v>
      </c>
      <c r="K39" s="133" t="str">
        <f>INDEX('Masterlist - Updating'!$K:$K,MATCH('Masterlist Autolink (Audit)'!B39,'Masterlist - Updating'!$B:$B,0))</f>
        <v>Months</v>
      </c>
      <c r="L39" s="8">
        <f>INDEX('Masterlist - Updating'!$L:$L,MATCH('Masterlist Autolink (Audit)'!B39,'Masterlist - Updating'!$B:$B,0))</f>
        <v>44875</v>
      </c>
      <c r="M39" s="7" t="str">
        <f>INDEX('Masterlist - Updating'!$M:$M,MATCH('Masterlist Autolink (Audit)'!B39,'Masterlist - Updating'!$B:$B,0))</f>
        <v>CALTEK</v>
      </c>
      <c r="N39" s="7" t="str">
        <f>INDEX('Masterlist - Updating'!$N:$N,MATCH('Masterlist Autolink (Audit)'!B39,'Masterlist - Updating'!$B:$B,0))</f>
        <v>CMS 2327M-22</v>
      </c>
      <c r="O39" s="7" t="str">
        <f>INDEX('Masterlist - Updating'!$O:$O,MATCH('Masterlist Autolink (Audit)'!B39,'Masterlist - Updating'!$B:$B,0))</f>
        <v>TEST BUNKER AREA CABINET 4 L4</v>
      </c>
      <c r="P39" s="7" t="b">
        <f ca="1">INDEX('Masterlist - Updating'!$P:$P,MATCH('Masterlist Autolink (Audit)'!B39,'Masterlist - Updating'!$B:$B,0))</f>
        <v>1</v>
      </c>
      <c r="Q39" s="7">
        <f>INDEX('Masterlist - Updating'!$Q:$Q,MATCH('Masterlist Autolink (Audit)'!B39,'Masterlist - Updating'!$B:$B,0))</f>
        <v>0</v>
      </c>
      <c r="R39" s="7" t="str">
        <f>INDEX('Masterlist - Updating'!$R:$R,MATCH('Masterlist Autolink (Audit)'!B39,'Masterlist - Updating'!$B:$B,0))</f>
        <v>31253 PCU NO.118M</v>
      </c>
      <c r="S39" s="7" t="str">
        <f>INDEX('Masterlist - Updating'!$S:$S,MATCH('Masterlist Autolink (Audit)'!B39,'Masterlist - Updating'!$B:$B,0))</f>
        <v>2010-19658</v>
      </c>
      <c r="T39" s="7" t="str">
        <f>INDEX('Masterlist - Updating'!$T:$T,MATCH('Masterlist Autolink (Audit)'!B39,'Masterlist - Updating'!$B:$B,0))</f>
        <v>04.12.2022</v>
      </c>
      <c r="U39" s="11">
        <f t="shared" ca="1" si="0"/>
        <v>44831</v>
      </c>
      <c r="V39" s="11">
        <f t="shared" si="3"/>
        <v>44861</v>
      </c>
    </row>
    <row r="40" spans="1:22" ht="60" customHeight="1" x14ac:dyDescent="0.35">
      <c r="A40" s="2">
        <v>38</v>
      </c>
      <c r="B40" s="19" t="s">
        <v>252</v>
      </c>
      <c r="C40" s="130" t="str">
        <f>INDEX('Masterlist - Updating'!$C:$C,MATCH('Masterlist Autolink (Audit)'!B40,'Masterlist - Updating'!$B:$B,0))</f>
        <v>SAFETY RELIEF VALVE</v>
      </c>
      <c r="D40" s="7" t="str">
        <f>INDEX('Masterlist - Updating'!$D:$D,MATCH('Masterlist Autolink (Audit)'!B40,'Masterlist - Updating'!$B:$B,0))</f>
        <v>HTG</v>
      </c>
      <c r="E40" s="7" t="str">
        <f>INDEX('Masterlist - Updating'!$E:$E,MATCH('Masterlist Autolink (Audit)'!B40,'Masterlist - Updating'!$B:$B,0))</f>
        <v>5,000 PSI</v>
      </c>
      <c r="F40" s="7" t="str">
        <f>INDEX('Masterlist - Updating'!$F:$F,MATCH('Masterlist Autolink (Audit)'!B40,'Masterlist - Updating'!$B:$B,0))</f>
        <v>HTG-11 RV</v>
      </c>
      <c r="G40" s="7" t="str">
        <f>INDEX('Masterlist - Updating'!$G:$G,MATCH('Masterlist Autolink (Audit)'!B40,'Masterlist - Updating'!$B:$B,0))</f>
        <v>QCD/TRSG/TG02 / TRSG/QM/001/20</v>
      </c>
      <c r="H40" s="7" t="str">
        <f>INDEX('Masterlist - Updating'!$H:$H,MATCH('Masterlist Autolink (Audit)'!B40,'Masterlist - Updating'!$B:$B,0))</f>
        <v>± 3% OF CDTP</v>
      </c>
      <c r="I40" s="8">
        <f>INDEX('Masterlist - Updating'!$I:$I,MATCH('Masterlist Autolink (Audit)'!B40,'Masterlist - Updating'!$B:$B,0))</f>
        <v>44656</v>
      </c>
      <c r="J40" s="133">
        <f>INDEX('Masterlist - Updating'!$J:$J,MATCH('Masterlist Autolink (Audit)'!B40,'Masterlist - Updating'!$B:$B,0))</f>
        <v>1</v>
      </c>
      <c r="K40" s="133" t="str">
        <f>INDEX('Masterlist - Updating'!$K:$K,MATCH('Masterlist Autolink (Audit)'!B40,'Masterlist - Updating'!$B:$B,0))</f>
        <v>Years</v>
      </c>
      <c r="L40" s="8">
        <f>INDEX('Masterlist - Updating'!$L:$L,MATCH('Masterlist Autolink (Audit)'!B40,'Masterlist - Updating'!$B:$B,0))</f>
        <v>45021</v>
      </c>
      <c r="M40" s="7" t="str">
        <f>INDEX('Masterlist - Updating'!$M:$M,MATCH('Masterlist Autolink (Audit)'!B40,'Masterlist - Updating'!$B:$B,0))</f>
        <v>TRESCAL</v>
      </c>
      <c r="N40" s="7" t="str">
        <f>INDEX('Masterlist - Updating'!$N:$N,MATCH('Masterlist Autolink (Audit)'!B40,'Masterlist - Updating'!$B:$B,0))</f>
        <v>SALVT/0024/1/22-A1</v>
      </c>
      <c r="O40" s="7" t="str">
        <f>INDEX('Masterlist - Updating'!$O:$O,MATCH('Masterlist Autolink (Audit)'!B40,'Masterlist - Updating'!$B:$B,0))</f>
        <v>TEST BUNKER AREA CABINET 4 L4</v>
      </c>
      <c r="P40" s="7" t="b">
        <f ca="1">INDEX('Masterlist - Updating'!$P:$P,MATCH('Masterlist Autolink (Audit)'!B40,'Masterlist - Updating'!$B:$B,0))</f>
        <v>1</v>
      </c>
      <c r="Q40" s="7">
        <f>INDEX('Masterlist - Updating'!$Q:$Q,MATCH('Masterlist Autolink (Audit)'!B40,'Masterlist - Updating'!$B:$B,0))</f>
        <v>0</v>
      </c>
      <c r="R40" s="7" t="str">
        <f>INDEX('Masterlist - Updating'!$R:$R,MATCH('Masterlist Autolink (Audit)'!B40,'Masterlist - Updating'!$B:$B,0))</f>
        <v>NRG 2224</v>
      </c>
      <c r="S40" s="7" t="str">
        <f>INDEX('Masterlist - Updating'!$S:$S,MATCH('Masterlist Autolink (Audit)'!B40,'Masterlist - Updating'!$B:$B,0))</f>
        <v>SALPR/0760/12/21</v>
      </c>
      <c r="T40" s="7" t="str">
        <f>INDEX('Masterlist - Updating'!$T:$T,MATCH('Masterlist Autolink (Audit)'!B40,'Masterlist - Updating'!$B:$B,0))</f>
        <v>11.09.2022</v>
      </c>
      <c r="U40" s="11">
        <f t="shared" ca="1" si="0"/>
        <v>44831</v>
      </c>
      <c r="V40" s="11">
        <f t="shared" si="3"/>
        <v>45007</v>
      </c>
    </row>
    <row r="41" spans="1:22" ht="60" customHeight="1" x14ac:dyDescent="0.35">
      <c r="A41" s="2">
        <v>39</v>
      </c>
      <c r="B41" s="19" t="s">
        <v>260</v>
      </c>
      <c r="C41" s="130" t="str">
        <f>INDEX('Masterlist - Updating'!$C:$C,MATCH('Masterlist Autolink (Audit)'!B41,'Masterlist - Updating'!$B:$B,0))</f>
        <v>SAFETY RELIEF VALVE</v>
      </c>
      <c r="D41" s="7" t="str">
        <f>INDEX('Masterlist - Updating'!$D:$D,MATCH('Masterlist Autolink (Audit)'!B41,'Masterlist - Updating'!$B:$B,0))</f>
        <v>HTG</v>
      </c>
      <c r="E41" s="7" t="str">
        <f>INDEX('Masterlist - Updating'!$E:$E,MATCH('Masterlist Autolink (Audit)'!B41,'Masterlist - Updating'!$B:$B,0))</f>
        <v>16,000 PSI</v>
      </c>
      <c r="F41" s="7" t="str">
        <f>INDEX('Masterlist - Updating'!$F:$F,MATCH('Masterlist Autolink (Audit)'!B41,'Masterlist - Updating'!$B:$B,0))</f>
        <v>HTG-30 RV</v>
      </c>
      <c r="G41" s="7" t="str">
        <f>INDEX('Masterlist - Updating'!$G:$G,MATCH('Masterlist Autolink (Audit)'!B41,'Masterlist - Updating'!$B:$B,0))</f>
        <v>QCD/TRSG/TG02 / TRSG/QM/001/20</v>
      </c>
      <c r="H41" s="7" t="str">
        <f>INDEX('Masterlist - Updating'!$H:$H,MATCH('Masterlist Autolink (Audit)'!B41,'Masterlist - Updating'!$B:$B,0))</f>
        <v>± 3% OF CDTP</v>
      </c>
      <c r="I41" s="8">
        <f>INDEX('Masterlist - Updating'!$I:$I,MATCH('Masterlist Autolink (Audit)'!B41,'Masterlist - Updating'!$B:$B,0))</f>
        <v>44656</v>
      </c>
      <c r="J41" s="133">
        <f>INDEX('Masterlist - Updating'!$J:$J,MATCH('Masterlist Autolink (Audit)'!B41,'Masterlist - Updating'!$B:$B,0))</f>
        <v>1</v>
      </c>
      <c r="K41" s="133" t="str">
        <f>INDEX('Masterlist - Updating'!$K:$K,MATCH('Masterlist Autolink (Audit)'!B41,'Masterlist - Updating'!$B:$B,0))</f>
        <v>Years</v>
      </c>
      <c r="L41" s="8">
        <f>INDEX('Masterlist - Updating'!$L:$L,MATCH('Masterlist Autolink (Audit)'!B41,'Masterlist - Updating'!$B:$B,0))</f>
        <v>45021</v>
      </c>
      <c r="M41" s="7" t="str">
        <f>INDEX('Masterlist - Updating'!$M:$M,MATCH('Masterlist Autolink (Audit)'!B41,'Masterlist - Updating'!$B:$B,0))</f>
        <v>TRESCAL</v>
      </c>
      <c r="N41" s="7" t="str">
        <f>INDEX('Masterlist - Updating'!$N:$N,MATCH('Masterlist Autolink (Audit)'!B41,'Masterlist - Updating'!$B:$B,0))</f>
        <v>SALVT/0024/4/22-A1</v>
      </c>
      <c r="O41" s="7" t="str">
        <f>INDEX('Masterlist - Updating'!$O:$O,MATCH('Masterlist Autolink (Audit)'!B41,'Masterlist - Updating'!$B:$B,0))</f>
        <v>TEST BUNKER AREA CABINET 4 L4</v>
      </c>
      <c r="P41" s="7" t="b">
        <f ca="1">INDEX('Masterlist - Updating'!$P:$P,MATCH('Masterlist Autolink (Audit)'!B41,'Masterlist - Updating'!$B:$B,0))</f>
        <v>1</v>
      </c>
      <c r="Q41" s="7">
        <f>INDEX('Masterlist - Updating'!$Q:$Q,MATCH('Masterlist Autolink (Audit)'!B41,'Masterlist - Updating'!$B:$B,0))</f>
        <v>0</v>
      </c>
      <c r="R41" s="7" t="str">
        <f>INDEX('Masterlist - Updating'!$R:$R,MATCH('Masterlist Autolink (Audit)'!B41,'Masterlist - Updating'!$B:$B,0))</f>
        <v>NRG 2225</v>
      </c>
      <c r="S41" s="7" t="str">
        <f>INDEX('Masterlist - Updating'!$S:$S,MATCH('Masterlist Autolink (Audit)'!B41,'Masterlist - Updating'!$B:$B,0))</f>
        <v>SALPR/0194/10/22</v>
      </c>
      <c r="T41" s="7" t="str">
        <f>INDEX('Masterlist - Updating'!$T:$T,MATCH('Masterlist Autolink (Audit)'!B41,'Masterlist - Updating'!$B:$B,0))</f>
        <v>11.09.2022</v>
      </c>
      <c r="U41" s="11">
        <f t="shared" ca="1" si="0"/>
        <v>44831</v>
      </c>
      <c r="V41" s="11">
        <f t="shared" si="3"/>
        <v>45007</v>
      </c>
    </row>
    <row r="42" spans="1:22" ht="60" customHeight="1" x14ac:dyDescent="0.35">
      <c r="A42" s="2">
        <v>40</v>
      </c>
      <c r="B42" s="19" t="s">
        <v>265</v>
      </c>
      <c r="C42" s="130" t="str">
        <f>INDEX('Masterlist - Updating'!$C:$C,MATCH('Masterlist Autolink (Audit)'!B42,'Masterlist - Updating'!$B:$B,0))</f>
        <v>SAFETY RELIEF VALVE</v>
      </c>
      <c r="D42" s="7" t="str">
        <f>INDEX('Masterlist - Updating'!$D:$D,MATCH('Masterlist Autolink (Audit)'!B42,'Masterlist - Updating'!$B:$B,0))</f>
        <v>HTG</v>
      </c>
      <c r="E42" s="7" t="str">
        <f>INDEX('Masterlist - Updating'!$E:$E,MATCH('Masterlist Autolink (Audit)'!B42,'Masterlist - Updating'!$B:$B,0))</f>
        <v>3,300 PSI</v>
      </c>
      <c r="F42" s="7" t="str">
        <f>INDEX('Masterlist - Updating'!$F:$F,MATCH('Masterlist Autolink (Audit)'!B42,'Masterlist - Updating'!$B:$B,0))</f>
        <v>HTG-11 RV</v>
      </c>
      <c r="G42" s="7" t="str">
        <f>INDEX('Masterlist - Updating'!$G:$G,MATCH('Masterlist Autolink (Audit)'!B42,'Masterlist - Updating'!$B:$B,0))</f>
        <v>QCD/TRSG/TG02 / TRSG/QM/001/20</v>
      </c>
      <c r="H42" s="7" t="str">
        <f>INDEX('Masterlist - Updating'!$H:$H,MATCH('Masterlist Autolink (Audit)'!B42,'Masterlist - Updating'!$B:$B,0))</f>
        <v>± 3% OF CDTP</v>
      </c>
      <c r="I42" s="8">
        <f>INDEX('Masterlist - Updating'!$I:$I,MATCH('Masterlist Autolink (Audit)'!B42,'Masterlist - Updating'!$B:$B,0))</f>
        <v>44656</v>
      </c>
      <c r="J42" s="133">
        <f>INDEX('Masterlist - Updating'!$J:$J,MATCH('Masterlist Autolink (Audit)'!B42,'Masterlist - Updating'!$B:$B,0))</f>
        <v>1</v>
      </c>
      <c r="K42" s="133" t="str">
        <f>INDEX('Masterlist - Updating'!$K:$K,MATCH('Masterlist Autolink (Audit)'!B42,'Masterlist - Updating'!$B:$B,0))</f>
        <v>Years</v>
      </c>
      <c r="L42" s="8">
        <f>INDEX('Masterlist - Updating'!$L:$L,MATCH('Masterlist Autolink (Audit)'!B42,'Masterlist - Updating'!$B:$B,0))</f>
        <v>45021</v>
      </c>
      <c r="M42" s="7" t="str">
        <f>INDEX('Masterlist - Updating'!$M:$M,MATCH('Masterlist Autolink (Audit)'!B42,'Masterlist - Updating'!$B:$B,0))</f>
        <v>TRESCAL</v>
      </c>
      <c r="N42" s="7" t="str">
        <f>INDEX('Masterlist - Updating'!$N:$N,MATCH('Masterlist Autolink (Audit)'!B42,'Masterlist - Updating'!$B:$B,0))</f>
        <v>SALVT/0024/3/22-A1</v>
      </c>
      <c r="O42" s="7" t="str">
        <f>INDEX('Masterlist - Updating'!$O:$O,MATCH('Masterlist Autolink (Audit)'!B42,'Masterlist - Updating'!$B:$B,0))</f>
        <v>TEST BUNKER AREA CABINET 4 L4</v>
      </c>
      <c r="P42" s="7" t="b">
        <f ca="1">INDEX('Masterlist - Updating'!$P:$P,MATCH('Masterlist Autolink (Audit)'!B42,'Masterlist - Updating'!$B:$B,0))</f>
        <v>1</v>
      </c>
      <c r="Q42" s="7">
        <f>INDEX('Masterlist - Updating'!$Q:$Q,MATCH('Masterlist Autolink (Audit)'!B42,'Masterlist - Updating'!$B:$B,0))</f>
        <v>0</v>
      </c>
      <c r="R42" s="7" t="str">
        <f>INDEX('Masterlist - Updating'!$R:$R,MATCH('Masterlist Autolink (Audit)'!B42,'Masterlist - Updating'!$B:$B,0))</f>
        <v>NRG 2222</v>
      </c>
      <c r="S42" s="7" t="str">
        <f>INDEX('Masterlist - Updating'!$S:$S,MATCH('Masterlist Autolink (Audit)'!B42,'Masterlist - Updating'!$B:$B,0))</f>
        <v>SALPR/0194/6/22</v>
      </c>
      <c r="T42" s="7" t="str">
        <f>INDEX('Masterlist - Updating'!$T:$T,MATCH('Masterlist Autolink (Audit)'!B42,'Masterlist - Updating'!$B:$B,0))</f>
        <v>11.09.2022</v>
      </c>
      <c r="U42" s="11">
        <f t="shared" ca="1" si="0"/>
        <v>44831</v>
      </c>
      <c r="V42" s="11">
        <f t="shared" si="3"/>
        <v>45007</v>
      </c>
    </row>
    <row r="43" spans="1:22" ht="60" customHeight="1" x14ac:dyDescent="0.35">
      <c r="A43" s="2">
        <v>41</v>
      </c>
      <c r="B43" s="19" t="s">
        <v>268</v>
      </c>
      <c r="C43" s="130" t="str">
        <f>INDEX('Masterlist - Updating'!$C:$C,MATCH('Masterlist Autolink (Audit)'!B43,'Masterlist - Updating'!$B:$B,0))</f>
        <v>SAFETY RELIEF VALVE</v>
      </c>
      <c r="D43" s="7" t="str">
        <f>INDEX('Masterlist - Updating'!$D:$D,MATCH('Masterlist Autolink (Audit)'!B43,'Masterlist - Updating'!$B:$B,0))</f>
        <v>HTG</v>
      </c>
      <c r="E43" s="7" t="str">
        <f>INDEX('Masterlist - Updating'!$E:$E,MATCH('Masterlist Autolink (Audit)'!B43,'Masterlist - Updating'!$B:$B,0))</f>
        <v>8,250 PSI</v>
      </c>
      <c r="F43" s="7" t="str">
        <f>INDEX('Masterlist - Updating'!$F:$F,MATCH('Masterlist Autolink (Audit)'!B43,'Masterlist - Updating'!$B:$B,0))</f>
        <v>HTG-11 RV</v>
      </c>
      <c r="G43" s="7" t="str">
        <f>INDEX('Masterlist - Updating'!$G:$G,MATCH('Masterlist Autolink (Audit)'!B43,'Masterlist - Updating'!$B:$B,0))</f>
        <v>QCD/TRSG/TG02 / TRSG/QM/001/20</v>
      </c>
      <c r="H43" s="7" t="str">
        <f>INDEX('Masterlist - Updating'!$H:$H,MATCH('Masterlist Autolink (Audit)'!B43,'Masterlist - Updating'!$B:$B,0))</f>
        <v>± 3% OF CDTP</v>
      </c>
      <c r="I43" s="8">
        <f>INDEX('Masterlist - Updating'!$I:$I,MATCH('Masterlist Autolink (Audit)'!B43,'Masterlist - Updating'!$B:$B,0))</f>
        <v>44656</v>
      </c>
      <c r="J43" s="133">
        <f>INDEX('Masterlist - Updating'!$J:$J,MATCH('Masterlist Autolink (Audit)'!B43,'Masterlist - Updating'!$B:$B,0))</f>
        <v>1</v>
      </c>
      <c r="K43" s="133" t="str">
        <f>INDEX('Masterlist - Updating'!$K:$K,MATCH('Masterlist Autolink (Audit)'!B43,'Masterlist - Updating'!$B:$B,0))</f>
        <v>Years</v>
      </c>
      <c r="L43" s="8">
        <f>INDEX('Masterlist - Updating'!$L:$L,MATCH('Masterlist Autolink (Audit)'!B43,'Masterlist - Updating'!$B:$B,0))</f>
        <v>45021</v>
      </c>
      <c r="M43" s="7" t="str">
        <f>INDEX('Masterlist - Updating'!$M:$M,MATCH('Masterlist Autolink (Audit)'!B43,'Masterlist - Updating'!$B:$B,0))</f>
        <v>TRESCAL</v>
      </c>
      <c r="N43" s="7" t="str">
        <f>INDEX('Masterlist - Updating'!$N:$N,MATCH('Masterlist Autolink (Audit)'!B43,'Masterlist - Updating'!$B:$B,0))</f>
        <v>SALVT/0024/2/22-A1</v>
      </c>
      <c r="O43" s="7" t="str">
        <f>INDEX('Masterlist - Updating'!$O:$O,MATCH('Masterlist Autolink (Audit)'!B43,'Masterlist - Updating'!$B:$B,0))</f>
        <v>TEST BUNKER AREA CABINET 4 L4</v>
      </c>
      <c r="P43" s="7" t="b">
        <f ca="1">INDEX('Masterlist - Updating'!$P:$P,MATCH('Masterlist Autolink (Audit)'!B43,'Masterlist - Updating'!$B:$B,0))</f>
        <v>1</v>
      </c>
      <c r="Q43" s="7">
        <f>INDEX('Masterlist - Updating'!$Q:$Q,MATCH('Masterlist Autolink (Audit)'!B43,'Masterlist - Updating'!$B:$B,0))</f>
        <v>0</v>
      </c>
      <c r="R43" s="7" t="str">
        <f>INDEX('Masterlist - Updating'!$R:$R,MATCH('Masterlist Autolink (Audit)'!B43,'Masterlist - Updating'!$B:$B,0))</f>
        <v>NRG 2224</v>
      </c>
      <c r="S43" s="7" t="str">
        <f>INDEX('Masterlist - Updating'!$S:$S,MATCH('Masterlist Autolink (Audit)'!B43,'Masterlist - Updating'!$B:$B,0))</f>
        <v>SALPR/0194/9/22</v>
      </c>
      <c r="T43" s="7" t="str">
        <f>INDEX('Masterlist - Updating'!$T:$T,MATCH('Masterlist Autolink (Audit)'!B43,'Masterlist - Updating'!$B:$B,0))</f>
        <v>11.09.2022</v>
      </c>
      <c r="U43" s="11">
        <f t="shared" ca="1" si="0"/>
        <v>44831</v>
      </c>
      <c r="V43" s="11">
        <f t="shared" si="3"/>
        <v>45007</v>
      </c>
    </row>
    <row r="44" spans="1:22" ht="60" customHeight="1" x14ac:dyDescent="0.35">
      <c r="A44" s="2">
        <v>42</v>
      </c>
      <c r="B44" s="19" t="s">
        <v>270</v>
      </c>
      <c r="C44" s="130" t="str">
        <f>INDEX('Masterlist - Updating'!$C:$C,MATCH('Masterlist Autolink (Audit)'!B44,'Masterlist - Updating'!$B:$B,0))</f>
        <v>SAFETY RELIEF VALVE</v>
      </c>
      <c r="D44" s="7" t="str">
        <f>INDEX('Masterlist - Updating'!$D:$D,MATCH('Masterlist Autolink (Audit)'!B44,'Masterlist - Updating'!$B:$B,0))</f>
        <v>HTG</v>
      </c>
      <c r="E44" s="7" t="str">
        <f>INDEX('Masterlist - Updating'!$E:$E,MATCH('Masterlist Autolink (Audit)'!B44,'Masterlist - Updating'!$B:$B,0))</f>
        <v>24,750 PSI</v>
      </c>
      <c r="F44" s="7" t="str">
        <f>INDEX('Masterlist - Updating'!$F:$F,MATCH('Masterlist Autolink (Audit)'!B44,'Masterlist - Updating'!$B:$B,0))</f>
        <v>HTG-30 RV</v>
      </c>
      <c r="G44" s="7" t="str">
        <f>INDEX('Masterlist - Updating'!$G:$G,MATCH('Masterlist Autolink (Audit)'!B44,'Masterlist - Updating'!$B:$B,0))</f>
        <v>QCD/TRSG/TG02 / TRSG/QM/001/20</v>
      </c>
      <c r="H44" s="7" t="str">
        <f>INDEX('Masterlist - Updating'!$H:$H,MATCH('Masterlist Autolink (Audit)'!B44,'Masterlist - Updating'!$B:$B,0))</f>
        <v>± 3% OF CDTP</v>
      </c>
      <c r="I44" s="8">
        <f>INDEX('Masterlist - Updating'!$I:$I,MATCH('Masterlist Autolink (Audit)'!B44,'Masterlist - Updating'!$B:$B,0))</f>
        <v>44656</v>
      </c>
      <c r="J44" s="133">
        <f>INDEX('Masterlist - Updating'!$J:$J,MATCH('Masterlist Autolink (Audit)'!B44,'Masterlist - Updating'!$B:$B,0))</f>
        <v>1</v>
      </c>
      <c r="K44" s="133" t="str">
        <f>INDEX('Masterlist - Updating'!$K:$K,MATCH('Masterlist Autolink (Audit)'!B44,'Masterlist - Updating'!$B:$B,0))</f>
        <v>Years</v>
      </c>
      <c r="L44" s="8">
        <f>INDEX('Masterlist - Updating'!$L:$L,MATCH('Masterlist Autolink (Audit)'!B44,'Masterlist - Updating'!$B:$B,0))</f>
        <v>45021</v>
      </c>
      <c r="M44" s="7" t="str">
        <f>INDEX('Masterlist - Updating'!$M:$M,MATCH('Masterlist Autolink (Audit)'!B44,'Masterlist - Updating'!$B:$B,0))</f>
        <v>TRESCAL</v>
      </c>
      <c r="N44" s="7" t="str">
        <f>INDEX('Masterlist - Updating'!$N:$N,MATCH('Masterlist Autolink (Audit)'!B44,'Masterlist - Updating'!$B:$B,0))</f>
        <v>SALVT/0024/5/22-A1</v>
      </c>
      <c r="O44" s="7" t="str">
        <f>INDEX('Masterlist - Updating'!$O:$O,MATCH('Masterlist Autolink (Audit)'!B44,'Masterlist - Updating'!$B:$B,0))</f>
        <v>TEST BUNKE+H68:O68R AREA CABINET 4 L4</v>
      </c>
      <c r="P44" s="7" t="b">
        <f ca="1">INDEX('Masterlist - Updating'!$P:$P,MATCH('Masterlist Autolink (Audit)'!B44,'Masterlist - Updating'!$B:$B,0))</f>
        <v>1</v>
      </c>
      <c r="Q44" s="7">
        <f>INDEX('Masterlist - Updating'!$Q:$Q,MATCH('Masterlist Autolink (Audit)'!B44,'Masterlist - Updating'!$B:$B,0))</f>
        <v>0</v>
      </c>
      <c r="R44" s="7" t="str">
        <f>INDEX('Masterlist - Updating'!$R:$R,MATCH('Masterlist Autolink (Audit)'!B44,'Masterlist - Updating'!$B:$B,0))</f>
        <v>NRG 2225</v>
      </c>
      <c r="S44" s="7" t="str">
        <f>INDEX('Masterlist - Updating'!$S:$S,MATCH('Masterlist Autolink (Audit)'!B44,'Masterlist - Updating'!$B:$B,0))</f>
        <v>SALPR/0194/10/22</v>
      </c>
      <c r="T44" s="7" t="str">
        <f>INDEX('Masterlist - Updating'!$T:$T,MATCH('Masterlist Autolink (Audit)'!B44,'Masterlist - Updating'!$B:$B,0))</f>
        <v>11.09.2022</v>
      </c>
      <c r="U44" s="11">
        <f t="shared" ca="1" si="0"/>
        <v>44831</v>
      </c>
      <c r="V44" s="11">
        <f t="shared" si="3"/>
        <v>45007</v>
      </c>
    </row>
    <row r="45" spans="1:22" ht="60" customHeight="1" x14ac:dyDescent="0.35">
      <c r="A45" s="2">
        <v>43</v>
      </c>
      <c r="B45" s="12" t="s">
        <v>272</v>
      </c>
      <c r="C45" s="130" t="str">
        <f>INDEX('Masterlist - Updating'!$C:$C,MATCH('Masterlist Autolink (Audit)'!B45,'Masterlist - Updating'!$B:$B,0))</f>
        <v>SAFETY RELIEF VALVE</v>
      </c>
      <c r="D45" s="7" t="str">
        <f>INDEX('Masterlist - Updating'!$D:$D,MATCH('Masterlist Autolink (Audit)'!B45,'Masterlist - Updating'!$B:$B,0))</f>
        <v>HTG</v>
      </c>
      <c r="E45" s="7" t="str">
        <f>INDEX('Masterlist - Updating'!$E:$E,MATCH('Masterlist Autolink (Audit)'!B45,'Masterlist - Updating'!$B:$B,0))</f>
        <v>3,300 PSI</v>
      </c>
      <c r="F45" s="7" t="str">
        <f>INDEX('Masterlist - Updating'!$F:$F,MATCH('Masterlist Autolink (Audit)'!B45,'Masterlist - Updating'!$B:$B,0))</f>
        <v>HTG-11 RV</v>
      </c>
      <c r="G45" s="7" t="str">
        <f>INDEX('Masterlist - Updating'!$G:$G,MATCH('Masterlist Autolink (Audit)'!B45,'Masterlist - Updating'!$B:$B,0))</f>
        <v>QCD/TRSG/TG02 / TRSG/QM/001/20</v>
      </c>
      <c r="H45" s="7" t="str">
        <f>INDEX('Masterlist - Updating'!$H:$H,MATCH('Masterlist Autolink (Audit)'!B45,'Masterlist - Updating'!$B:$B,0))</f>
        <v>± 3% OF CDTP</v>
      </c>
      <c r="I45" s="8">
        <f>INDEX('Masterlist - Updating'!$I:$I,MATCH('Masterlist Autolink (Audit)'!B45,'Masterlist - Updating'!$B:$B,0))</f>
        <v>44708</v>
      </c>
      <c r="J45" s="133">
        <f>INDEX('Masterlist - Updating'!$J:$J,MATCH('Masterlist Autolink (Audit)'!B45,'Masterlist - Updating'!$B:$B,0))</f>
        <v>1</v>
      </c>
      <c r="K45" s="133" t="str">
        <f>INDEX('Masterlist - Updating'!$K:$K,MATCH('Masterlist Autolink (Audit)'!B45,'Masterlist - Updating'!$B:$B,0))</f>
        <v>Years</v>
      </c>
      <c r="L45" s="8">
        <f>INDEX('Masterlist - Updating'!$L:$L,MATCH('Masterlist Autolink (Audit)'!B45,'Masterlist - Updating'!$B:$B,0))</f>
        <v>45073</v>
      </c>
      <c r="M45" s="7" t="str">
        <f>INDEX('Masterlist - Updating'!$M:$M,MATCH('Masterlist Autolink (Audit)'!B45,'Masterlist - Updating'!$B:$B,0))</f>
        <v>TRESCAL</v>
      </c>
      <c r="N45" s="7" t="str">
        <f>INDEX('Masterlist - Updating'!$N:$N,MATCH('Masterlist Autolink (Audit)'!B45,'Masterlist - Updating'!$B:$B,0))</f>
        <v>SALVT/0035/5/22</v>
      </c>
      <c r="O45" s="7" t="str">
        <f>INDEX('Masterlist - Updating'!$O:$O,MATCH('Masterlist Autolink (Audit)'!B45,'Masterlist - Updating'!$B:$B,0))</f>
        <v>TEST BUNKER AREA CABINET 4 L4</v>
      </c>
      <c r="P45" s="7" t="b">
        <f ca="1">INDEX('Masterlist - Updating'!$P:$P,MATCH('Masterlist Autolink (Audit)'!B45,'Masterlist - Updating'!$B:$B,0))</f>
        <v>1</v>
      </c>
      <c r="Q45" s="7">
        <f>INDEX('Masterlist - Updating'!$Q:$Q,MATCH('Masterlist Autolink (Audit)'!B45,'Masterlist - Updating'!$B:$B,0))</f>
        <v>0</v>
      </c>
      <c r="R45" s="7" t="str">
        <f>INDEX('Masterlist - Updating'!$R:$R,MATCH('Masterlist Autolink (Audit)'!B45,'Masterlist - Updating'!$B:$B,0))</f>
        <v>NRG 2225</v>
      </c>
      <c r="S45" s="7" t="str">
        <f>INDEX('Masterlist - Updating'!$S:$S,MATCH('Masterlist Autolink (Audit)'!B45,'Masterlist - Updating'!$B:$B,0))</f>
        <v>SALPR/0194/10/22</v>
      </c>
      <c r="T45" s="7" t="str">
        <f>INDEX('Masterlist - Updating'!$T:$T,MATCH('Masterlist Autolink (Audit)'!B45,'Masterlist - Updating'!$B:$B,0))</f>
        <v>11.09.2022</v>
      </c>
      <c r="U45" s="11">
        <f t="shared" ca="1" si="0"/>
        <v>44831</v>
      </c>
      <c r="V45" s="11">
        <f t="shared" si="3"/>
        <v>45059</v>
      </c>
    </row>
    <row r="46" spans="1:22" ht="60" customHeight="1" x14ac:dyDescent="0.35">
      <c r="A46" s="2">
        <v>44</v>
      </c>
      <c r="B46" s="12" t="s">
        <v>275</v>
      </c>
      <c r="C46" s="130" t="str">
        <f>INDEX('Masterlist - Updating'!$C:$C,MATCH('Masterlist Autolink (Audit)'!B46,'Masterlist - Updating'!$B:$B,0))</f>
        <v>SAFETY RELIEF VALVE</v>
      </c>
      <c r="D46" s="7" t="str">
        <f>INDEX('Masterlist - Updating'!$D:$D,MATCH('Masterlist Autolink (Audit)'!B46,'Masterlist - Updating'!$B:$B,0))</f>
        <v>HTG</v>
      </c>
      <c r="E46" s="7" t="str">
        <f>INDEX('Masterlist - Updating'!$E:$E,MATCH('Masterlist Autolink (Audit)'!B46,'Masterlist - Updating'!$B:$B,0))</f>
        <v>4,900 PSI</v>
      </c>
      <c r="F46" s="7" t="str">
        <f>INDEX('Masterlist - Updating'!$F:$F,MATCH('Masterlist Autolink (Audit)'!B46,'Masterlist - Updating'!$B:$B,0))</f>
        <v>HTG-11 RV</v>
      </c>
      <c r="G46" s="7" t="str">
        <f>INDEX('Masterlist - Updating'!$G:$G,MATCH('Masterlist Autolink (Audit)'!B46,'Masterlist - Updating'!$B:$B,0))</f>
        <v>QCD/TRSG/TG02 / TRSG/QM/001/20</v>
      </c>
      <c r="H46" s="7" t="str">
        <f>INDEX('Masterlist - Updating'!$H:$H,MATCH('Masterlist Autolink (Audit)'!B46,'Masterlist - Updating'!$B:$B,0))</f>
        <v>± 3% OF CDTP</v>
      </c>
      <c r="I46" s="8">
        <f>INDEX('Masterlist - Updating'!$I:$I,MATCH('Masterlist Autolink (Audit)'!B46,'Masterlist - Updating'!$B:$B,0))</f>
        <v>44708</v>
      </c>
      <c r="J46" s="133">
        <f>INDEX('Masterlist - Updating'!$J:$J,MATCH('Masterlist Autolink (Audit)'!B46,'Masterlist - Updating'!$B:$B,0))</f>
        <v>1</v>
      </c>
      <c r="K46" s="133" t="str">
        <f>INDEX('Masterlist - Updating'!$K:$K,MATCH('Masterlist Autolink (Audit)'!B46,'Masterlist - Updating'!$B:$B,0))</f>
        <v>Years</v>
      </c>
      <c r="L46" s="8">
        <f>INDEX('Masterlist - Updating'!$L:$L,MATCH('Masterlist Autolink (Audit)'!B46,'Masterlist - Updating'!$B:$B,0))</f>
        <v>45073</v>
      </c>
      <c r="M46" s="7" t="str">
        <f>INDEX('Masterlist - Updating'!$M:$M,MATCH('Masterlist Autolink (Audit)'!B46,'Masterlist - Updating'!$B:$B,0))</f>
        <v>TRESCAL</v>
      </c>
      <c r="N46" s="7" t="str">
        <f>INDEX('Masterlist - Updating'!$N:$N,MATCH('Masterlist Autolink (Audit)'!B46,'Masterlist - Updating'!$B:$B,0))</f>
        <v>SALVT/0035/4/22</v>
      </c>
      <c r="O46" s="7" t="str">
        <f>INDEX('Masterlist - Updating'!$O:$O,MATCH('Masterlist Autolink (Audit)'!B46,'Masterlist - Updating'!$B:$B,0))</f>
        <v>TEST BUNKER AREA CABINET 4 L4</v>
      </c>
      <c r="P46" s="7" t="b">
        <f ca="1">INDEX('Masterlist - Updating'!$P:$P,MATCH('Masterlist Autolink (Audit)'!B46,'Masterlist - Updating'!$B:$B,0))</f>
        <v>1</v>
      </c>
      <c r="Q46" s="7">
        <f>INDEX('Masterlist - Updating'!$Q:$Q,MATCH('Masterlist Autolink (Audit)'!B46,'Masterlist - Updating'!$B:$B,0))</f>
        <v>0</v>
      </c>
      <c r="R46" s="7" t="str">
        <f>INDEX('Masterlist - Updating'!$R:$R,MATCH('Masterlist Autolink (Audit)'!B46,'Masterlist - Updating'!$B:$B,0))</f>
        <v>NRG 2225</v>
      </c>
      <c r="S46" s="7" t="str">
        <f>INDEX('Masterlist - Updating'!$S:$S,MATCH('Masterlist Autolink (Audit)'!B46,'Masterlist - Updating'!$B:$B,0))</f>
        <v>SALPR/0194/10/22</v>
      </c>
      <c r="T46" s="7" t="str">
        <f>INDEX('Masterlist - Updating'!$T:$T,MATCH('Masterlist Autolink (Audit)'!B46,'Masterlist - Updating'!$B:$B,0))</f>
        <v>11.09.2022</v>
      </c>
      <c r="U46" s="11">
        <f t="shared" ca="1" si="0"/>
        <v>44831</v>
      </c>
      <c r="V46" s="11">
        <f t="shared" si="3"/>
        <v>45059</v>
      </c>
    </row>
    <row r="47" spans="1:22" ht="60" customHeight="1" x14ac:dyDescent="0.35">
      <c r="A47" s="2">
        <v>45</v>
      </c>
      <c r="B47" s="12" t="s">
        <v>278</v>
      </c>
      <c r="C47" s="130" t="str">
        <f>INDEX('Masterlist - Updating'!$C:$C,MATCH('Masterlist Autolink (Audit)'!B47,'Masterlist - Updating'!$B:$B,0))</f>
        <v>SAFETY RELIEF VALVE</v>
      </c>
      <c r="D47" s="7" t="str">
        <f>INDEX('Masterlist - Updating'!$D:$D,MATCH('Masterlist Autolink (Audit)'!B47,'Masterlist - Updating'!$B:$B,0))</f>
        <v>HTG</v>
      </c>
      <c r="E47" s="7" t="str">
        <f>INDEX('Masterlist - Updating'!$E:$E,MATCH('Masterlist Autolink (Audit)'!B47,'Masterlist - Updating'!$B:$B,0))</f>
        <v>8,000 PSI</v>
      </c>
      <c r="F47" s="7" t="str">
        <f>INDEX('Masterlist - Updating'!$F:$F,MATCH('Masterlist Autolink (Audit)'!B47,'Masterlist - Updating'!$B:$B,0))</f>
        <v>HTG-11 RV</v>
      </c>
      <c r="G47" s="7" t="str">
        <f>INDEX('Masterlist - Updating'!$G:$G,MATCH('Masterlist Autolink (Audit)'!B47,'Masterlist - Updating'!$B:$B,0))</f>
        <v>QCD/TRSG/TG02 / TRSG/QM/001/20</v>
      </c>
      <c r="H47" s="7" t="str">
        <f>INDEX('Masterlist - Updating'!$H:$H,MATCH('Masterlist Autolink (Audit)'!B47,'Masterlist - Updating'!$B:$B,0))</f>
        <v>± 3% OF CDTP</v>
      </c>
      <c r="I47" s="8">
        <f>INDEX('Masterlist - Updating'!$I:$I,MATCH('Masterlist Autolink (Audit)'!B47,'Masterlist - Updating'!$B:$B,0))</f>
        <v>44708</v>
      </c>
      <c r="J47" s="133">
        <f>INDEX('Masterlist - Updating'!$J:$J,MATCH('Masterlist Autolink (Audit)'!B47,'Masterlist - Updating'!$B:$B,0))</f>
        <v>1</v>
      </c>
      <c r="K47" s="133" t="str">
        <f>INDEX('Masterlist - Updating'!$K:$K,MATCH('Masterlist Autolink (Audit)'!B47,'Masterlist - Updating'!$B:$B,0))</f>
        <v>Years</v>
      </c>
      <c r="L47" s="8">
        <f>INDEX('Masterlist - Updating'!$L:$L,MATCH('Masterlist Autolink (Audit)'!B47,'Masterlist - Updating'!$B:$B,0))</f>
        <v>45073</v>
      </c>
      <c r="M47" s="7" t="str">
        <f>INDEX('Masterlist - Updating'!$M:$M,MATCH('Masterlist Autolink (Audit)'!B47,'Masterlist - Updating'!$B:$B,0))</f>
        <v>TRESCAL</v>
      </c>
      <c r="N47" s="7" t="str">
        <f>INDEX('Masterlist - Updating'!$N:$N,MATCH('Masterlist Autolink (Audit)'!B47,'Masterlist - Updating'!$B:$B,0))</f>
        <v>SALVT/0035/3/22</v>
      </c>
      <c r="O47" s="7" t="str">
        <f>INDEX('Masterlist - Updating'!$O:$O,MATCH('Masterlist Autolink (Audit)'!B47,'Masterlist - Updating'!$B:$B,0))</f>
        <v>TEST BUNKER AREA CABINET 4 L4</v>
      </c>
      <c r="P47" s="7" t="b">
        <f ca="1">INDEX('Masterlist - Updating'!$P:$P,MATCH('Masterlist Autolink (Audit)'!B47,'Masterlist - Updating'!$B:$B,0))</f>
        <v>1</v>
      </c>
      <c r="Q47" s="7">
        <f>INDEX('Masterlist - Updating'!$Q:$Q,MATCH('Masterlist Autolink (Audit)'!B47,'Masterlist - Updating'!$B:$B,0))</f>
        <v>0</v>
      </c>
      <c r="R47" s="7" t="str">
        <f>INDEX('Masterlist - Updating'!$R:$R,MATCH('Masterlist Autolink (Audit)'!B47,'Masterlist - Updating'!$B:$B,0))</f>
        <v>NRG 2225</v>
      </c>
      <c r="S47" s="7" t="str">
        <f>INDEX('Masterlist - Updating'!$S:$S,MATCH('Masterlist Autolink (Audit)'!B47,'Masterlist - Updating'!$B:$B,0))</f>
        <v>SALPR/0194/10/22</v>
      </c>
      <c r="T47" s="7" t="str">
        <f>INDEX('Masterlist - Updating'!$T:$T,MATCH('Masterlist Autolink (Audit)'!B47,'Masterlist - Updating'!$B:$B,0))</f>
        <v>11.09.2022</v>
      </c>
      <c r="U47" s="11">
        <f t="shared" ca="1" si="0"/>
        <v>44831</v>
      </c>
      <c r="V47" s="11">
        <f t="shared" si="3"/>
        <v>45059</v>
      </c>
    </row>
    <row r="48" spans="1:22" ht="60" customHeight="1" x14ac:dyDescent="0.35">
      <c r="A48" s="2">
        <v>46</v>
      </c>
      <c r="B48" s="12" t="s">
        <v>281</v>
      </c>
      <c r="C48" s="130" t="str">
        <f>INDEX('Masterlist - Updating'!$C:$C,MATCH('Masterlist Autolink (Audit)'!B48,'Masterlist - Updating'!$B:$B,0))</f>
        <v>SAFETY RELIEF VALVE</v>
      </c>
      <c r="D48" s="7" t="str">
        <f>INDEX('Masterlist - Updating'!$D:$D,MATCH('Masterlist Autolink (Audit)'!B48,'Masterlist - Updating'!$B:$B,0))</f>
        <v>HTG</v>
      </c>
      <c r="E48" s="7" t="str">
        <f>INDEX('Masterlist - Updating'!$E:$E,MATCH('Masterlist Autolink (Audit)'!B48,'Masterlist - Updating'!$B:$B,0))</f>
        <v>16,000 PSI</v>
      </c>
      <c r="F48" s="7" t="str">
        <f>INDEX('Masterlist - Updating'!$F:$F,MATCH('Masterlist Autolink (Audit)'!B48,'Masterlist - Updating'!$B:$B,0))</f>
        <v>HTG-30 RV</v>
      </c>
      <c r="G48" s="7" t="str">
        <f>INDEX('Masterlist - Updating'!$G:$G,MATCH('Masterlist Autolink (Audit)'!B48,'Masterlist - Updating'!$B:$B,0))</f>
        <v>QCD/TRSG/TG02 / TRSG/QM/001/20</v>
      </c>
      <c r="H48" s="7" t="str">
        <f>INDEX('Masterlist - Updating'!$H:$H,MATCH('Masterlist Autolink (Audit)'!B48,'Masterlist - Updating'!$B:$B,0))</f>
        <v>± 3% OF CDTP</v>
      </c>
      <c r="I48" s="8">
        <f>INDEX('Masterlist - Updating'!$I:$I,MATCH('Masterlist Autolink (Audit)'!B48,'Masterlist - Updating'!$B:$B,0))</f>
        <v>44708</v>
      </c>
      <c r="J48" s="133">
        <f>INDEX('Masterlist - Updating'!$J:$J,MATCH('Masterlist Autolink (Audit)'!B48,'Masterlist - Updating'!$B:$B,0))</f>
        <v>1</v>
      </c>
      <c r="K48" s="133" t="str">
        <f>INDEX('Masterlist - Updating'!$K:$K,MATCH('Masterlist Autolink (Audit)'!B48,'Masterlist - Updating'!$B:$B,0))</f>
        <v>Years</v>
      </c>
      <c r="L48" s="8">
        <f>INDEX('Masterlist - Updating'!$L:$L,MATCH('Masterlist Autolink (Audit)'!B48,'Masterlist - Updating'!$B:$B,0))</f>
        <v>45073</v>
      </c>
      <c r="M48" s="7" t="str">
        <f>INDEX('Masterlist - Updating'!$M:$M,MATCH('Masterlist Autolink (Audit)'!B48,'Masterlist - Updating'!$B:$B,0))</f>
        <v>TRESCAL</v>
      </c>
      <c r="N48" s="7" t="str">
        <f>INDEX('Masterlist - Updating'!$N:$N,MATCH('Masterlist Autolink (Audit)'!B48,'Masterlist - Updating'!$B:$B,0))</f>
        <v>SALVT/0035/2/22</v>
      </c>
      <c r="O48" s="7" t="str">
        <f>INDEX('Masterlist - Updating'!$O:$O,MATCH('Masterlist Autolink (Audit)'!B48,'Masterlist - Updating'!$B:$B,0))</f>
        <v>TEST BUNKER AREA CABINET 4 L4</v>
      </c>
      <c r="P48" s="7" t="b">
        <f ca="1">INDEX('Masterlist - Updating'!$P:$P,MATCH('Masterlist Autolink (Audit)'!B48,'Masterlist - Updating'!$B:$B,0))</f>
        <v>1</v>
      </c>
      <c r="Q48" s="7">
        <f>INDEX('Masterlist - Updating'!$Q:$Q,MATCH('Masterlist Autolink (Audit)'!B48,'Masterlist - Updating'!$B:$B,0))</f>
        <v>0</v>
      </c>
      <c r="R48" s="7" t="str">
        <f>INDEX('Masterlist - Updating'!$R:$R,MATCH('Masterlist Autolink (Audit)'!B48,'Masterlist - Updating'!$B:$B,0))</f>
        <v>NRG 2225</v>
      </c>
      <c r="S48" s="7" t="str">
        <f>INDEX('Masterlist - Updating'!$S:$S,MATCH('Masterlist Autolink (Audit)'!B48,'Masterlist - Updating'!$B:$B,0))</f>
        <v>SALPR/0194/10/22</v>
      </c>
      <c r="T48" s="7" t="str">
        <f>INDEX('Masterlist - Updating'!$T:$T,MATCH('Masterlist Autolink (Audit)'!B48,'Masterlist - Updating'!$B:$B,0))</f>
        <v>11.09.2022</v>
      </c>
      <c r="U48" s="11">
        <f t="shared" ca="1" si="0"/>
        <v>44831</v>
      </c>
      <c r="V48" s="11">
        <f t="shared" si="3"/>
        <v>45059</v>
      </c>
    </row>
    <row r="49" spans="1:22" ht="60" customHeight="1" x14ac:dyDescent="0.35">
      <c r="A49" s="2">
        <v>47</v>
      </c>
      <c r="B49" s="12" t="s">
        <v>284</v>
      </c>
      <c r="C49" s="130" t="str">
        <f>INDEX('Masterlist - Updating'!$C:$C,MATCH('Masterlist Autolink (Audit)'!B49,'Masterlist - Updating'!$B:$B,0))</f>
        <v>SAFETY RELIEF VALVE</v>
      </c>
      <c r="D49" s="7" t="str">
        <f>INDEX('Masterlist - Updating'!$D:$D,MATCH('Masterlist Autolink (Audit)'!B49,'Masterlist - Updating'!$B:$B,0))</f>
        <v>HTG</v>
      </c>
      <c r="E49" s="7" t="str">
        <f>INDEX('Masterlist - Updating'!$E:$E,MATCH('Masterlist Autolink (Audit)'!B49,'Masterlist - Updating'!$B:$B,0))</f>
        <v>24,000 PSI</v>
      </c>
      <c r="F49" s="7" t="str">
        <f>INDEX('Masterlist - Updating'!$F:$F,MATCH('Masterlist Autolink (Audit)'!B49,'Masterlist - Updating'!$B:$B,0))</f>
        <v>HTG-30 RV</v>
      </c>
      <c r="G49" s="7" t="str">
        <f>INDEX('Masterlist - Updating'!$G:$G,MATCH('Masterlist Autolink (Audit)'!B49,'Masterlist - Updating'!$B:$B,0))</f>
        <v>QCD/TRSG/TG02 / TRSG/QM/001/20</v>
      </c>
      <c r="H49" s="7" t="str">
        <f>INDEX('Masterlist - Updating'!$H:$H,MATCH('Masterlist Autolink (Audit)'!B49,'Masterlist - Updating'!$B:$B,0))</f>
        <v>± 3% OF CDTP</v>
      </c>
      <c r="I49" s="8">
        <f>INDEX('Masterlist - Updating'!$I:$I,MATCH('Masterlist Autolink (Audit)'!B49,'Masterlist - Updating'!$B:$B,0))</f>
        <v>44708</v>
      </c>
      <c r="J49" s="133">
        <f>INDEX('Masterlist - Updating'!$J:$J,MATCH('Masterlist Autolink (Audit)'!B49,'Masterlist - Updating'!$B:$B,0))</f>
        <v>1</v>
      </c>
      <c r="K49" s="133" t="str">
        <f>INDEX('Masterlist - Updating'!$K:$K,MATCH('Masterlist Autolink (Audit)'!B49,'Masterlist - Updating'!$B:$B,0))</f>
        <v>Years</v>
      </c>
      <c r="L49" s="8">
        <f>INDEX('Masterlist - Updating'!$L:$L,MATCH('Masterlist Autolink (Audit)'!B49,'Masterlist - Updating'!$B:$B,0))</f>
        <v>45073</v>
      </c>
      <c r="M49" s="7" t="str">
        <f>INDEX('Masterlist - Updating'!$M:$M,MATCH('Masterlist Autolink (Audit)'!B49,'Masterlist - Updating'!$B:$B,0))</f>
        <v>TRESCAL</v>
      </c>
      <c r="N49" s="7" t="str">
        <f>INDEX('Masterlist - Updating'!$N:$N,MATCH('Masterlist Autolink (Audit)'!B49,'Masterlist - Updating'!$B:$B,0))</f>
        <v>SALVT/0035/1/22</v>
      </c>
      <c r="O49" s="7" t="str">
        <f>INDEX('Masterlist - Updating'!$O:$O,MATCH('Masterlist Autolink (Audit)'!B49,'Masterlist - Updating'!$B:$B,0))</f>
        <v>TEST BUNKER AREA CABINET 4 L4</v>
      </c>
      <c r="P49" s="7" t="b">
        <f ca="1">INDEX('Masterlist - Updating'!$P:$P,MATCH('Masterlist Autolink (Audit)'!B49,'Masterlist - Updating'!$B:$B,0))</f>
        <v>1</v>
      </c>
      <c r="Q49" s="7">
        <f>INDEX('Masterlist - Updating'!$Q:$Q,MATCH('Masterlist Autolink (Audit)'!B49,'Masterlist - Updating'!$B:$B,0))</f>
        <v>0</v>
      </c>
      <c r="R49" s="7" t="str">
        <f>INDEX('Masterlist - Updating'!$R:$R,MATCH('Masterlist Autolink (Audit)'!B49,'Masterlist - Updating'!$B:$B,0))</f>
        <v>NRG 2225</v>
      </c>
      <c r="S49" s="7" t="str">
        <f>INDEX('Masterlist - Updating'!$S:$S,MATCH('Masterlist Autolink (Audit)'!B49,'Masterlist - Updating'!$B:$B,0))</f>
        <v>SALPR/0194/10/22</v>
      </c>
      <c r="T49" s="7" t="str">
        <f>INDEX('Masterlist - Updating'!$T:$T,MATCH('Masterlist Autolink (Audit)'!B49,'Masterlist - Updating'!$B:$B,0))</f>
        <v>11.09.2022</v>
      </c>
      <c r="U49" s="11">
        <f t="shared" ca="1" si="0"/>
        <v>44831</v>
      </c>
      <c r="V49" s="11">
        <f t="shared" si="3"/>
        <v>45059</v>
      </c>
    </row>
    <row r="50" spans="1:22" ht="60" customHeight="1" x14ac:dyDescent="0.35">
      <c r="A50" s="2">
        <v>48</v>
      </c>
      <c r="B50" s="12" t="s">
        <v>287</v>
      </c>
      <c r="C50" s="130" t="str">
        <f>INDEX('Masterlist - Updating'!$C:$C,MATCH('Masterlist Autolink (Audit)'!B50,'Masterlist - Updating'!$B:$B,0))</f>
        <v>DRIFT INSPECTION</v>
      </c>
      <c r="D50" s="7" t="str">
        <f>INDEX('Masterlist - Updating'!$D:$D,MATCH('Masterlist Autolink (Audit)'!B50,'Masterlist - Updating'!$B:$B,0))</f>
        <v>--</v>
      </c>
      <c r="E50" s="7" t="str">
        <f>INDEX('Masterlist - Updating'!$E:$E,MATCH('Masterlist Autolink (Audit)'!B50,'Masterlist - Updating'!$B:$B,0))</f>
        <v>26.72'' / 678.69</v>
      </c>
      <c r="F50" s="7" t="str">
        <f>INDEX('Masterlist - Updating'!$F:$F,MATCH('Masterlist Autolink (Audit)'!B50,'Masterlist - Updating'!$B:$B,0))</f>
        <v>-</v>
      </c>
      <c r="G50" s="7" t="str">
        <f>INDEX('Masterlist - Updating'!$G:$G,MATCH('Masterlist Autolink (Audit)'!B50,'Masterlist - Updating'!$B:$B,0))</f>
        <v>MTQ STD</v>
      </c>
      <c r="H50" s="7" t="str">
        <f>INDEX('Masterlist - Updating'!$H:$H,MATCH('Masterlist Autolink (Audit)'!B50,'Masterlist - Updating'!$B:$B,0))</f>
        <v>+0.010"/-0.000"</v>
      </c>
      <c r="I50" s="8">
        <f>INDEX('Masterlist - Updating'!$I:$I,MATCH('Masterlist Autolink (Audit)'!B50,'Masterlist - Updating'!$B:$B,0))</f>
        <v>44753</v>
      </c>
      <c r="J50" s="133">
        <f>INDEX('Masterlist - Updating'!$J:$J,MATCH('Masterlist Autolink (Audit)'!B50,'Masterlist - Updating'!$B:$B,0))</f>
        <v>1</v>
      </c>
      <c r="K50" s="133" t="str">
        <f>INDEX('Masterlist - Updating'!$K:$K,MATCH('Masterlist Autolink (Audit)'!B50,'Masterlist - Updating'!$B:$B,0))</f>
        <v>Years</v>
      </c>
      <c r="L50" s="8">
        <f>INDEX('Masterlist - Updating'!$L:$L,MATCH('Masterlist Autolink (Audit)'!B50,'Masterlist - Updating'!$B:$B,0))</f>
        <v>45118</v>
      </c>
      <c r="M50" s="7" t="str">
        <f>INDEX('Masterlist - Updating'!$M:$M,MATCH('Masterlist Autolink (Audit)'!B50,'Masterlist - Updating'!$B:$B,0))</f>
        <v>--</v>
      </c>
      <c r="N50" s="7" t="str">
        <f>INDEX('Masterlist - Updating'!$N:$N,MATCH('Masterlist Autolink (Audit)'!B50,'Masterlist - Updating'!$B:$B,0))</f>
        <v>--</v>
      </c>
      <c r="O50" s="7" t="str">
        <f>INDEX('Masterlist - Updating'!$O:$O,MATCH('Masterlist Autolink (Audit)'!B50,'Masterlist - Updating'!$B:$B,0))</f>
        <v>BAY C</v>
      </c>
      <c r="P50" s="7" t="b">
        <f ca="1">INDEX('Masterlist - Updating'!$P:$P,MATCH('Masterlist Autolink (Audit)'!B50,'Masterlist - Updating'!$B:$B,0))</f>
        <v>1</v>
      </c>
      <c r="Q50" s="7" t="str">
        <f>INDEX('Masterlist - Updating'!$Q:$Q,MATCH('Masterlist Autolink (Audit)'!B50,'Masterlist - Updating'!$B:$B,0))</f>
        <v>IN-HOUSE INSPECTION</v>
      </c>
      <c r="R50" s="7" t="str">
        <f>INDEX('Masterlist - Updating'!$R:$R,MATCH('Masterlist Autolink (Audit)'!B50,'Masterlist - Updating'!$B:$B,0))</f>
        <v>--</v>
      </c>
      <c r="S50" s="7" t="str">
        <f>INDEX('Masterlist - Updating'!$S:$S,MATCH('Masterlist Autolink (Audit)'!B50,'Masterlist - Updating'!$B:$B,0))</f>
        <v>--</v>
      </c>
      <c r="T50" s="7" t="str">
        <f>INDEX('Masterlist - Updating'!$T:$T,MATCH('Masterlist Autolink (Audit)'!B50,'Masterlist - Updating'!$B:$B,0))</f>
        <v>--</v>
      </c>
      <c r="U50" s="11">
        <f t="shared" ca="1" si="0"/>
        <v>44831</v>
      </c>
      <c r="V50" s="11">
        <f t="shared" si="3"/>
        <v>45104</v>
      </c>
    </row>
    <row r="51" spans="1:22" ht="60" customHeight="1" x14ac:dyDescent="0.35">
      <c r="A51" s="2">
        <v>49</v>
      </c>
      <c r="B51" s="12" t="s">
        <v>290</v>
      </c>
      <c r="C51" s="130" t="str">
        <f>INDEX('Masterlist - Updating'!$C:$C,MATCH('Masterlist Autolink (Audit)'!B51,'Masterlist - Updating'!$B:$B,0))</f>
        <v>DIGITAL PRESSURE GAUGE</v>
      </c>
      <c r="D51" s="7" t="str">
        <f>INDEX('Masterlist - Updating'!$D:$D,MATCH('Masterlist Autolink (Audit)'!B51,'Masterlist - Updating'!$B:$B,0))</f>
        <v>ADDITEL</v>
      </c>
      <c r="E51" s="7" t="str">
        <f>INDEX('Masterlist - Updating'!$E:$E,MATCH('Masterlist Autolink (Audit)'!B51,'Masterlist - Updating'!$B:$B,0))</f>
        <v>0 - 10,000 PSI</v>
      </c>
      <c r="F51" s="7">
        <f>INDEX('Masterlist - Updating'!$F:$F,MATCH('Masterlist Autolink (Audit)'!B51,'Masterlist - Updating'!$B:$B,0))</f>
        <v>21820020015</v>
      </c>
      <c r="G51" s="7" t="str">
        <f>INDEX('Masterlist - Updating'!$G:$G,MATCH('Masterlist Autolink (Audit)'!B51,'Masterlist - Updating'!$B:$B,0))</f>
        <v>QCD/TRSG/P08 / TRSG/QM/001/20</v>
      </c>
      <c r="H51" s="7" t="str">
        <f>INDEX('Masterlist - Updating'!$H:$H,MATCH('Masterlist Autolink (Audit)'!B51,'Masterlist - Updating'!$B:$B,0))</f>
        <v xml:space="preserve">± 0.5 F.S / API 16A </v>
      </c>
      <c r="I51" s="8">
        <f>INDEX('Masterlist - Updating'!$I:$I,MATCH('Masterlist Autolink (Audit)'!B51,'Masterlist - Updating'!$B:$B,0))</f>
        <v>44736</v>
      </c>
      <c r="J51" s="133">
        <f>INDEX('Masterlist - Updating'!$J:$J,MATCH('Masterlist Autolink (Audit)'!B51,'Masterlist - Updating'!$B:$B,0))</f>
        <v>3</v>
      </c>
      <c r="K51" s="133" t="str">
        <f>INDEX('Masterlist - Updating'!$K:$K,MATCH('Masterlist Autolink (Audit)'!B51,'Masterlist - Updating'!$B:$B,0))</f>
        <v>Months</v>
      </c>
      <c r="L51" s="8">
        <f>INDEX('Masterlist - Updating'!$L:$L,MATCH('Masterlist Autolink (Audit)'!B51,'Masterlist - Updating'!$B:$B,0))</f>
        <v>44828</v>
      </c>
      <c r="M51" s="7" t="str">
        <f>INDEX('Masterlist - Updating'!$M:$M,MATCH('Masterlist Autolink (Audit)'!B51,'Masterlist - Updating'!$B:$B,0))</f>
        <v>TRESCAL</v>
      </c>
      <c r="N51" s="7" t="str">
        <f>INDEX('Masterlist - Updating'!$N:$N,MATCH('Masterlist Autolink (Audit)'!B51,'Masterlist - Updating'!$B:$B,0))</f>
        <v>SALPR/0473/1/22</v>
      </c>
      <c r="O51" s="7" t="str">
        <f>INDEX('Masterlist - Updating'!$O:$O,MATCH('Masterlist Autolink (Audit)'!B51,'Masterlist - Updating'!$B:$B,0))</f>
        <v>TEST BUNKER AREA 2</v>
      </c>
      <c r="P51" s="7" t="b">
        <f ca="1">INDEX('Masterlist - Updating'!$P:$P,MATCH('Masterlist Autolink (Audit)'!B51,'Masterlist - Updating'!$B:$B,0))</f>
        <v>0</v>
      </c>
      <c r="Q51" s="7">
        <f>INDEX('Masterlist - Updating'!$Q:$Q,MATCH('Masterlist Autolink (Audit)'!B51,'Masterlist - Updating'!$B:$B,0))</f>
        <v>0</v>
      </c>
      <c r="R51" s="7" t="str">
        <f>INDEX('Masterlist - Updating'!$R:$R,MATCH('Masterlist Autolink (Audit)'!B51,'Masterlist - Updating'!$B:$B,0))</f>
        <v>31253 PCU NO.118M</v>
      </c>
      <c r="S51" s="7" t="str">
        <f>INDEX('Masterlist - Updating'!$S:$S,MATCH('Masterlist Autolink (Audit)'!B51,'Masterlist - Updating'!$B:$B,0))</f>
        <v>2010-19658</v>
      </c>
      <c r="T51" s="7" t="str">
        <f>INDEX('Masterlist - Updating'!$T:$T,MATCH('Masterlist Autolink (Audit)'!B51,'Masterlist - Updating'!$B:$B,0))</f>
        <v>04.12.2022</v>
      </c>
      <c r="U51" s="11">
        <f t="shared" ca="1" si="0"/>
        <v>44831</v>
      </c>
      <c r="V51" s="11">
        <f t="shared" si="3"/>
        <v>44814</v>
      </c>
    </row>
    <row r="52" spans="1:22" ht="60" customHeight="1" x14ac:dyDescent="0.35">
      <c r="A52" s="2">
        <v>50</v>
      </c>
      <c r="B52" s="12" t="s">
        <v>293</v>
      </c>
      <c r="C52" s="130" t="str">
        <f>INDEX('Masterlist - Updating'!$C:$C,MATCH('Masterlist Autolink (Audit)'!B52,'Masterlist - Updating'!$B:$B,0))</f>
        <v>HY-2XLCT W HEX LINK</v>
      </c>
      <c r="D52" s="7" t="str">
        <f>INDEX('Masterlist - Updating'!$D:$D,MATCH('Masterlist Autolink (Audit)'!B52,'Masterlist - Updating'!$B:$B,0))</f>
        <v>HYTORC</v>
      </c>
      <c r="E52" s="7" t="str">
        <f>INDEX('Masterlist - Updating'!$E:$E,MATCH('Masterlist Autolink (Audit)'!B52,'Masterlist - Updating'!$B:$B,0))</f>
        <v>243 - 1687 LB FT / 1,500 - 10,000 PSI</v>
      </c>
      <c r="F52" s="7" t="str">
        <f>INDEX('Masterlist - Updating'!$F:$F,MATCH('Masterlist Autolink (Audit)'!B52,'Masterlist - Updating'!$B:$B,0))</f>
        <v>MD122911</v>
      </c>
      <c r="G52" s="7" t="str">
        <f>INDEX('Masterlist - Updating'!$G:$G,MATCH('Masterlist Autolink (Audit)'!B52,'Masterlist - Updating'!$B:$B,0))</f>
        <v>HYTORC STD PRESSURE/TORQUE PROCEDURE #319 V2.0</v>
      </c>
      <c r="H52" s="7" t="str">
        <f>INDEX('Masterlist - Updating'!$H:$H,MATCH('Masterlist Autolink (Audit)'!B52,'Masterlist - Updating'!$B:$B,0))</f>
        <v>± 3 %</v>
      </c>
      <c r="I52" s="8">
        <f>INDEX('Masterlist - Updating'!$I:$I,MATCH('Masterlist Autolink (Audit)'!B52,'Masterlist - Updating'!$B:$B,0))</f>
        <v>44525</v>
      </c>
      <c r="J52" s="133">
        <f>INDEX('Masterlist - Updating'!$J:$J,MATCH('Masterlist Autolink (Audit)'!B52,'Masterlist - Updating'!$B:$B,0))</f>
        <v>1</v>
      </c>
      <c r="K52" s="133" t="str">
        <f>INDEX('Masterlist - Updating'!$K:$K,MATCH('Masterlist Autolink (Audit)'!B52,'Masterlist - Updating'!$B:$B,0))</f>
        <v>Years</v>
      </c>
      <c r="L52" s="8">
        <f>INDEX('Masterlist - Updating'!$L:$L,MATCH('Masterlist Autolink (Audit)'!B52,'Masterlist - Updating'!$B:$B,0))</f>
        <v>44890</v>
      </c>
      <c r="M52" s="7" t="str">
        <f>INDEX('Masterlist - Updating'!$M:$M,MATCH('Masterlist Autolink (Audit)'!B52,'Masterlist - Updating'!$B:$B,0))</f>
        <v>HYTORC</v>
      </c>
      <c r="N52" s="7">
        <f>INDEX('Masterlist - Updating'!$N:$N,MATCH('Masterlist Autolink (Audit)'!B52,'Masterlist - Updating'!$B:$B,0))</f>
        <v>21641</v>
      </c>
      <c r="O52" s="7" t="str">
        <f>INDEX('Masterlist - Updating'!$O:$O,MATCH('Masterlist Autolink (Audit)'!B52,'Masterlist - Updating'!$B:$B,0))</f>
        <v>Assy Shop</v>
      </c>
      <c r="P52" s="7" t="b">
        <f ca="1">INDEX('Masterlist - Updating'!$P:$P,MATCH('Masterlist Autolink (Audit)'!B52,'Masterlist - Updating'!$B:$B,0))</f>
        <v>1</v>
      </c>
      <c r="Q52" s="7">
        <f>INDEX('Masterlist - Updating'!$Q:$Q,MATCH('Masterlist Autolink (Audit)'!B52,'Masterlist - Updating'!$B:$B,0))</f>
        <v>0</v>
      </c>
      <c r="R52" s="7">
        <f>INDEX('Masterlist - Updating'!$R:$R,MATCH('Masterlist Autolink (Audit)'!B52,'Masterlist - Updating'!$B:$B,0))</f>
        <v>0</v>
      </c>
      <c r="S52" s="7">
        <f>INDEX('Masterlist - Updating'!$S:$S,MATCH('Masterlist Autolink (Audit)'!B52,'Masterlist - Updating'!$B:$B,0))</f>
        <v>0</v>
      </c>
      <c r="T52" s="7">
        <f>INDEX('Masterlist - Updating'!$T:$T,MATCH('Masterlist Autolink (Audit)'!B52,'Masterlist - Updating'!$B:$B,0))</f>
        <v>0</v>
      </c>
      <c r="U52" s="11">
        <f t="shared" ca="1" si="0"/>
        <v>44831</v>
      </c>
      <c r="V52" s="11">
        <f t="shared" si="3"/>
        <v>44876</v>
      </c>
    </row>
    <row r="53" spans="1:22" ht="60" customHeight="1" x14ac:dyDescent="0.35">
      <c r="A53" s="2">
        <v>51</v>
      </c>
      <c r="B53" s="12" t="s">
        <v>296</v>
      </c>
      <c r="C53" s="130" t="str">
        <f>INDEX('Masterlist - Updating'!$C:$C,MATCH('Masterlist Autolink (Audit)'!B53,'Masterlist - Updating'!$B:$B,0))</f>
        <v>TORSON X, 2HP</v>
      </c>
      <c r="D53" s="7" t="str">
        <f>INDEX('Masterlist - Updating'!$D:$D,MATCH('Masterlist Autolink (Audit)'!B53,'Masterlist - Updating'!$B:$B,0))</f>
        <v>HYTORC</v>
      </c>
      <c r="E53" s="7" t="str">
        <f>INDEX('Masterlist - Updating'!$E:$E,MATCH('Masterlist Autolink (Audit)'!B53,'Masterlist - Updating'!$B:$B,0))</f>
        <v>220 - 1590 LB FT / 1,500 - 10,000 PSI</v>
      </c>
      <c r="F53" s="7" t="str">
        <f>INDEX('Masterlist - Updating'!$F:$F,MATCH('Masterlist Autolink (Audit)'!B53,'Masterlist - Updating'!$B:$B,0))</f>
        <v>261574</v>
      </c>
      <c r="G53" s="7" t="str">
        <f>INDEX('Masterlist - Updating'!$G:$G,MATCH('Masterlist Autolink (Audit)'!B53,'Masterlist - Updating'!$B:$B,0))</f>
        <v>HYTORC STD PRESSURE/TORQUE PROCEDURE #319 V2.0</v>
      </c>
      <c r="H53" s="7" t="str">
        <f>INDEX('Masterlist - Updating'!$H:$H,MATCH('Masterlist Autolink (Audit)'!B53,'Masterlist - Updating'!$B:$B,0))</f>
        <v>± 3 %</v>
      </c>
      <c r="I53" s="8">
        <f>INDEX('Masterlist - Updating'!$I:$I,MATCH('Masterlist Autolink (Audit)'!B53,'Masterlist - Updating'!$B:$B,0))</f>
        <v>44525</v>
      </c>
      <c r="J53" s="133">
        <f>INDEX('Masterlist - Updating'!$J:$J,MATCH('Masterlist Autolink (Audit)'!B53,'Masterlist - Updating'!$B:$B,0))</f>
        <v>1</v>
      </c>
      <c r="K53" s="133" t="str">
        <f>INDEX('Masterlist - Updating'!$K:$K,MATCH('Masterlist Autolink (Audit)'!B53,'Masterlist - Updating'!$B:$B,0))</f>
        <v>Years</v>
      </c>
      <c r="L53" s="8">
        <f>INDEX('Masterlist - Updating'!$L:$L,MATCH('Masterlist Autolink (Audit)'!B53,'Masterlist - Updating'!$B:$B,0))</f>
        <v>44890</v>
      </c>
      <c r="M53" s="7" t="str">
        <f>INDEX('Masterlist - Updating'!$M:$M,MATCH('Masterlist Autolink (Audit)'!B53,'Masterlist - Updating'!$B:$B,0))</f>
        <v>HYTORC</v>
      </c>
      <c r="N53" s="7">
        <f>INDEX('Masterlist - Updating'!$N:$N,MATCH('Masterlist Autolink (Audit)'!B53,'Masterlist - Updating'!$B:$B,0))</f>
        <v>21642</v>
      </c>
      <c r="O53" s="7" t="str">
        <f>INDEX('Masterlist - Updating'!$O:$O,MATCH('Masterlist Autolink (Audit)'!B53,'Masterlist - Updating'!$B:$B,0))</f>
        <v>Assy Shop</v>
      </c>
      <c r="P53" s="7" t="b">
        <f ca="1">INDEX('Masterlist - Updating'!$P:$P,MATCH('Masterlist Autolink (Audit)'!B53,'Masterlist - Updating'!$B:$B,0))</f>
        <v>1</v>
      </c>
      <c r="Q53" s="7">
        <f>INDEX('Masterlist - Updating'!$Q:$Q,MATCH('Masterlist Autolink (Audit)'!B53,'Masterlist - Updating'!$B:$B,0))</f>
        <v>0</v>
      </c>
      <c r="R53" s="7">
        <f>INDEX('Masterlist - Updating'!$R:$R,MATCH('Masterlist Autolink (Audit)'!B53,'Masterlist - Updating'!$B:$B,0))</f>
        <v>0</v>
      </c>
      <c r="S53" s="7">
        <f>INDEX('Masterlist - Updating'!$S:$S,MATCH('Masterlist Autolink (Audit)'!B53,'Masterlist - Updating'!$B:$B,0))</f>
        <v>0</v>
      </c>
      <c r="T53" s="7">
        <f>INDEX('Masterlist - Updating'!$T:$T,MATCH('Masterlist Autolink (Audit)'!B53,'Masterlist - Updating'!$B:$B,0))</f>
        <v>0</v>
      </c>
      <c r="U53" s="11">
        <f t="shared" ca="1" si="0"/>
        <v>44831</v>
      </c>
      <c r="V53" s="11">
        <f t="shared" si="3"/>
        <v>44876</v>
      </c>
    </row>
    <row r="54" spans="1:22" ht="60" customHeight="1" x14ac:dyDescent="0.35">
      <c r="A54" s="2">
        <v>52</v>
      </c>
      <c r="B54" s="12" t="s">
        <v>299</v>
      </c>
      <c r="C54" s="130" t="str">
        <f>INDEX('Masterlist - Updating'!$C:$C,MATCH('Masterlist Autolink (Audit)'!B54,'Masterlist - Updating'!$B:$B,0))</f>
        <v>HY-4XLCT W HEX LINK</v>
      </c>
      <c r="D54" s="7" t="str">
        <f>INDEX('Masterlist - Updating'!$D:$D,MATCH('Masterlist Autolink (Audit)'!B54,'Masterlist - Updating'!$B:$B,0))</f>
        <v>HYTORC</v>
      </c>
      <c r="E54" s="7" t="str">
        <f>INDEX('Masterlist - Updating'!$E:$E,MATCH('Masterlist Autolink (Audit)'!B54,'Masterlist - Updating'!$B:$B,0))</f>
        <v>580 - 3855 LB FT / 1,500 - 10,000 PSI</v>
      </c>
      <c r="F54" s="7" t="str">
        <f>INDEX('Masterlist - Updating'!$F:$F,MATCH('Masterlist Autolink (Audit)'!B54,'Masterlist - Updating'!$B:$B,0))</f>
        <v>C8339</v>
      </c>
      <c r="G54" s="7" t="str">
        <f>INDEX('Masterlist - Updating'!$G:$G,MATCH('Masterlist Autolink (Audit)'!B54,'Masterlist - Updating'!$B:$B,0))</f>
        <v>HYTORC STD PRESSURE/TORQUE PROCEDURE #319 V2.0</v>
      </c>
      <c r="H54" s="7" t="str">
        <f>INDEX('Masterlist - Updating'!$H:$H,MATCH('Masterlist Autolink (Audit)'!B54,'Masterlist - Updating'!$B:$B,0))</f>
        <v>± 3 %</v>
      </c>
      <c r="I54" s="8">
        <f>INDEX('Masterlist - Updating'!$I:$I,MATCH('Masterlist Autolink (Audit)'!B54,'Masterlist - Updating'!$B:$B,0))</f>
        <v>44525</v>
      </c>
      <c r="J54" s="133">
        <f>INDEX('Masterlist - Updating'!$J:$J,MATCH('Masterlist Autolink (Audit)'!B54,'Masterlist - Updating'!$B:$B,0))</f>
        <v>1</v>
      </c>
      <c r="K54" s="133" t="str">
        <f>INDEX('Masterlist - Updating'!$K:$K,MATCH('Masterlist Autolink (Audit)'!B54,'Masterlist - Updating'!$B:$B,0))</f>
        <v>Years</v>
      </c>
      <c r="L54" s="8">
        <f>INDEX('Masterlist - Updating'!$L:$L,MATCH('Masterlist Autolink (Audit)'!B54,'Masterlist - Updating'!$B:$B,0))</f>
        <v>44890</v>
      </c>
      <c r="M54" s="7" t="str">
        <f>INDEX('Masterlist - Updating'!$M:$M,MATCH('Masterlist Autolink (Audit)'!B54,'Masterlist - Updating'!$B:$B,0))</f>
        <v>HYTORC</v>
      </c>
      <c r="N54" s="7">
        <f>INDEX('Masterlist - Updating'!$N:$N,MATCH('Masterlist Autolink (Audit)'!B54,'Masterlist - Updating'!$B:$B,0))</f>
        <v>21640</v>
      </c>
      <c r="O54" s="7" t="str">
        <f>INDEX('Masterlist - Updating'!$O:$O,MATCH('Masterlist Autolink (Audit)'!B54,'Masterlist - Updating'!$B:$B,0))</f>
        <v>Assy Shop</v>
      </c>
      <c r="P54" s="7" t="b">
        <f ca="1">INDEX('Masterlist - Updating'!$P:$P,MATCH('Masterlist Autolink (Audit)'!B54,'Masterlist - Updating'!$B:$B,0))</f>
        <v>1</v>
      </c>
      <c r="Q54" s="7">
        <f>INDEX('Masterlist - Updating'!$Q:$Q,MATCH('Masterlist Autolink (Audit)'!B54,'Masterlist - Updating'!$B:$B,0))</f>
        <v>0</v>
      </c>
      <c r="R54" s="7">
        <f>INDEX('Masterlist - Updating'!$R:$R,MATCH('Masterlist Autolink (Audit)'!B54,'Masterlist - Updating'!$B:$B,0))</f>
        <v>0</v>
      </c>
      <c r="S54" s="7">
        <f>INDEX('Masterlist - Updating'!$S:$S,MATCH('Masterlist Autolink (Audit)'!B54,'Masterlist - Updating'!$B:$B,0))</f>
        <v>0</v>
      </c>
      <c r="T54" s="7">
        <f>INDEX('Masterlist - Updating'!$T:$T,MATCH('Masterlist Autolink (Audit)'!B54,'Masterlist - Updating'!$B:$B,0))</f>
        <v>0</v>
      </c>
      <c r="U54" s="11">
        <f t="shared" ca="1" si="0"/>
        <v>44831</v>
      </c>
      <c r="V54" s="11">
        <f t="shared" si="3"/>
        <v>44876</v>
      </c>
    </row>
    <row r="55" spans="1:22" ht="60" customHeight="1" x14ac:dyDescent="0.35">
      <c r="A55" s="2">
        <v>53</v>
      </c>
      <c r="B55" s="12" t="s">
        <v>302</v>
      </c>
      <c r="C55" s="130" t="str">
        <f>INDEX('Masterlist - Updating'!$C:$C,MATCH('Masterlist Autolink (Audit)'!B55,'Masterlist - Updating'!$B:$B,0))</f>
        <v>HY-8XLCT W HEX LINK</v>
      </c>
      <c r="D55" s="7" t="str">
        <f>INDEX('Masterlist - Updating'!$D:$D,MATCH('Masterlist Autolink (Audit)'!B55,'Masterlist - Updating'!$B:$B,0))</f>
        <v>HYTORC</v>
      </c>
      <c r="E55" s="7" t="str">
        <f>INDEX('Masterlist - Updating'!$E:$E,MATCH('Masterlist Autolink (Audit)'!B55,'Masterlist - Updating'!$B:$B,0))</f>
        <v>1143 - 8151 LB FT / 1,500 - 10,000 PSI</v>
      </c>
      <c r="F55" s="7" t="str">
        <f>INDEX('Masterlist - Updating'!$F:$F,MATCH('Masterlist Autolink (Audit)'!B55,'Masterlist - Updating'!$B:$B,0))</f>
        <v>XC8MD1523-093</v>
      </c>
      <c r="G55" s="7" t="str">
        <f>INDEX('Masterlist - Updating'!$G:$G,MATCH('Masterlist Autolink (Audit)'!B55,'Masterlist - Updating'!$B:$B,0))</f>
        <v>HYTORC STD PRESSURE/TORQUE PROCEDURE #319 V2.0</v>
      </c>
      <c r="H55" s="7" t="str">
        <f>INDEX('Masterlist - Updating'!$H:$H,MATCH('Masterlist Autolink (Audit)'!B55,'Masterlist - Updating'!$B:$B,0))</f>
        <v>± 3 %</v>
      </c>
      <c r="I55" s="8">
        <f>INDEX('Masterlist - Updating'!$I:$I,MATCH('Masterlist Autolink (Audit)'!B55,'Masterlist - Updating'!$B:$B,0))</f>
        <v>44525</v>
      </c>
      <c r="J55" s="133">
        <f>INDEX('Masterlist - Updating'!$J:$J,MATCH('Masterlist Autolink (Audit)'!B55,'Masterlist - Updating'!$B:$B,0))</f>
        <v>1</v>
      </c>
      <c r="K55" s="133" t="str">
        <f>INDEX('Masterlist - Updating'!$K:$K,MATCH('Masterlist Autolink (Audit)'!B55,'Masterlist - Updating'!$B:$B,0))</f>
        <v>Years</v>
      </c>
      <c r="L55" s="8">
        <f>INDEX('Masterlist - Updating'!$L:$L,MATCH('Masterlist Autolink (Audit)'!B55,'Masterlist - Updating'!$B:$B,0))</f>
        <v>44890</v>
      </c>
      <c r="M55" s="7" t="str">
        <f>INDEX('Masterlist - Updating'!$M:$M,MATCH('Masterlist Autolink (Audit)'!B55,'Masterlist - Updating'!$B:$B,0))</f>
        <v>HYTORC</v>
      </c>
      <c r="N55" s="7">
        <f>INDEX('Masterlist - Updating'!$N:$N,MATCH('Masterlist Autolink (Audit)'!B55,'Masterlist - Updating'!$B:$B,0))</f>
        <v>21638</v>
      </c>
      <c r="O55" s="7" t="str">
        <f>INDEX('Masterlist - Updating'!$O:$O,MATCH('Masterlist Autolink (Audit)'!B55,'Masterlist - Updating'!$B:$B,0))</f>
        <v>Assy Shop</v>
      </c>
      <c r="P55" s="7" t="b">
        <f ca="1">INDEX('Masterlist - Updating'!$P:$P,MATCH('Masterlist Autolink (Audit)'!B55,'Masterlist - Updating'!$B:$B,0))</f>
        <v>1</v>
      </c>
      <c r="Q55" s="7">
        <f>INDEX('Masterlist - Updating'!$Q:$Q,MATCH('Masterlist Autolink (Audit)'!B55,'Masterlist - Updating'!$B:$B,0))</f>
        <v>0</v>
      </c>
      <c r="R55" s="7">
        <f>INDEX('Masterlist - Updating'!$R:$R,MATCH('Masterlist Autolink (Audit)'!B55,'Masterlist - Updating'!$B:$B,0))</f>
        <v>0</v>
      </c>
      <c r="S55" s="7">
        <f>INDEX('Masterlist - Updating'!$S:$S,MATCH('Masterlist Autolink (Audit)'!B55,'Masterlist - Updating'!$B:$B,0))</f>
        <v>0</v>
      </c>
      <c r="T55" s="7">
        <f>INDEX('Masterlist - Updating'!$T:$T,MATCH('Masterlist Autolink (Audit)'!B55,'Masterlist - Updating'!$B:$B,0))</f>
        <v>0</v>
      </c>
      <c r="U55" s="11">
        <f t="shared" ca="1" si="0"/>
        <v>44831</v>
      </c>
      <c r="V55" s="11">
        <f t="shared" si="3"/>
        <v>44876</v>
      </c>
    </row>
    <row r="56" spans="1:22" ht="60" customHeight="1" x14ac:dyDescent="0.35">
      <c r="A56" s="2">
        <v>54</v>
      </c>
      <c r="B56" s="12" t="s">
        <v>305</v>
      </c>
      <c r="C56" s="130" t="str">
        <f>INDEX('Masterlist - Updating'!$C:$C,MATCH('Masterlist Autolink (Audit)'!B56,'Masterlist - Updating'!$B:$B,0))</f>
        <v>HY-8XLCT W HEX LINK</v>
      </c>
      <c r="D56" s="7" t="str">
        <f>INDEX('Masterlist - Updating'!$D:$D,MATCH('Masterlist Autolink (Audit)'!B56,'Masterlist - Updating'!$B:$B,0))</f>
        <v>HYTORC</v>
      </c>
      <c r="E56" s="7" t="str">
        <f>INDEX('Masterlist - Updating'!$E:$E,MATCH('Masterlist Autolink (Audit)'!B56,'Masterlist - Updating'!$B:$B,0))</f>
        <v>1143 - 8151 LB FT / 1,500 - 10,000 PSI</v>
      </c>
      <c r="F56" s="7" t="str">
        <f>INDEX('Masterlist - Updating'!$F:$F,MATCH('Masterlist Autolink (Audit)'!B56,'Masterlist - Updating'!$B:$B,0))</f>
        <v>G6319</v>
      </c>
      <c r="G56" s="7" t="str">
        <f>INDEX('Masterlist - Updating'!$G:$G,MATCH('Masterlist Autolink (Audit)'!B56,'Masterlist - Updating'!$B:$B,0))</f>
        <v>HYTORC STD PRESSURE/TORQUE PROCEDURE #319 V2.0</v>
      </c>
      <c r="H56" s="7" t="str">
        <f>INDEX('Masterlist - Updating'!$H:$H,MATCH('Masterlist Autolink (Audit)'!B56,'Masterlist - Updating'!$B:$B,0))</f>
        <v>± 3 %</v>
      </c>
      <c r="I56" s="8">
        <f>INDEX('Masterlist - Updating'!$I:$I,MATCH('Masterlist Autolink (Audit)'!B56,'Masterlist - Updating'!$B:$B,0))</f>
        <v>44525</v>
      </c>
      <c r="J56" s="133">
        <f>INDEX('Masterlist - Updating'!$J:$J,MATCH('Masterlist Autolink (Audit)'!B56,'Masterlist - Updating'!$B:$B,0))</f>
        <v>1</v>
      </c>
      <c r="K56" s="133" t="str">
        <f>INDEX('Masterlist - Updating'!$K:$K,MATCH('Masterlist Autolink (Audit)'!B56,'Masterlist - Updating'!$B:$B,0))</f>
        <v>Years</v>
      </c>
      <c r="L56" s="8">
        <f>INDEX('Masterlist - Updating'!$L:$L,MATCH('Masterlist Autolink (Audit)'!B56,'Masterlist - Updating'!$B:$B,0))</f>
        <v>44890</v>
      </c>
      <c r="M56" s="7" t="str">
        <f>INDEX('Masterlist - Updating'!$M:$M,MATCH('Masterlist Autolink (Audit)'!B56,'Masterlist - Updating'!$B:$B,0))</f>
        <v>HYTORC</v>
      </c>
      <c r="N56" s="7">
        <f>INDEX('Masterlist - Updating'!$N:$N,MATCH('Masterlist Autolink (Audit)'!B56,'Masterlist - Updating'!$B:$B,0))</f>
        <v>21639</v>
      </c>
      <c r="O56" s="7" t="str">
        <f>INDEX('Masterlist - Updating'!$O:$O,MATCH('Masterlist Autolink (Audit)'!B56,'Masterlist - Updating'!$B:$B,0))</f>
        <v>Assy Shop</v>
      </c>
      <c r="P56" s="7" t="b">
        <f ca="1">INDEX('Masterlist - Updating'!$P:$P,MATCH('Masterlist Autolink (Audit)'!B56,'Masterlist - Updating'!$B:$B,0))</f>
        <v>1</v>
      </c>
      <c r="Q56" s="7">
        <f>INDEX('Masterlist - Updating'!$Q:$Q,MATCH('Masterlist Autolink (Audit)'!B56,'Masterlist - Updating'!$B:$B,0))</f>
        <v>0</v>
      </c>
      <c r="R56" s="7">
        <f>INDEX('Masterlist - Updating'!$R:$R,MATCH('Masterlist Autolink (Audit)'!B56,'Masterlist - Updating'!$B:$B,0))</f>
        <v>0</v>
      </c>
      <c r="S56" s="7">
        <f>INDEX('Masterlist - Updating'!$S:$S,MATCH('Masterlist Autolink (Audit)'!B56,'Masterlist - Updating'!$B:$B,0))</f>
        <v>0</v>
      </c>
      <c r="T56" s="7">
        <f>INDEX('Masterlist - Updating'!$T:$T,MATCH('Masterlist Autolink (Audit)'!B56,'Masterlist - Updating'!$B:$B,0))</f>
        <v>0</v>
      </c>
      <c r="U56" s="11">
        <f t="shared" ca="1" si="0"/>
        <v>44831</v>
      </c>
      <c r="V56" s="11">
        <f t="shared" si="3"/>
        <v>44876</v>
      </c>
    </row>
    <row r="57" spans="1:22" ht="60" customHeight="1" x14ac:dyDescent="0.35">
      <c r="A57" s="2">
        <v>55</v>
      </c>
      <c r="B57" s="12" t="s">
        <v>307</v>
      </c>
      <c r="C57" s="130" t="str">
        <f>INDEX('Masterlist - Updating'!$C:$C,MATCH('Masterlist Autolink (Audit)'!B57,'Masterlist - Updating'!$B:$B,0))</f>
        <v>HY-14XLCT W HEX LINK</v>
      </c>
      <c r="D57" s="7" t="str">
        <f>INDEX('Masterlist - Updating'!$D:$D,MATCH('Masterlist Autolink (Audit)'!B57,'Masterlist - Updating'!$B:$B,0))</f>
        <v>HYTORC</v>
      </c>
      <c r="E57" s="7" t="str">
        <f>INDEX('Masterlist - Updating'!$E:$E,MATCH('Masterlist Autolink (Audit)'!B57,'Masterlist - Updating'!$B:$B,0))</f>
        <v>2010 - 13400 LB FT / 1,500 - 10,000 PSI</v>
      </c>
      <c r="F57" s="7" t="str">
        <f>INDEX('Masterlist - Updating'!$F:$F,MATCH('Masterlist Autolink (Audit)'!B57,'Masterlist - Updating'!$B:$B,0))</f>
        <v>MD1026072</v>
      </c>
      <c r="G57" s="7" t="str">
        <f>INDEX('Masterlist - Updating'!$G:$G,MATCH('Masterlist Autolink (Audit)'!B57,'Masterlist - Updating'!$B:$B,0))</f>
        <v>HYTORC STD PRESSURE/TORQUE PROCEDURE #319 V2.0</v>
      </c>
      <c r="H57" s="7" t="str">
        <f>INDEX('Masterlist - Updating'!$H:$H,MATCH('Masterlist Autolink (Audit)'!B57,'Masterlist - Updating'!$B:$B,0))</f>
        <v>± 3 %</v>
      </c>
      <c r="I57" s="8">
        <f>INDEX('Masterlist - Updating'!$I:$I,MATCH('Masterlist Autolink (Audit)'!B57,'Masterlist - Updating'!$B:$B,0))</f>
        <v>44524</v>
      </c>
      <c r="J57" s="133">
        <f>INDEX('Masterlist - Updating'!$J:$J,MATCH('Masterlist Autolink (Audit)'!B57,'Masterlist - Updating'!$B:$B,0))</f>
        <v>1</v>
      </c>
      <c r="K57" s="133" t="str">
        <f>INDEX('Masterlist - Updating'!$K:$K,MATCH('Masterlist Autolink (Audit)'!B57,'Masterlist - Updating'!$B:$B,0))</f>
        <v>Years</v>
      </c>
      <c r="L57" s="8">
        <f>INDEX('Masterlist - Updating'!$L:$L,MATCH('Masterlist Autolink (Audit)'!B57,'Masterlist - Updating'!$B:$B,0))</f>
        <v>44889</v>
      </c>
      <c r="M57" s="7" t="str">
        <f>INDEX('Masterlist - Updating'!$M:$M,MATCH('Masterlist Autolink (Audit)'!B57,'Masterlist - Updating'!$B:$B,0))</f>
        <v>HYTORC</v>
      </c>
      <c r="N57" s="7">
        <f>INDEX('Masterlist - Updating'!$N:$N,MATCH('Masterlist Autolink (Audit)'!B57,'Masterlist - Updating'!$B:$B,0))</f>
        <v>21637</v>
      </c>
      <c r="O57" s="7" t="str">
        <f>INDEX('Masterlist - Updating'!$O:$O,MATCH('Masterlist Autolink (Audit)'!B57,'Masterlist - Updating'!$B:$B,0))</f>
        <v>Assy Shop</v>
      </c>
      <c r="P57" s="7" t="b">
        <f ca="1">INDEX('Masterlist - Updating'!$P:$P,MATCH('Masterlist Autolink (Audit)'!B57,'Masterlist - Updating'!$B:$B,0))</f>
        <v>1</v>
      </c>
      <c r="Q57" s="7">
        <f>INDEX('Masterlist - Updating'!$Q:$Q,MATCH('Masterlist Autolink (Audit)'!B57,'Masterlist - Updating'!$B:$B,0))</f>
        <v>0</v>
      </c>
      <c r="R57" s="7">
        <f>INDEX('Masterlist - Updating'!$R:$R,MATCH('Masterlist Autolink (Audit)'!B57,'Masterlist - Updating'!$B:$B,0))</f>
        <v>0</v>
      </c>
      <c r="S57" s="7">
        <f>INDEX('Masterlist - Updating'!$S:$S,MATCH('Masterlist Autolink (Audit)'!B57,'Masterlist - Updating'!$B:$B,0))</f>
        <v>0</v>
      </c>
      <c r="T57" s="7">
        <f>INDEX('Masterlist - Updating'!$T:$T,MATCH('Masterlist Autolink (Audit)'!B57,'Masterlist - Updating'!$B:$B,0))</f>
        <v>0</v>
      </c>
      <c r="U57" s="11">
        <f t="shared" ca="1" si="0"/>
        <v>44831</v>
      </c>
      <c r="V57" s="11">
        <f t="shared" si="3"/>
        <v>44875</v>
      </c>
    </row>
    <row r="58" spans="1:22" ht="60" customHeight="1" x14ac:dyDescent="0.35">
      <c r="A58" s="2">
        <v>56</v>
      </c>
      <c r="B58" s="12" t="s">
        <v>310</v>
      </c>
      <c r="C58" s="130" t="str">
        <f>INDEX('Masterlist - Updating'!$C:$C,MATCH('Masterlist Autolink (Audit)'!B58,'Masterlist - Updating'!$B:$B,0))</f>
        <v>HY-14XLCT W HEX LINK</v>
      </c>
      <c r="D58" s="7" t="str">
        <f>INDEX('Masterlist - Updating'!$D:$D,MATCH('Masterlist Autolink (Audit)'!B58,'Masterlist - Updating'!$B:$B,0))</f>
        <v>HYTORC</v>
      </c>
      <c r="E58" s="7" t="str">
        <f>INDEX('Masterlist - Updating'!$E:$E,MATCH('Masterlist Autolink (Audit)'!B58,'Masterlist - Updating'!$B:$B,0))</f>
        <v>2010 - 13400 LB FT / 1,500 - 10,000 PSI</v>
      </c>
      <c r="F58" s="7" t="str">
        <f>INDEX('Masterlist - Updating'!$F:$F,MATCH('Masterlist Autolink (Audit)'!B58,'Masterlist - Updating'!$B:$B,0))</f>
        <v>XC13TR1520-574</v>
      </c>
      <c r="G58" s="7" t="str">
        <f>INDEX('Masterlist - Updating'!$G:$G,MATCH('Masterlist Autolink (Audit)'!B58,'Masterlist - Updating'!$B:$B,0))</f>
        <v>HYTORC STD PRESSURE/TORQUE PROCEDURE #319 V2.0</v>
      </c>
      <c r="H58" s="7" t="str">
        <f>INDEX('Masterlist - Updating'!$H:$H,MATCH('Masterlist Autolink (Audit)'!B58,'Masterlist - Updating'!$B:$B,0))</f>
        <v>± 3 %</v>
      </c>
      <c r="I58" s="8">
        <f>INDEX('Masterlist - Updating'!$I:$I,MATCH('Masterlist Autolink (Audit)'!B58,'Masterlist - Updating'!$B:$B,0))</f>
        <v>44524</v>
      </c>
      <c r="J58" s="133">
        <f>INDEX('Masterlist - Updating'!$J:$J,MATCH('Masterlist Autolink (Audit)'!B58,'Masterlist - Updating'!$B:$B,0))</f>
        <v>1</v>
      </c>
      <c r="K58" s="133" t="str">
        <f>INDEX('Masterlist - Updating'!$K:$K,MATCH('Masterlist Autolink (Audit)'!B58,'Masterlist - Updating'!$B:$B,0))</f>
        <v>Years</v>
      </c>
      <c r="L58" s="8">
        <f>INDEX('Masterlist - Updating'!$L:$L,MATCH('Masterlist Autolink (Audit)'!B58,'Masterlist - Updating'!$B:$B,0))</f>
        <v>44889</v>
      </c>
      <c r="M58" s="7" t="str">
        <f>INDEX('Masterlist - Updating'!$M:$M,MATCH('Masterlist Autolink (Audit)'!B58,'Masterlist - Updating'!$B:$B,0))</f>
        <v>HYTORC</v>
      </c>
      <c r="N58" s="7">
        <f>INDEX('Masterlist - Updating'!$N:$N,MATCH('Masterlist Autolink (Audit)'!B58,'Masterlist - Updating'!$B:$B,0))</f>
        <v>21636</v>
      </c>
      <c r="O58" s="7" t="str">
        <f>INDEX('Masterlist - Updating'!$O:$O,MATCH('Masterlist Autolink (Audit)'!B58,'Masterlist - Updating'!$B:$B,0))</f>
        <v>Assy Shop</v>
      </c>
      <c r="P58" s="7" t="b">
        <f ca="1">INDEX('Masterlist - Updating'!$P:$P,MATCH('Masterlist Autolink (Audit)'!B58,'Masterlist - Updating'!$B:$B,0))</f>
        <v>1</v>
      </c>
      <c r="Q58" s="7">
        <f>INDEX('Masterlist - Updating'!$Q:$Q,MATCH('Masterlist Autolink (Audit)'!B58,'Masterlist - Updating'!$B:$B,0))</f>
        <v>0</v>
      </c>
      <c r="R58" s="7">
        <f>INDEX('Masterlist - Updating'!$R:$R,MATCH('Masterlist Autolink (Audit)'!B58,'Masterlist - Updating'!$B:$B,0))</f>
        <v>0</v>
      </c>
      <c r="S58" s="7">
        <f>INDEX('Masterlist - Updating'!$S:$S,MATCH('Masterlist Autolink (Audit)'!B58,'Masterlist - Updating'!$B:$B,0))</f>
        <v>0</v>
      </c>
      <c r="T58" s="7">
        <f>INDEX('Masterlist - Updating'!$T:$T,MATCH('Masterlist Autolink (Audit)'!B58,'Masterlist - Updating'!$B:$B,0))</f>
        <v>0</v>
      </c>
      <c r="U58" s="11">
        <f t="shared" ca="1" si="0"/>
        <v>44831</v>
      </c>
      <c r="V58" s="11">
        <f t="shared" si="3"/>
        <v>44875</v>
      </c>
    </row>
    <row r="59" spans="1:22" ht="60" customHeight="1" x14ac:dyDescent="0.35">
      <c r="A59" s="2">
        <v>57</v>
      </c>
      <c r="B59" s="12" t="s">
        <v>312</v>
      </c>
      <c r="C59" s="130" t="str">
        <f>INDEX('Masterlist - Updating'!$C:$C,MATCH('Masterlist Autolink (Audit)'!B59,'Masterlist - Updating'!$B:$B,0))</f>
        <v>HY-18XLCT W HEX LINK</v>
      </c>
      <c r="D59" s="7" t="str">
        <f>INDEX('Masterlist - Updating'!$D:$D,MATCH('Masterlist Autolink (Audit)'!B59,'Masterlist - Updating'!$B:$B,0))</f>
        <v>HYTORC</v>
      </c>
      <c r="E59" s="7" t="str">
        <f>INDEX('Masterlist - Updating'!$E:$E,MATCH('Masterlist Autolink (Audit)'!B59,'Masterlist - Updating'!$B:$B,0))</f>
        <v>2790 - 19100 LB FT / 1,500 - 10,000 PSI</v>
      </c>
      <c r="F59" s="7" t="str">
        <f>INDEX('Masterlist - Updating'!$F:$F,MATCH('Masterlist Autolink (Audit)'!B59,'Masterlist - Updating'!$B:$B,0))</f>
        <v>MD130071</v>
      </c>
      <c r="G59" s="7" t="str">
        <f>INDEX('Masterlist - Updating'!$G:$G,MATCH('Masterlist Autolink (Audit)'!B59,'Masterlist - Updating'!$B:$B,0))</f>
        <v>HYTORC STD PRESSURE/TORQUE PROCEDURE #319 V2.0</v>
      </c>
      <c r="H59" s="7" t="str">
        <f>INDEX('Masterlist - Updating'!$H:$H,MATCH('Masterlist Autolink (Audit)'!B59,'Masterlist - Updating'!$B:$B,0))</f>
        <v>± 3 %</v>
      </c>
      <c r="I59" s="8">
        <f>INDEX('Masterlist - Updating'!$I:$I,MATCH('Masterlist Autolink (Audit)'!B59,'Masterlist - Updating'!$B:$B,0))</f>
        <v>44524</v>
      </c>
      <c r="J59" s="133">
        <f>INDEX('Masterlist - Updating'!$J:$J,MATCH('Masterlist Autolink (Audit)'!B59,'Masterlist - Updating'!$B:$B,0))</f>
        <v>1</v>
      </c>
      <c r="K59" s="133" t="str">
        <f>INDEX('Masterlist - Updating'!$K:$K,MATCH('Masterlist Autolink (Audit)'!B59,'Masterlist - Updating'!$B:$B,0))</f>
        <v>Years</v>
      </c>
      <c r="L59" s="8">
        <f>INDEX('Masterlist - Updating'!$L:$L,MATCH('Masterlist Autolink (Audit)'!B59,'Masterlist - Updating'!$B:$B,0))</f>
        <v>44889</v>
      </c>
      <c r="M59" s="7" t="str">
        <f>INDEX('Masterlist - Updating'!$M:$M,MATCH('Masterlist Autolink (Audit)'!B59,'Masterlist - Updating'!$B:$B,0))</f>
        <v>HYTORC</v>
      </c>
      <c r="N59" s="7">
        <f>INDEX('Masterlist - Updating'!$N:$N,MATCH('Masterlist Autolink (Audit)'!B59,'Masterlist - Updating'!$B:$B,0))</f>
        <v>21634</v>
      </c>
      <c r="O59" s="7" t="str">
        <f>INDEX('Masterlist - Updating'!$O:$O,MATCH('Masterlist Autolink (Audit)'!B59,'Masterlist - Updating'!$B:$B,0))</f>
        <v>Assy Shop</v>
      </c>
      <c r="P59" s="7" t="b">
        <f ca="1">INDEX('Masterlist - Updating'!$P:$P,MATCH('Masterlist Autolink (Audit)'!B59,'Masterlist - Updating'!$B:$B,0))</f>
        <v>1</v>
      </c>
      <c r="Q59" s="7">
        <f>INDEX('Masterlist - Updating'!$Q:$Q,MATCH('Masterlist Autolink (Audit)'!B59,'Masterlist - Updating'!$B:$B,0))</f>
        <v>0</v>
      </c>
      <c r="R59" s="7">
        <f>INDEX('Masterlist - Updating'!$R:$R,MATCH('Masterlist Autolink (Audit)'!B59,'Masterlist - Updating'!$B:$B,0))</f>
        <v>0</v>
      </c>
      <c r="S59" s="7">
        <f>INDEX('Masterlist - Updating'!$S:$S,MATCH('Masterlist Autolink (Audit)'!B59,'Masterlist - Updating'!$B:$B,0))</f>
        <v>0</v>
      </c>
      <c r="T59" s="7">
        <f>INDEX('Masterlist - Updating'!$T:$T,MATCH('Masterlist Autolink (Audit)'!B59,'Masterlist - Updating'!$B:$B,0))</f>
        <v>0</v>
      </c>
      <c r="U59" s="11">
        <f t="shared" ca="1" si="0"/>
        <v>44831</v>
      </c>
      <c r="V59" s="11">
        <f t="shared" si="3"/>
        <v>44875</v>
      </c>
    </row>
    <row r="60" spans="1:22" ht="60" customHeight="1" x14ac:dyDescent="0.35">
      <c r="A60" s="2">
        <v>58</v>
      </c>
      <c r="B60" s="12" t="s">
        <v>315</v>
      </c>
      <c r="C60" s="130" t="str">
        <f>INDEX('Masterlist - Updating'!$C:$C,MATCH('Masterlist Autolink (Audit)'!B60,'Masterlist - Updating'!$B:$B,0))</f>
        <v>HY-18XLCT W HEX LINK</v>
      </c>
      <c r="D60" s="7" t="str">
        <f>INDEX('Masterlist - Updating'!$D:$D,MATCH('Masterlist Autolink (Audit)'!B60,'Masterlist - Updating'!$B:$B,0))</f>
        <v>HYTORC</v>
      </c>
      <c r="E60" s="7" t="str">
        <f>INDEX('Masterlist - Updating'!$E:$E,MATCH('Masterlist Autolink (Audit)'!B60,'Masterlist - Updating'!$B:$B,0))</f>
        <v>2790 - 19100 LB FT / 1,500 - 10,000 PSI</v>
      </c>
      <c r="F60" s="7" t="str">
        <f>INDEX('Masterlist - Updating'!$F:$F,MATCH('Masterlist Autolink (Audit)'!B60,'Masterlist - Updating'!$B:$B,0))</f>
        <v>MD1114012</v>
      </c>
      <c r="G60" s="7" t="str">
        <f>INDEX('Masterlist - Updating'!$G:$G,MATCH('Masterlist Autolink (Audit)'!B60,'Masterlist - Updating'!$B:$B,0))</f>
        <v>HYTORC STD PRESSURE/TORQUE PROCEDURE #319 V2.0</v>
      </c>
      <c r="H60" s="7" t="str">
        <f>INDEX('Masterlist - Updating'!$H:$H,MATCH('Masterlist Autolink (Audit)'!B60,'Masterlist - Updating'!$B:$B,0))</f>
        <v>± 3 %</v>
      </c>
      <c r="I60" s="8">
        <f>INDEX('Masterlist - Updating'!$I:$I,MATCH('Masterlist Autolink (Audit)'!B60,'Masterlist - Updating'!$B:$B,0))</f>
        <v>44524</v>
      </c>
      <c r="J60" s="133">
        <f>INDEX('Masterlist - Updating'!$J:$J,MATCH('Masterlist Autolink (Audit)'!B60,'Masterlist - Updating'!$B:$B,0))</f>
        <v>1</v>
      </c>
      <c r="K60" s="133" t="str">
        <f>INDEX('Masterlist - Updating'!$K:$K,MATCH('Masterlist Autolink (Audit)'!B60,'Masterlist - Updating'!$B:$B,0))</f>
        <v>Years</v>
      </c>
      <c r="L60" s="8">
        <f>INDEX('Masterlist - Updating'!$L:$L,MATCH('Masterlist Autolink (Audit)'!B60,'Masterlist - Updating'!$B:$B,0))</f>
        <v>44889</v>
      </c>
      <c r="M60" s="7" t="str">
        <f>INDEX('Masterlist - Updating'!$M:$M,MATCH('Masterlist Autolink (Audit)'!B60,'Masterlist - Updating'!$B:$B,0))</f>
        <v>HYTORC</v>
      </c>
      <c r="N60" s="7">
        <f>INDEX('Masterlist - Updating'!$N:$N,MATCH('Masterlist Autolink (Audit)'!B60,'Masterlist - Updating'!$B:$B,0))</f>
        <v>21635</v>
      </c>
      <c r="O60" s="7" t="str">
        <f>INDEX('Masterlist - Updating'!$O:$O,MATCH('Masterlist Autolink (Audit)'!B60,'Masterlist - Updating'!$B:$B,0))</f>
        <v>Assy Shop</v>
      </c>
      <c r="P60" s="7" t="b">
        <f ca="1">INDEX('Masterlist - Updating'!$P:$P,MATCH('Masterlist Autolink (Audit)'!B60,'Masterlist - Updating'!$B:$B,0))</f>
        <v>1</v>
      </c>
      <c r="Q60" s="7">
        <f>INDEX('Masterlist - Updating'!$Q:$Q,MATCH('Masterlist Autolink (Audit)'!B60,'Masterlist - Updating'!$B:$B,0))</f>
        <v>0</v>
      </c>
      <c r="R60" s="7">
        <f>INDEX('Masterlist - Updating'!$R:$R,MATCH('Masterlist Autolink (Audit)'!B60,'Masterlist - Updating'!$B:$B,0))</f>
        <v>0</v>
      </c>
      <c r="S60" s="7">
        <f>INDEX('Masterlist - Updating'!$S:$S,MATCH('Masterlist Autolink (Audit)'!B60,'Masterlist - Updating'!$B:$B,0))</f>
        <v>0</v>
      </c>
      <c r="T60" s="7">
        <f>INDEX('Masterlist - Updating'!$T:$T,MATCH('Masterlist Autolink (Audit)'!B60,'Masterlist - Updating'!$B:$B,0))</f>
        <v>0</v>
      </c>
      <c r="U60" s="11">
        <f t="shared" ca="1" si="0"/>
        <v>44831</v>
      </c>
      <c r="V60" s="11">
        <f t="shared" si="3"/>
        <v>44875</v>
      </c>
    </row>
    <row r="61" spans="1:22" ht="60" customHeight="1" x14ac:dyDescent="0.35">
      <c r="A61" s="2">
        <v>59</v>
      </c>
      <c r="B61" s="12" t="s">
        <v>317</v>
      </c>
      <c r="C61" s="130" t="str">
        <f>INDEX('Masterlist - Updating'!$C:$C,MATCH('Masterlist Autolink (Audit)'!B61,'Masterlist - Updating'!$B:$B,0))</f>
        <v>HY-STEALTH 36 WITH HEX LINK</v>
      </c>
      <c r="D61" s="7" t="str">
        <f>INDEX('Masterlist - Updating'!$D:$D,MATCH('Masterlist Autolink (Audit)'!B61,'Masterlist - Updating'!$B:$B,0))</f>
        <v>HYTORC</v>
      </c>
      <c r="E61" s="7" t="str">
        <f>INDEX('Masterlist - Updating'!$E:$E,MATCH('Masterlist Autolink (Audit)'!B61,'Masterlist - Updating'!$B:$B,0))</f>
        <v>4917 - 34722 LB FT / 1,500 - 10,000 PSI</v>
      </c>
      <c r="F61" s="7" t="str">
        <f>INDEX('Masterlist - Updating'!$F:$F,MATCH('Masterlist Autolink (Audit)'!B61,'Masterlist - Updating'!$B:$B,0))</f>
        <v>S36F1225-60</v>
      </c>
      <c r="G61" s="7" t="str">
        <f>INDEX('Masterlist - Updating'!$G:$G,MATCH('Masterlist Autolink (Audit)'!B61,'Masterlist - Updating'!$B:$B,0))</f>
        <v>HYTORC STD PRESSURE/TORQUE PROCEDURE #319 V2.0</v>
      </c>
      <c r="H61" s="7" t="str">
        <f>INDEX('Masterlist - Updating'!$H:$H,MATCH('Masterlist Autolink (Audit)'!B61,'Masterlist - Updating'!$B:$B,0))</f>
        <v>± 3 %</v>
      </c>
      <c r="I61" s="8">
        <f>INDEX('Masterlist - Updating'!$I:$I,MATCH('Masterlist Autolink (Audit)'!B61,'Masterlist - Updating'!$B:$B,0))</f>
        <v>44524</v>
      </c>
      <c r="J61" s="133">
        <f>INDEX('Masterlist - Updating'!$J:$J,MATCH('Masterlist Autolink (Audit)'!B61,'Masterlist - Updating'!$B:$B,0))</f>
        <v>1</v>
      </c>
      <c r="K61" s="133" t="str">
        <f>INDEX('Masterlist - Updating'!$K:$K,MATCH('Masterlist Autolink (Audit)'!B61,'Masterlist - Updating'!$B:$B,0))</f>
        <v>Years</v>
      </c>
      <c r="L61" s="8">
        <f>INDEX('Masterlist - Updating'!$L:$L,MATCH('Masterlist Autolink (Audit)'!B61,'Masterlist - Updating'!$B:$B,0))</f>
        <v>44889</v>
      </c>
      <c r="M61" s="7" t="str">
        <f>INDEX('Masterlist - Updating'!$M:$M,MATCH('Masterlist Autolink (Audit)'!B61,'Masterlist - Updating'!$B:$B,0))</f>
        <v>HYTORC</v>
      </c>
      <c r="N61" s="7">
        <f>INDEX('Masterlist - Updating'!$N:$N,MATCH('Masterlist Autolink (Audit)'!B61,'Masterlist - Updating'!$B:$B,0))</f>
        <v>21633</v>
      </c>
      <c r="O61" s="7" t="str">
        <f>INDEX('Masterlist - Updating'!$O:$O,MATCH('Masterlist Autolink (Audit)'!B61,'Masterlist - Updating'!$B:$B,0))</f>
        <v>Assy Shop</v>
      </c>
      <c r="P61" s="7" t="b">
        <f ca="1">INDEX('Masterlist - Updating'!$P:$P,MATCH('Masterlist Autolink (Audit)'!B61,'Masterlist - Updating'!$B:$B,0))</f>
        <v>1</v>
      </c>
      <c r="Q61" s="7">
        <f>INDEX('Masterlist - Updating'!$Q:$Q,MATCH('Masterlist Autolink (Audit)'!B61,'Masterlist - Updating'!$B:$B,0))</f>
        <v>0</v>
      </c>
      <c r="R61" s="7">
        <f>INDEX('Masterlist - Updating'!$R:$R,MATCH('Masterlist Autolink (Audit)'!B61,'Masterlist - Updating'!$B:$B,0))</f>
        <v>0</v>
      </c>
      <c r="S61" s="7">
        <f>INDEX('Masterlist - Updating'!$S:$S,MATCH('Masterlist Autolink (Audit)'!B61,'Masterlist - Updating'!$B:$B,0))</f>
        <v>0</v>
      </c>
      <c r="T61" s="7">
        <f>INDEX('Masterlist - Updating'!$T:$T,MATCH('Masterlist Autolink (Audit)'!B61,'Masterlist - Updating'!$B:$B,0))</f>
        <v>0</v>
      </c>
      <c r="U61" s="11">
        <f t="shared" ca="1" si="0"/>
        <v>44831</v>
      </c>
      <c r="V61" s="11">
        <f t="shared" si="3"/>
        <v>44875</v>
      </c>
    </row>
    <row r="62" spans="1:22" ht="60" customHeight="1" x14ac:dyDescent="0.35">
      <c r="A62" s="2">
        <v>60</v>
      </c>
      <c r="B62" s="3" t="s">
        <v>320</v>
      </c>
      <c r="C62" s="130" t="str">
        <f>INDEX('Masterlist - Updating'!$C:$C,MATCH('Masterlist Autolink (Audit)'!B62,'Masterlist - Updating'!$B:$B,0))</f>
        <v>DIGITAL PRESSURE GAUGE</v>
      </c>
      <c r="D62" s="7" t="str">
        <f>INDEX('Masterlist - Updating'!$D:$D,MATCH('Masterlist Autolink (Audit)'!B62,'Masterlist - Updating'!$B:$B,0))</f>
        <v>ADDITEL</v>
      </c>
      <c r="E62" s="7" t="str">
        <f>INDEX('Masterlist - Updating'!$E:$E,MATCH('Masterlist Autolink (Audit)'!B62,'Masterlist - Updating'!$B:$B,0))</f>
        <v>0 - 10,000 PSI</v>
      </c>
      <c r="F62" s="7" t="str">
        <f>INDEX('Masterlist - Updating'!$F:$F,MATCH('Masterlist Autolink (Audit)'!B62,'Masterlist - Updating'!$B:$B,0))</f>
        <v>21820020006</v>
      </c>
      <c r="G62" s="7" t="str">
        <f>INDEX('Masterlist - Updating'!$G:$G,MATCH('Masterlist Autolink (Audit)'!B62,'Masterlist - Updating'!$B:$B,0))</f>
        <v>CTTM - M09:2007</v>
      </c>
      <c r="H62" s="7" t="str">
        <f>INDEX('Masterlist - Updating'!$H:$H,MATCH('Masterlist Autolink (Audit)'!B62,'Masterlist - Updating'!$B:$B,0))</f>
        <v xml:space="preserve">± 0.5 F.S / API 16A </v>
      </c>
      <c r="I62" s="8">
        <f>INDEX('Masterlist - Updating'!$I:$I,MATCH('Masterlist Autolink (Audit)'!B62,'Masterlist - Updating'!$B:$B,0))</f>
        <v>44783</v>
      </c>
      <c r="J62" s="133">
        <f>INDEX('Masterlist - Updating'!$J:$J,MATCH('Masterlist Autolink (Audit)'!B62,'Masterlist - Updating'!$B:$B,0))</f>
        <v>3</v>
      </c>
      <c r="K62" s="133" t="str">
        <f>INDEX('Masterlist - Updating'!$K:$K,MATCH('Masterlist Autolink (Audit)'!B62,'Masterlist - Updating'!$B:$B,0))</f>
        <v>Months</v>
      </c>
      <c r="L62" s="8">
        <f>INDEX('Masterlist - Updating'!$L:$L,MATCH('Masterlist Autolink (Audit)'!B62,'Masterlist - Updating'!$B:$B,0))</f>
        <v>44875</v>
      </c>
      <c r="M62" s="7" t="str">
        <f>INDEX('Masterlist - Updating'!$M:$M,MATCH('Masterlist Autolink (Audit)'!B62,'Masterlist - Updating'!$B:$B,0))</f>
        <v>CALTEK</v>
      </c>
      <c r="N62" s="7" t="str">
        <f>INDEX('Masterlist - Updating'!$N:$N,MATCH('Masterlist Autolink (Audit)'!B62,'Masterlist - Updating'!$B:$B,0))</f>
        <v>CMS 2328M-22</v>
      </c>
      <c r="O62" s="7" t="str">
        <f>INDEX('Masterlist - Updating'!$O:$O,MATCH('Masterlist Autolink (Audit)'!B62,'Masterlist - Updating'!$B:$B,0))</f>
        <v>TEST BUNKER AREA 2</v>
      </c>
      <c r="P62" s="7" t="b">
        <f ca="1">INDEX('Masterlist - Updating'!$P:$P,MATCH('Masterlist Autolink (Audit)'!B62,'Masterlist - Updating'!$B:$B,0))</f>
        <v>1</v>
      </c>
      <c r="Q62" s="7">
        <f>INDEX('Masterlist - Updating'!$Q:$Q,MATCH('Masterlist Autolink (Audit)'!B62,'Masterlist - Updating'!$B:$B,0))</f>
        <v>0</v>
      </c>
      <c r="R62" s="7">
        <f>INDEX('Masterlist - Updating'!$R:$R,MATCH('Masterlist Autolink (Audit)'!B62,'Masterlist - Updating'!$B:$B,0))</f>
        <v>26486</v>
      </c>
      <c r="S62" s="7" t="str">
        <f>INDEX('Masterlist - Updating'!$S:$S,MATCH('Masterlist Autolink (Audit)'!B62,'Masterlist - Updating'!$B:$B,0))</f>
        <v>OIL DEADWEIGHT PRESSURE TESTER</v>
      </c>
      <c r="T62" s="7" t="str">
        <f>INDEX('Masterlist - Updating'!$T:$T,MATCH('Masterlist Autolink (Audit)'!B62,'Masterlist - Updating'!$B:$B,0))</f>
        <v>-</v>
      </c>
      <c r="U62" s="11">
        <f t="shared" ca="1" si="0"/>
        <v>44831</v>
      </c>
      <c r="V62" s="11">
        <f t="shared" si="3"/>
        <v>44861</v>
      </c>
    </row>
    <row r="63" spans="1:22" ht="60" customHeight="1" x14ac:dyDescent="0.35">
      <c r="A63" s="2">
        <v>61</v>
      </c>
      <c r="B63" s="12" t="s">
        <v>322</v>
      </c>
      <c r="C63" s="130" t="str">
        <f>INDEX('Masterlist - Updating'!$C:$C,MATCH('Masterlist Autolink (Audit)'!B63,'Masterlist - Updating'!$B:$B,0))</f>
        <v>TORQUE PRESSURE GAUGE</v>
      </c>
      <c r="D63" s="7" t="str">
        <f>INDEX('Masterlist - Updating'!$D:$D,MATCH('Masterlist Autolink (Audit)'!B63,'Masterlist - Updating'!$B:$B,0))</f>
        <v>HYTORC</v>
      </c>
      <c r="E63" s="7" t="str">
        <f>INDEX('Masterlist - Updating'!$E:$E,MATCH('Masterlist Autolink (Audit)'!B63,'Masterlist - Updating'!$B:$B,0))</f>
        <v>0 to 11,500 PSI</v>
      </c>
      <c r="F63" s="7" t="str">
        <f>INDEX('Masterlist - Updating'!$F:$F,MATCH('Masterlist Autolink (Audit)'!B63,'Masterlist - Updating'!$B:$B,0))</f>
        <v>HTG025336</v>
      </c>
      <c r="G63" s="7" t="str">
        <f>INDEX('Masterlist - Updating'!$G:$G,MATCH('Masterlist Autolink (Audit)'!B63,'Masterlist - Updating'!$B:$B,0))</f>
        <v>QCD/PRSG/P08 / TRSG/QM/001/20 / API 16A</v>
      </c>
      <c r="H63" s="7" t="str">
        <f>INDEX('Masterlist - Updating'!$H:$H,MATCH('Masterlist Autolink (Audit)'!B63,'Masterlist - Updating'!$B:$B,0))</f>
        <v xml:space="preserve">± 0.5 F.S / API 16A </v>
      </c>
      <c r="I63" s="8">
        <f>INDEX('Masterlist - Updating'!$I:$I,MATCH('Masterlist Autolink (Audit)'!B63,'Masterlist - Updating'!$B:$B,0))</f>
        <v>44739</v>
      </c>
      <c r="J63" s="133">
        <f>INDEX('Masterlist - Updating'!$J:$J,MATCH('Masterlist Autolink (Audit)'!B63,'Masterlist - Updating'!$B:$B,0))</f>
        <v>6</v>
      </c>
      <c r="K63" s="133" t="str">
        <f>INDEX('Masterlist - Updating'!$K:$K,MATCH('Masterlist Autolink (Audit)'!B63,'Masterlist - Updating'!$B:$B,0))</f>
        <v>Months</v>
      </c>
      <c r="L63" s="8">
        <f>INDEX('Masterlist - Updating'!$L:$L,MATCH('Masterlist Autolink (Audit)'!B63,'Masterlist - Updating'!$B:$B,0))</f>
        <v>44922</v>
      </c>
      <c r="M63" s="7" t="str">
        <f>INDEX('Masterlist - Updating'!$M:$M,MATCH('Masterlist Autolink (Audit)'!B63,'Masterlist - Updating'!$B:$B,0))</f>
        <v>TRESCAL</v>
      </c>
      <c r="N63" s="7" t="str">
        <f>INDEX('Masterlist - Updating'!$N:$N,MATCH('Masterlist Autolink (Audit)'!B63,'Masterlist - Updating'!$B:$B,0))</f>
        <v>SALPR/0473/3/22-A1</v>
      </c>
      <c r="O63" s="7" t="str">
        <f>INDEX('Masterlist - Updating'!$O:$O,MATCH('Masterlist Autolink (Audit)'!B63,'Masterlist - Updating'!$B:$B,0))</f>
        <v>Assy Shop</v>
      </c>
      <c r="P63" s="7" t="b">
        <f ca="1">INDEX('Masterlist - Updating'!$P:$P,MATCH('Masterlist Autolink (Audit)'!B63,'Masterlist - Updating'!$B:$B,0))</f>
        <v>1</v>
      </c>
      <c r="Q63" s="7">
        <f>INDEX('Masterlist - Updating'!$Q:$Q,MATCH('Masterlist Autolink (Audit)'!B63,'Masterlist - Updating'!$B:$B,0))</f>
        <v>0</v>
      </c>
      <c r="R63" s="7" t="str">
        <f>INDEX('Masterlist - Updating'!$R:$R,MATCH('Masterlist Autolink (Audit)'!B63,'Masterlist - Updating'!$B:$B,0))</f>
        <v>3789410 (DPI 104)</v>
      </c>
      <c r="S63" s="7" t="str">
        <f>INDEX('Masterlist - Updating'!$S:$S,MATCH('Masterlist Autolink (Audit)'!B63,'Masterlist - Updating'!$B:$B,0))</f>
        <v>SALPR/0113/3/22</v>
      </c>
      <c r="T63" s="7" t="str">
        <f>INDEX('Masterlist - Updating'!$T:$T,MATCH('Masterlist Autolink (Audit)'!B63,'Masterlist - Updating'!$B:$B,0))</f>
        <v>08.02.2023</v>
      </c>
      <c r="U63" s="11">
        <f t="shared" ca="1" si="0"/>
        <v>44831</v>
      </c>
      <c r="V63" s="11"/>
    </row>
    <row r="64" spans="1:22" ht="60" customHeight="1" x14ac:dyDescent="0.35">
      <c r="A64" s="2">
        <v>62</v>
      </c>
      <c r="B64" s="12" t="s">
        <v>328</v>
      </c>
      <c r="C64" s="130" t="str">
        <f>INDEX('Masterlist - Updating'!$C:$C,MATCH('Masterlist Autolink (Audit)'!B64,'Masterlist - Updating'!$B:$B,0))</f>
        <v>PosiTector DEW POINT METER</v>
      </c>
      <c r="D64" s="7" t="str">
        <f>INDEX('Masterlist - Updating'!$D:$D,MATCH('Masterlist Autolink (Audit)'!B64,'Masterlist - Updating'!$B:$B,0))</f>
        <v>DEFELSKO</v>
      </c>
      <c r="E64" s="7" t="str">
        <f>INDEX('Masterlist - Updating'!$E:$E,MATCH('Masterlist Autolink (Audit)'!B64,'Masterlist - Updating'!$B:$B,0))</f>
        <v>-</v>
      </c>
      <c r="F64" s="7" t="str">
        <f>INDEX('Masterlist - Updating'!$F:$F,MATCH('Masterlist Autolink (Audit)'!B64,'Masterlist - Updating'!$B:$B,0))</f>
        <v>415321</v>
      </c>
      <c r="G64" s="7" t="str">
        <f>INDEX('Masterlist - Updating'!$G:$G,MATCH('Masterlist Autolink (Audit)'!B64,'Masterlist - Updating'!$B:$B,0))</f>
        <v>CTTM-T07&amp;T17:2007</v>
      </c>
      <c r="H64" s="7" t="str">
        <f>INDEX('Masterlist - Updating'!$H:$H,MATCH('Masterlist Autolink (Audit)'!B64,'Masterlist - Updating'!$B:$B,0))</f>
        <v xml:space="preserve">SURFACE TEMPERATURE:
-40 TO 80° C ±0.5° C
80° C TO 190° C ±1.5° C
AIR TEMPERATURE: -40 TO 80° C ±0.5° C
RELATIVE HUMIDITY: ±3.0 RH%
</v>
      </c>
      <c r="I64" s="8">
        <f>INDEX('Masterlist - Updating'!$I:$I,MATCH('Masterlist Autolink (Audit)'!B64,'Masterlist - Updating'!$B:$B,0))</f>
        <v>44764</v>
      </c>
      <c r="J64" s="133">
        <f>INDEX('Masterlist - Updating'!$J:$J,MATCH('Masterlist Autolink (Audit)'!B64,'Masterlist - Updating'!$B:$B,0))</f>
        <v>1</v>
      </c>
      <c r="K64" s="133" t="str">
        <f>INDEX('Masterlist - Updating'!$K:$K,MATCH('Masterlist Autolink (Audit)'!B64,'Masterlist - Updating'!$B:$B,0))</f>
        <v>Years</v>
      </c>
      <c r="L64" s="8">
        <f>INDEX('Masterlist - Updating'!$L:$L,MATCH('Masterlist Autolink (Audit)'!B64,'Masterlist - Updating'!$B:$B,0))</f>
        <v>45129</v>
      </c>
      <c r="M64" s="7" t="str">
        <f>INDEX('Masterlist - Updating'!$M:$M,MATCH('Masterlist Autolink (Audit)'!B64,'Masterlist - Updating'!$B:$B,0))</f>
        <v>CALTEK</v>
      </c>
      <c r="N64" s="7" t="str">
        <f>INDEX('Masterlist - Updating'!$N:$N,MATCH('Masterlist Autolink (Audit)'!B64,'Masterlist - Updating'!$B:$B,0))</f>
        <v>CTT 1752M-22</v>
      </c>
      <c r="O64" s="7" t="str">
        <f>INDEX('Masterlist - Updating'!$O:$O,MATCH('Masterlist Autolink (Audit)'!B64,'Masterlist - Updating'!$B:$B,0))</f>
        <v>PAINTING BOOTH ASSY 3 CABINET L4</v>
      </c>
      <c r="P64" s="7" t="b">
        <f ca="1">INDEX('Masterlist - Updating'!$P:$P,MATCH('Masterlist Autolink (Audit)'!B64,'Masterlist - Updating'!$B:$B,0))</f>
        <v>1</v>
      </c>
      <c r="Q64" s="7">
        <f>INDEX('Masterlist - Updating'!$Q:$Q,MATCH('Masterlist Autolink (Audit)'!B64,'Masterlist - Updating'!$B:$B,0))</f>
        <v>0</v>
      </c>
      <c r="R64" s="7" t="str">
        <f>INDEX('Masterlist - Updating'!$R:$R,MATCH('Masterlist Autolink (Audit)'!B64,'Masterlist - Updating'!$B:$B,0))</f>
        <v>38215-1 / N11 &amp; N12
61445393</v>
      </c>
      <c r="S64" s="7" t="str">
        <f>INDEX('Masterlist - Updating'!$S:$S,MATCH('Masterlist Autolink (Audit)'!B64,'Masterlist - Updating'!$B:$B,0))</f>
        <v>-</v>
      </c>
      <c r="T64" s="7" t="str">
        <f>INDEX('Masterlist - Updating'!$T:$T,MATCH('Masterlist Autolink (Audit)'!B64,'Masterlist - Updating'!$B:$B,0))</f>
        <v>-</v>
      </c>
      <c r="U64" s="11">
        <f t="shared" ca="1" si="0"/>
        <v>44831</v>
      </c>
      <c r="V64" s="11">
        <f t="shared" ref="V64:V95" si="4">L64-14</f>
        <v>45115</v>
      </c>
    </row>
    <row r="65" spans="1:22" ht="60" customHeight="1" x14ac:dyDescent="0.35">
      <c r="A65" s="2">
        <v>63</v>
      </c>
      <c r="B65" s="12" t="s">
        <v>331</v>
      </c>
      <c r="C65" s="130" t="str">
        <f>INDEX('Masterlist - Updating'!$C:$C,MATCH('Masterlist Autolink (Audit)'!B65,'Masterlist - Updating'!$B:$B,0))</f>
        <v>HY-4XLCT W HEX LINK</v>
      </c>
      <c r="D65" s="7" t="str">
        <f>INDEX('Masterlist - Updating'!$D:$D,MATCH('Masterlist Autolink (Audit)'!B65,'Masterlist - Updating'!$B:$B,0))</f>
        <v>HYTORC</v>
      </c>
      <c r="E65" s="7" t="str">
        <f>INDEX('Masterlist - Updating'!$E:$E,MATCH('Masterlist Autolink (Audit)'!B65,'Masterlist - Updating'!$B:$B,0))</f>
        <v>580 - 3855 LB FT / 1,500 - 10,000 PSI</v>
      </c>
      <c r="F65" s="7" t="str">
        <f>INDEX('Masterlist - Updating'!$F:$F,MATCH('Masterlist Autolink (Audit)'!B65,'Masterlist - Updating'!$B:$B,0))</f>
        <v>MD122282</v>
      </c>
      <c r="G65" s="7" t="str">
        <f>INDEX('Masterlist - Updating'!$G:$G,MATCH('Masterlist Autolink (Audit)'!B65,'Masterlist - Updating'!$B:$B,0))</f>
        <v>HYTORC STD PRESSURE/TORQUE PROCEDURE #319 V2.0</v>
      </c>
      <c r="H65" s="7" t="str">
        <f>INDEX('Masterlist - Updating'!$H:$H,MATCH('Masterlist Autolink (Audit)'!B65,'Masterlist - Updating'!$B:$B,0))</f>
        <v>± 3 %</v>
      </c>
      <c r="I65" s="8">
        <f>INDEX('Masterlist - Updating'!$I:$I,MATCH('Masterlist Autolink (Audit)'!B65,'Masterlist - Updating'!$B:$B,0))</f>
        <v>44525</v>
      </c>
      <c r="J65" s="133">
        <f>INDEX('Masterlist - Updating'!$J:$J,MATCH('Masterlist Autolink (Audit)'!B65,'Masterlist - Updating'!$B:$B,0))</f>
        <v>1</v>
      </c>
      <c r="K65" s="133" t="str">
        <f>INDEX('Masterlist - Updating'!$K:$K,MATCH('Masterlist Autolink (Audit)'!B65,'Masterlist - Updating'!$B:$B,0))</f>
        <v>Years</v>
      </c>
      <c r="L65" s="8">
        <f>INDEX('Masterlist - Updating'!$L:$L,MATCH('Masterlist Autolink (Audit)'!B65,'Masterlist - Updating'!$B:$B,0))</f>
        <v>44890</v>
      </c>
      <c r="M65" s="7" t="str">
        <f>INDEX('Masterlist - Updating'!$M:$M,MATCH('Masterlist Autolink (Audit)'!B65,'Masterlist - Updating'!$B:$B,0))</f>
        <v>HYTORC</v>
      </c>
      <c r="N65" s="7">
        <f>INDEX('Masterlist - Updating'!$N:$N,MATCH('Masterlist Autolink (Audit)'!B65,'Masterlist - Updating'!$B:$B,0))</f>
        <v>21643</v>
      </c>
      <c r="O65" s="7" t="str">
        <f>INDEX('Masterlist - Updating'!$O:$O,MATCH('Masterlist Autolink (Audit)'!B65,'Masterlist - Updating'!$B:$B,0))</f>
        <v>Assy Shop</v>
      </c>
      <c r="P65" s="7" t="b">
        <f ca="1">INDEX('Masterlist - Updating'!$P:$P,MATCH('Masterlist Autolink (Audit)'!B65,'Masterlist - Updating'!$B:$B,0))</f>
        <v>1</v>
      </c>
      <c r="Q65" s="7">
        <f>INDEX('Masterlist - Updating'!$Q:$Q,MATCH('Masterlist Autolink (Audit)'!B65,'Masterlist - Updating'!$B:$B,0))</f>
        <v>0</v>
      </c>
      <c r="R65" s="7">
        <f>INDEX('Masterlist - Updating'!$R:$R,MATCH('Masterlist Autolink (Audit)'!B65,'Masterlist - Updating'!$B:$B,0))</f>
        <v>0</v>
      </c>
      <c r="S65" s="7">
        <f>INDEX('Masterlist - Updating'!$S:$S,MATCH('Masterlist Autolink (Audit)'!B65,'Masterlist - Updating'!$B:$B,0))</f>
        <v>0</v>
      </c>
      <c r="T65" s="7">
        <f>INDEX('Masterlist - Updating'!$T:$T,MATCH('Masterlist Autolink (Audit)'!B65,'Masterlist - Updating'!$B:$B,0))</f>
        <v>0</v>
      </c>
      <c r="U65" s="11">
        <f t="shared" ca="1" si="0"/>
        <v>44831</v>
      </c>
      <c r="V65" s="11">
        <f t="shared" si="4"/>
        <v>44876</v>
      </c>
    </row>
    <row r="66" spans="1:22" ht="60" customHeight="1" x14ac:dyDescent="0.35">
      <c r="A66" s="2">
        <v>64</v>
      </c>
      <c r="B66" s="12" t="s">
        <v>333</v>
      </c>
      <c r="C66" s="130" t="str">
        <f>INDEX('Masterlist - Updating'!$C:$C,MATCH('Masterlist Autolink (Audit)'!B66,'Masterlist - Updating'!$B:$B,0))</f>
        <v>VERNIER DEPTH GAUGE</v>
      </c>
      <c r="D66" s="7" t="str">
        <f>INDEX('Masterlist - Updating'!$D:$D,MATCH('Masterlist Autolink (Audit)'!B66,'Masterlist - Updating'!$B:$B,0))</f>
        <v>MITUTOYO</v>
      </c>
      <c r="E66" s="7" t="str">
        <f>INDEX('Masterlist - Updating'!$E:$E,MATCH('Masterlist Autolink (Audit)'!B66,'Masterlist - Updating'!$B:$B,0))</f>
        <v xml:space="preserve"> 0" - 24"</v>
      </c>
      <c r="F66" s="7" t="str">
        <f>INDEX('Masterlist - Updating'!$F:$F,MATCH('Masterlist Autolink (Audit)'!B66,'Masterlist - Updating'!$B:$B,0))</f>
        <v>700861</v>
      </c>
      <c r="G66" s="7" t="str">
        <f>INDEX('Masterlist - Updating'!$G:$G,MATCH('Masterlist Autolink (Audit)'!B66,'Masterlist - Updating'!$B:$B,0))</f>
        <v>MCDP-08:2020</v>
      </c>
      <c r="H66" s="7" t="str">
        <f>INDEX('Masterlist - Updating'!$H:$H,MATCH('Masterlist Autolink (Audit)'!B66,'Masterlist - Updating'!$B:$B,0))</f>
        <v>BS 6365 OR PER MANUFACTURER SPEC</v>
      </c>
      <c r="I66" s="8">
        <f>INDEX('Masterlist - Updating'!$I:$I,MATCH('Masterlist Autolink (Audit)'!B66,'Masterlist - Updating'!$B:$B,0))</f>
        <v>44483</v>
      </c>
      <c r="J66" s="133">
        <f>INDEX('Masterlist - Updating'!$J:$J,MATCH('Masterlist Autolink (Audit)'!B66,'Masterlist - Updating'!$B:$B,0))</f>
        <v>1</v>
      </c>
      <c r="K66" s="133" t="str">
        <f>INDEX('Masterlist - Updating'!$K:$K,MATCH('Masterlist Autolink (Audit)'!B66,'Masterlist - Updating'!$B:$B,0))</f>
        <v>Years</v>
      </c>
      <c r="L66" s="8">
        <f>INDEX('Masterlist - Updating'!$L:$L,MATCH('Masterlist Autolink (Audit)'!B66,'Masterlist - Updating'!$B:$B,0))</f>
        <v>44848</v>
      </c>
      <c r="M66" s="7" t="str">
        <f>INDEX('Masterlist - Updating'!$M:$M,MATCH('Masterlist Autolink (Audit)'!B66,'Masterlist - Updating'!$B:$B,0))</f>
        <v>Ming Deng</v>
      </c>
      <c r="N66" s="7" t="str">
        <f>INDEX('Masterlist - Updating'!$N:$N,MATCH('Masterlist Autolink (Audit)'!B66,'Masterlist - Updating'!$B:$B,0))</f>
        <v>MDL213166-16</v>
      </c>
      <c r="O66" s="7" t="str">
        <f>INDEX('Masterlist - Updating'!$O:$O,MATCH('Masterlist Autolink (Audit)'!B66,'Masterlist - Updating'!$B:$B,0))</f>
        <v>QC BAY C CABINET 1 L4</v>
      </c>
      <c r="P66" s="7" t="b">
        <f ca="1">INDEX('Masterlist - Updating'!$P:$P,MATCH('Masterlist Autolink (Audit)'!B66,'Masterlist - Updating'!$B:$B,0))</f>
        <v>1</v>
      </c>
      <c r="Q66" s="7">
        <f>INDEX('Masterlist - Updating'!$Q:$Q,MATCH('Masterlist Autolink (Audit)'!B66,'Masterlist - Updating'!$B:$B,0))</f>
        <v>0</v>
      </c>
      <c r="R66" s="7">
        <f>INDEX('Masterlist - Updating'!$R:$R,MATCH('Masterlist Autolink (Audit)'!B66,'Masterlist - Updating'!$B:$B,0))</f>
        <v>0</v>
      </c>
      <c r="S66" s="7">
        <f>INDEX('Masterlist - Updating'!$S:$S,MATCH('Masterlist Autolink (Audit)'!B66,'Masterlist - Updating'!$B:$B,0))</f>
        <v>0</v>
      </c>
      <c r="T66" s="7">
        <f>INDEX('Masterlist - Updating'!$T:$T,MATCH('Masterlist Autolink (Audit)'!B66,'Masterlist - Updating'!$B:$B,0))</f>
        <v>0</v>
      </c>
      <c r="U66" s="11">
        <f t="shared" ca="1" si="0"/>
        <v>44831</v>
      </c>
      <c r="V66" s="11">
        <f t="shared" si="4"/>
        <v>44834</v>
      </c>
    </row>
    <row r="67" spans="1:22" ht="60" customHeight="1" x14ac:dyDescent="0.35">
      <c r="A67" s="2">
        <v>65</v>
      </c>
      <c r="B67" s="3" t="s">
        <v>342</v>
      </c>
      <c r="C67" s="130" t="str">
        <f>INDEX('Masterlist - Updating'!$C:$C,MATCH('Masterlist Autolink (Audit)'!B67,'Masterlist - Updating'!$B:$B,0))</f>
        <v>PRESSURE TEST GAUGE</v>
      </c>
      <c r="D67" s="7" t="str">
        <f>INDEX('Masterlist - Updating'!$D:$D,MATCH('Masterlist Autolink (Audit)'!B67,'Masterlist - Updating'!$B:$B,0))</f>
        <v>STEWARDS</v>
      </c>
      <c r="E67" s="7" t="str">
        <f>INDEX('Masterlist - Updating'!$E:$E,MATCH('Masterlist Autolink (Audit)'!B67,'Masterlist - Updating'!$B:$B,0))</f>
        <v>0 - 10,000 PSI</v>
      </c>
      <c r="F67" s="7" t="str">
        <f>INDEX('Masterlist - Updating'!$F:$F,MATCH('Masterlist Autolink (Audit)'!B67,'Masterlist - Updating'!$B:$B,0))</f>
        <v>-</v>
      </c>
      <c r="G67" s="7" t="str">
        <f>INDEX('Masterlist - Updating'!$G:$G,MATCH('Masterlist Autolink (Audit)'!B67,'Masterlist - Updating'!$B:$B,0))</f>
        <v>QCD/TRSG/P08 / TRSG/QM/001/20 / API 6A</v>
      </c>
      <c r="H67" s="7" t="str">
        <f>INDEX('Masterlist - Updating'!$H:$H,MATCH('Masterlist Autolink (Audit)'!B67,'Masterlist - Updating'!$B:$B,0))</f>
        <v>± 0.5%</v>
      </c>
      <c r="I67" s="8">
        <f>INDEX('Masterlist - Updating'!$I:$I,MATCH('Masterlist Autolink (Audit)'!B67,'Masterlist - Updating'!$B:$B,0))</f>
        <v>44781</v>
      </c>
      <c r="J67" s="133">
        <f>INDEX('Masterlist - Updating'!$J:$J,MATCH('Masterlist Autolink (Audit)'!B67,'Masterlist - Updating'!$B:$B,0))</f>
        <v>3</v>
      </c>
      <c r="K67" s="133" t="str">
        <f>INDEX('Masterlist - Updating'!$K:$K,MATCH('Masterlist Autolink (Audit)'!B67,'Masterlist - Updating'!$B:$B,0))</f>
        <v>Months</v>
      </c>
      <c r="L67" s="8">
        <f>INDEX('Masterlist - Updating'!$L:$L,MATCH('Masterlist Autolink (Audit)'!B67,'Masterlist - Updating'!$B:$B,0))</f>
        <v>44873</v>
      </c>
      <c r="M67" s="7" t="str">
        <f>INDEX('Masterlist - Updating'!$M:$M,MATCH('Masterlist Autolink (Audit)'!B67,'Masterlist - Updating'!$B:$B,0))</f>
        <v>TRESCAL</v>
      </c>
      <c r="N67" s="7" t="str">
        <f>INDEX('Masterlist - Updating'!$N:$N,MATCH('Masterlist Autolink (Audit)'!B67,'Masterlist - Updating'!$B:$B,0))</f>
        <v>SALPR/060/2/22</v>
      </c>
      <c r="O67" s="7" t="str">
        <f>INDEX('Masterlist - Updating'!$O:$O,MATCH('Masterlist Autolink (Audit)'!B67,'Masterlist - Updating'!$B:$B,0))</f>
        <v>QC GAUGE ROOM OUTSIDE</v>
      </c>
      <c r="P67" s="7" t="b">
        <f ca="1">INDEX('Masterlist - Updating'!$P:$P,MATCH('Masterlist Autolink (Audit)'!B67,'Masterlist - Updating'!$B:$B,0))</f>
        <v>1</v>
      </c>
      <c r="Q67" s="7">
        <f>INDEX('Masterlist - Updating'!$Q:$Q,MATCH('Masterlist Autolink (Audit)'!B67,'Masterlist - Updating'!$B:$B,0))</f>
        <v>0</v>
      </c>
      <c r="R67" s="7" t="str">
        <f>INDEX('Masterlist - Updating'!$R:$R,MATCH('Masterlist Autolink (Audit)'!B67,'Masterlist - Updating'!$B:$B,0))</f>
        <v>3789410 (DPI 104)</v>
      </c>
      <c r="S67" s="7" t="str">
        <f>INDEX('Masterlist - Updating'!$S:$S,MATCH('Masterlist Autolink (Audit)'!B67,'Masterlist - Updating'!$B:$B,0))</f>
        <v>SALPR/0113/3/22</v>
      </c>
      <c r="T67" s="7" t="str">
        <f>INDEX('Masterlist - Updating'!$T:$T,MATCH('Masterlist Autolink (Audit)'!B67,'Masterlist - Updating'!$B:$B,0))</f>
        <v>08.02.2023</v>
      </c>
      <c r="U67" s="11">
        <f t="shared" ref="U67:U130" ca="1" si="5">TODAY()</f>
        <v>44831</v>
      </c>
      <c r="V67" s="11">
        <f t="shared" si="4"/>
        <v>44859</v>
      </c>
    </row>
    <row r="68" spans="1:22" ht="60" customHeight="1" x14ac:dyDescent="0.35">
      <c r="A68" s="2">
        <v>66</v>
      </c>
      <c r="B68" s="3" t="s">
        <v>348</v>
      </c>
      <c r="C68" s="130" t="str">
        <f>INDEX('Masterlist - Updating'!$C:$C,MATCH('Masterlist Autolink (Audit)'!B68,'Masterlist - Updating'!$B:$B,0))</f>
        <v>PRESSURE TEST GAUGE</v>
      </c>
      <c r="D68" s="7" t="str">
        <f>INDEX('Masterlist - Updating'!$D:$D,MATCH('Masterlist Autolink (Audit)'!B68,'Masterlist - Updating'!$B:$B,0))</f>
        <v>STEWARDS</v>
      </c>
      <c r="E68" s="7" t="str">
        <f>INDEX('Masterlist - Updating'!$E:$E,MATCH('Masterlist Autolink (Audit)'!B68,'Masterlist - Updating'!$B:$B,0))</f>
        <v>0 - 10,000 PSI</v>
      </c>
      <c r="F68" s="7" t="str">
        <f>INDEX('Masterlist - Updating'!$F:$F,MATCH('Masterlist Autolink (Audit)'!B68,'Masterlist - Updating'!$B:$B,0))</f>
        <v>-</v>
      </c>
      <c r="G68" s="7" t="str">
        <f>INDEX('Masterlist - Updating'!$G:$G,MATCH('Masterlist Autolink (Audit)'!B68,'Masterlist - Updating'!$B:$B,0))</f>
        <v>QCD/TRSG/P08 / TRSG/QM/001/20 / API 6A</v>
      </c>
      <c r="H68" s="7" t="str">
        <f>INDEX('Masterlist - Updating'!$H:$H,MATCH('Masterlist Autolink (Audit)'!B68,'Masterlist - Updating'!$B:$B,0))</f>
        <v>± 0.5%</v>
      </c>
      <c r="I68" s="8">
        <f>INDEX('Masterlist - Updating'!$I:$I,MATCH('Masterlist Autolink (Audit)'!B68,'Masterlist - Updating'!$B:$B,0))</f>
        <v>44781</v>
      </c>
      <c r="J68" s="133">
        <f>INDEX('Masterlist - Updating'!$J:$J,MATCH('Masterlist Autolink (Audit)'!B68,'Masterlist - Updating'!$B:$B,0))</f>
        <v>3</v>
      </c>
      <c r="K68" s="133" t="str">
        <f>INDEX('Masterlist - Updating'!$K:$K,MATCH('Masterlist Autolink (Audit)'!B68,'Masterlist - Updating'!$B:$B,0))</f>
        <v>Months</v>
      </c>
      <c r="L68" s="8">
        <f>INDEX('Masterlist - Updating'!$L:$L,MATCH('Masterlist Autolink (Audit)'!B68,'Masterlist - Updating'!$B:$B,0))</f>
        <v>44873</v>
      </c>
      <c r="M68" s="7" t="str">
        <f>INDEX('Masterlist - Updating'!$M:$M,MATCH('Masterlist Autolink (Audit)'!B68,'Masterlist - Updating'!$B:$B,0))</f>
        <v>TRESCAL</v>
      </c>
      <c r="N68" s="7" t="str">
        <f>INDEX('Masterlist - Updating'!$N:$N,MATCH('Masterlist Autolink (Audit)'!B68,'Masterlist - Updating'!$B:$B,0))</f>
        <v>SALPR/060/1/22</v>
      </c>
      <c r="O68" s="7" t="str">
        <f>INDEX('Masterlist - Updating'!$O:$O,MATCH('Masterlist Autolink (Audit)'!B68,'Masterlist - Updating'!$B:$B,0))</f>
        <v>GAUGE ROOM OUTSIDE</v>
      </c>
      <c r="P68" s="7" t="b">
        <f ca="1">INDEX('Masterlist - Updating'!$P:$P,MATCH('Masterlist Autolink (Audit)'!B68,'Masterlist - Updating'!$B:$B,0))</f>
        <v>1</v>
      </c>
      <c r="Q68" s="7">
        <f>INDEX('Masterlist - Updating'!$Q:$Q,MATCH('Masterlist Autolink (Audit)'!B68,'Masterlist - Updating'!$B:$B,0))</f>
        <v>0</v>
      </c>
      <c r="R68" s="7" t="str">
        <f>INDEX('Masterlist - Updating'!$R:$R,MATCH('Masterlist Autolink (Audit)'!B68,'Masterlist - Updating'!$B:$B,0))</f>
        <v>3789410 (DPI 104)</v>
      </c>
      <c r="S68" s="7" t="str">
        <f>INDEX('Masterlist - Updating'!$S:$S,MATCH('Masterlist Autolink (Audit)'!B68,'Masterlist - Updating'!$B:$B,0))</f>
        <v>SALPR/0113/3/22</v>
      </c>
      <c r="T68" s="7" t="str">
        <f>INDEX('Masterlist - Updating'!$T:$T,MATCH('Masterlist Autolink (Audit)'!B68,'Masterlist - Updating'!$B:$B,0))</f>
        <v>02.02.2023</v>
      </c>
      <c r="U68" s="11">
        <f t="shared" ca="1" si="5"/>
        <v>44831</v>
      </c>
      <c r="V68" s="11">
        <f t="shared" si="4"/>
        <v>44859</v>
      </c>
    </row>
    <row r="69" spans="1:22" ht="60" customHeight="1" x14ac:dyDescent="0.35">
      <c r="A69" s="2">
        <v>67</v>
      </c>
      <c r="B69" s="12" t="s">
        <v>350</v>
      </c>
      <c r="C69" s="130" t="str">
        <f>INDEX('Masterlist - Updating'!$C:$C,MATCH('Masterlist Autolink (Audit)'!B69,'Masterlist - Updating'!$B:$B,0))</f>
        <v>CHART RECORDER</v>
      </c>
      <c r="D69" s="7" t="str">
        <f>INDEX('Masterlist - Updating'!$D:$D,MATCH('Masterlist Autolink (Audit)'!B69,'Masterlist - Updating'!$B:$B,0))</f>
        <v>TECHCAL</v>
      </c>
      <c r="E69" s="7" t="str">
        <f>INDEX('Masterlist - Updating'!$E:$E,MATCH('Masterlist Autolink (Audit)'!B69,'Masterlist - Updating'!$B:$B,0))</f>
        <v>0 - 10,000 PSI</v>
      </c>
      <c r="F69" s="7" t="str">
        <f>INDEX('Masterlist - Updating'!$F:$F,MATCH('Masterlist Autolink (Audit)'!B69,'Masterlist - Updating'!$B:$B,0))</f>
        <v>04231</v>
      </c>
      <c r="G69" s="7" t="str">
        <f>INDEX('Masterlist - Updating'!$G:$G,MATCH('Masterlist Autolink (Audit)'!B69,'Masterlist - Updating'!$B:$B,0))</f>
        <v>QCD/TRSG/P08 / TRSG/QM/001/20 / API 6A</v>
      </c>
      <c r="H69" s="7" t="str">
        <f>INDEX('Masterlist - Updating'!$H:$H,MATCH('Masterlist Autolink (Audit)'!B69,'Masterlist - Updating'!$B:$B,0))</f>
        <v>± 2 F.S</v>
      </c>
      <c r="I69" s="8">
        <f>INDEX('Masterlist - Updating'!$I:$I,MATCH('Masterlist Autolink (Audit)'!B69,'Masterlist - Updating'!$B:$B,0))</f>
        <v>44718</v>
      </c>
      <c r="J69" s="133">
        <f>INDEX('Masterlist - Updating'!$J:$J,MATCH('Masterlist Autolink (Audit)'!B69,'Masterlist - Updating'!$B:$B,0))</f>
        <v>1</v>
      </c>
      <c r="K69" s="133" t="str">
        <f>INDEX('Masterlist - Updating'!$K:$K,MATCH('Masterlist Autolink (Audit)'!B69,'Masterlist - Updating'!$B:$B,0))</f>
        <v>Years</v>
      </c>
      <c r="L69" s="8">
        <f>INDEX('Masterlist - Updating'!$L:$L,MATCH('Masterlist Autolink (Audit)'!B69,'Masterlist - Updating'!$B:$B,0))</f>
        <v>45083</v>
      </c>
      <c r="M69" s="7" t="str">
        <f>INDEX('Masterlist - Updating'!$M:$M,MATCH('Masterlist Autolink (Audit)'!B69,'Masterlist - Updating'!$B:$B,0))</f>
        <v>TRESCAL</v>
      </c>
      <c r="N69" s="7" t="str">
        <f>INDEX('Masterlist - Updating'!$N:$N,MATCH('Masterlist Autolink (Audit)'!B69,'Masterlist - Updating'!$B:$B,0))</f>
        <v>SALPR/0409/7/22</v>
      </c>
      <c r="O69" s="7" t="str">
        <f>INDEX('Masterlist - Updating'!$O:$O,MATCH('Masterlist Autolink (Audit)'!B69,'Masterlist - Updating'!$B:$B,0))</f>
        <v>TEST BUNKER AREA 3 L2</v>
      </c>
      <c r="P69" s="7" t="b">
        <f ca="1">INDEX('Masterlist - Updating'!$P:$P,MATCH('Masterlist Autolink (Audit)'!B69,'Masterlist - Updating'!$B:$B,0))</f>
        <v>1</v>
      </c>
      <c r="Q69" s="7">
        <f>INDEX('Masterlist - Updating'!$Q:$Q,MATCH('Masterlist Autolink (Audit)'!B69,'Masterlist - Updating'!$B:$B,0))</f>
        <v>0</v>
      </c>
      <c r="R69" s="7" t="str">
        <f>INDEX('Masterlist - Updating'!$R:$R,MATCH('Masterlist Autolink (Audit)'!B69,'Masterlist - Updating'!$B:$B,0))</f>
        <v>3534923 (DPI 104)</v>
      </c>
      <c r="S69" s="7" t="str">
        <f>INDEX('Masterlist - Updating'!$S:$S,MATCH('Masterlist Autolink (Audit)'!B69,'Masterlist - Updating'!$B:$B,0))</f>
        <v>SALPR/0113/6/22</v>
      </c>
      <c r="T69" s="7" t="str">
        <f>INDEX('Masterlist - Updating'!$T:$T,MATCH('Masterlist Autolink (Audit)'!B69,'Masterlist - Updating'!$B:$B,0))</f>
        <v>08.02.2023</v>
      </c>
      <c r="U69" s="11">
        <f t="shared" ca="1" si="5"/>
        <v>44831</v>
      </c>
      <c r="V69" s="11">
        <f t="shared" si="4"/>
        <v>45069</v>
      </c>
    </row>
    <row r="70" spans="1:22" ht="60" customHeight="1" x14ac:dyDescent="0.35">
      <c r="A70" s="2">
        <v>68</v>
      </c>
      <c r="B70" s="12" t="s">
        <v>352</v>
      </c>
      <c r="C70" s="130" t="str">
        <f>INDEX('Masterlist - Updating'!$C:$C,MATCH('Masterlist Autolink (Audit)'!B70,'Masterlist - Updating'!$B:$B,0))</f>
        <v>DEPTH MICROMETER</v>
      </c>
      <c r="D70" s="7" t="str">
        <f>INDEX('Masterlist - Updating'!$D:$D,MATCH('Masterlist Autolink (Audit)'!B70,'Masterlist - Updating'!$B:$B,0))</f>
        <v>MITUTOYO</v>
      </c>
      <c r="E70" s="7" t="str">
        <f>INDEX('Masterlist - Updating'!$E:$E,MATCH('Masterlist Autolink (Audit)'!B70,'Masterlist - Updating'!$B:$B,0))</f>
        <v>0" - 12"</v>
      </c>
      <c r="F70" s="7" t="str">
        <f>INDEX('Masterlist - Updating'!$F:$F,MATCH('Masterlist Autolink (Audit)'!B70,'Masterlist - Updating'!$B:$B,0))</f>
        <v>010724</v>
      </c>
      <c r="G70" s="7" t="str">
        <f>INDEX('Masterlist - Updating'!$G:$G,MATCH('Masterlist Autolink (Audit)'!B70,'Masterlist - Updating'!$B:$B,0))</f>
        <v>QCD/TRSG/PROCEDURE 007 / TRSG/QM/001/20</v>
      </c>
      <c r="H70" s="7" t="str">
        <f>INDEX('Masterlist - Updating'!$H:$H,MATCH('Masterlist Autolink (Audit)'!B70,'Masterlist - Updating'!$B:$B,0))</f>
        <v>BS 6468 OR PER MANUFACTURER SPEC</v>
      </c>
      <c r="I70" s="8">
        <f>INDEX('Masterlist - Updating'!$I:$I,MATCH('Masterlist Autolink (Audit)'!B70,'Masterlist - Updating'!$B:$B,0))</f>
        <v>44557</v>
      </c>
      <c r="J70" s="133">
        <f>INDEX('Masterlist - Updating'!$J:$J,MATCH('Masterlist Autolink (Audit)'!B70,'Masterlist - Updating'!$B:$B,0))</f>
        <v>1</v>
      </c>
      <c r="K70" s="133" t="str">
        <f>INDEX('Masterlist - Updating'!$K:$K,MATCH('Masterlist Autolink (Audit)'!B70,'Masterlist - Updating'!$B:$B,0))</f>
        <v>Years</v>
      </c>
      <c r="L70" s="8">
        <f>INDEX('Masterlist - Updating'!$L:$L,MATCH('Masterlist Autolink (Audit)'!B70,'Masterlist - Updating'!$B:$B,0))</f>
        <v>44922</v>
      </c>
      <c r="M70" s="7" t="str">
        <f>INDEX('Masterlist - Updating'!$M:$M,MATCH('Masterlist Autolink (Audit)'!B70,'Masterlist - Updating'!$B:$B,0))</f>
        <v>TRESCAL</v>
      </c>
      <c r="N70" s="7" t="str">
        <f>INDEX('Masterlist - Updating'!$N:$N,MATCH('Masterlist Autolink (Audit)'!B70,'Masterlist - Updating'!$B:$B,0))</f>
        <v>SALDM/2184/7/21</v>
      </c>
      <c r="O70" s="7" t="str">
        <f>INDEX('Masterlist - Updating'!$O:$O,MATCH('Masterlist Autolink (Audit)'!B70,'Masterlist - Updating'!$B:$B,0))</f>
        <v>Machine Shop (HBMB3)</v>
      </c>
      <c r="P70" s="7" t="b">
        <f ca="1">INDEX('Masterlist - Updating'!$P:$P,MATCH('Masterlist Autolink (Audit)'!B70,'Masterlist - Updating'!$B:$B,0))</f>
        <v>1</v>
      </c>
      <c r="Q70" s="7">
        <f>INDEX('Masterlist - Updating'!$Q:$Q,MATCH('Masterlist Autolink (Audit)'!B70,'Masterlist - Updating'!$B:$B,0))</f>
        <v>0</v>
      </c>
      <c r="R70" s="7">
        <f>INDEX('Masterlist - Updating'!$R:$R,MATCH('Masterlist Autolink (Audit)'!B70,'Masterlist - Updating'!$B:$B,0))</f>
        <v>0</v>
      </c>
      <c r="S70" s="7">
        <f>INDEX('Masterlist - Updating'!$S:$S,MATCH('Masterlist Autolink (Audit)'!B70,'Masterlist - Updating'!$B:$B,0))</f>
        <v>0</v>
      </c>
      <c r="T70" s="7">
        <f>INDEX('Masterlist - Updating'!$T:$T,MATCH('Masterlist Autolink (Audit)'!B70,'Masterlist - Updating'!$B:$B,0))</f>
        <v>0</v>
      </c>
      <c r="U70" s="11">
        <f t="shared" ca="1" si="5"/>
        <v>44831</v>
      </c>
      <c r="V70" s="11">
        <f t="shared" si="4"/>
        <v>44908</v>
      </c>
    </row>
    <row r="71" spans="1:22" ht="60" customHeight="1" x14ac:dyDescent="0.35">
      <c r="A71" s="2">
        <v>69</v>
      </c>
      <c r="B71" s="12" t="s">
        <v>357</v>
      </c>
      <c r="C71" s="130" t="str">
        <f>INDEX('Masterlist - Updating'!$C:$C,MATCH('Masterlist Autolink (Audit)'!B71,'Masterlist - Updating'!$B:$B,0))</f>
        <v>STICK MICROMETER</v>
      </c>
      <c r="D71" s="7" t="str">
        <f>INDEX('Masterlist - Updating'!$D:$D,MATCH('Masterlist Autolink (Audit)'!B71,'Masterlist - Updating'!$B:$B,0))</f>
        <v>MITUTOYO</v>
      </c>
      <c r="E71" s="7" t="str">
        <f>INDEX('Masterlist - Updating'!$E:$E,MATCH('Masterlist Autolink (Audit)'!B71,'Masterlist - Updating'!$B:$B,0))</f>
        <v>2" - 40"</v>
      </c>
      <c r="F71" s="7" t="str">
        <f>INDEX('Masterlist - Updating'!$F:$F,MATCH('Masterlist Autolink (Audit)'!B71,'Masterlist - Updating'!$B:$B,0))</f>
        <v>0003243</v>
      </c>
      <c r="G71" s="7" t="str">
        <f>INDEX('Masterlist - Updating'!$G:$G,MATCH('Masterlist Autolink (Audit)'!B71,'Masterlist - Updating'!$B:$B,0))</f>
        <v>QCD/TRSG/PROCEDURE 006 / TRSG/QM/001/20</v>
      </c>
      <c r="H71" s="7" t="str">
        <f>INDEX('Masterlist - Updating'!$H:$H,MATCH('Masterlist Autolink (Audit)'!B71,'Masterlist - Updating'!$B:$B,0))</f>
        <v>BS 959 OR PER MANUFACTURER SPEC</v>
      </c>
      <c r="I71" s="8">
        <f>INDEX('Masterlist - Updating'!$I:$I,MATCH('Masterlist Autolink (Audit)'!B71,'Masterlist - Updating'!$B:$B,0))</f>
        <v>44554</v>
      </c>
      <c r="J71" s="133">
        <f>INDEX('Masterlist - Updating'!$J:$J,MATCH('Masterlist Autolink (Audit)'!B71,'Masterlist - Updating'!$B:$B,0))</f>
        <v>1</v>
      </c>
      <c r="K71" s="133" t="str">
        <f>INDEX('Masterlist - Updating'!$K:$K,MATCH('Masterlist Autolink (Audit)'!B71,'Masterlist - Updating'!$B:$B,0))</f>
        <v>Years</v>
      </c>
      <c r="L71" s="8">
        <f>INDEX('Masterlist - Updating'!$L:$L,MATCH('Masterlist Autolink (Audit)'!B71,'Masterlist - Updating'!$B:$B,0))</f>
        <v>44919</v>
      </c>
      <c r="M71" s="7" t="str">
        <f>INDEX('Masterlist - Updating'!$M:$M,MATCH('Masterlist Autolink (Audit)'!B71,'Masterlist - Updating'!$B:$B,0))</f>
        <v>TRESCAL</v>
      </c>
      <c r="N71" s="7" t="str">
        <f>INDEX('Masterlist - Updating'!$N:$N,MATCH('Masterlist Autolink (Audit)'!B71,'Masterlist - Updating'!$B:$B,0))</f>
        <v>SALDM/2184/1/21</v>
      </c>
      <c r="O71" s="7" t="str">
        <f>INDEX('Masterlist - Updating'!$O:$O,MATCH('Masterlist Autolink (Audit)'!B71,'Masterlist - Updating'!$B:$B,0))</f>
        <v>Machine Shop (FTB1)</v>
      </c>
      <c r="P71" s="7" t="b">
        <f ca="1">INDEX('Masterlist - Updating'!$P:$P,MATCH('Masterlist Autolink (Audit)'!B71,'Masterlist - Updating'!$B:$B,0))</f>
        <v>1</v>
      </c>
      <c r="Q71" s="7">
        <f>INDEX('Masterlist - Updating'!$Q:$Q,MATCH('Masterlist Autolink (Audit)'!B71,'Masterlist - Updating'!$B:$B,0))</f>
        <v>0</v>
      </c>
      <c r="R71" s="7">
        <f>INDEX('Masterlist - Updating'!$R:$R,MATCH('Masterlist Autolink (Audit)'!B71,'Masterlist - Updating'!$B:$B,0))</f>
        <v>0</v>
      </c>
      <c r="S71" s="7">
        <f>INDEX('Masterlist - Updating'!$S:$S,MATCH('Masterlist Autolink (Audit)'!B71,'Masterlist - Updating'!$B:$B,0))</f>
        <v>0</v>
      </c>
      <c r="T71" s="7">
        <f>INDEX('Masterlist - Updating'!$T:$T,MATCH('Masterlist Autolink (Audit)'!B71,'Masterlist - Updating'!$B:$B,0))</f>
        <v>0</v>
      </c>
      <c r="U71" s="11">
        <f t="shared" ca="1" si="5"/>
        <v>44831</v>
      </c>
      <c r="V71" s="11">
        <f t="shared" si="4"/>
        <v>44905</v>
      </c>
    </row>
    <row r="72" spans="1:22" ht="60" customHeight="1" x14ac:dyDescent="0.35">
      <c r="A72" s="2">
        <v>70</v>
      </c>
      <c r="B72" s="12" t="s">
        <v>362</v>
      </c>
      <c r="C72" s="130" t="str">
        <f>INDEX('Masterlist - Updating'!$C:$C,MATCH('Masterlist Autolink (Audit)'!B72,'Masterlist - Updating'!$B:$B,0))</f>
        <v>DIGIMATIC DEPTH GAUGE</v>
      </c>
      <c r="D72" s="7" t="str">
        <f>INDEX('Masterlist - Updating'!$D:$D,MATCH('Masterlist Autolink (Audit)'!B72,'Masterlist - Updating'!$B:$B,0))</f>
        <v>MITUTOYO</v>
      </c>
      <c r="E72" s="7" t="str">
        <f>INDEX('Masterlist - Updating'!$E:$E,MATCH('Masterlist Autolink (Audit)'!B72,'Masterlist - Updating'!$B:$B,0))</f>
        <v>0" - 12"</v>
      </c>
      <c r="F72" s="7" t="str">
        <f>INDEX('Masterlist - Updating'!$F:$F,MATCH('Masterlist Autolink (Audit)'!B72,'Masterlist - Updating'!$B:$B,0))</f>
        <v>0017244</v>
      </c>
      <c r="G72" s="7" t="str">
        <f>INDEX('Masterlist - Updating'!$G:$G,MATCH('Masterlist Autolink (Audit)'!B72,'Masterlist - Updating'!$B:$B,0))</f>
        <v>MCDP-08:2020</v>
      </c>
      <c r="H72" s="7" t="str">
        <f>INDEX('Masterlist - Updating'!$H:$H,MATCH('Masterlist Autolink (Audit)'!B72,'Masterlist - Updating'!$B:$B,0))</f>
        <v>BS 6365 OR PER MANUFACTURER SPEC</v>
      </c>
      <c r="I72" s="8">
        <f>INDEX('Masterlist - Updating'!$I:$I,MATCH('Masterlist Autolink (Audit)'!B72,'Masterlist - Updating'!$B:$B,0))</f>
        <v>44483</v>
      </c>
      <c r="J72" s="133">
        <f>INDEX('Masterlist - Updating'!$J:$J,MATCH('Masterlist Autolink (Audit)'!B72,'Masterlist - Updating'!$B:$B,0))</f>
        <v>1</v>
      </c>
      <c r="K72" s="133" t="str">
        <f>INDEX('Masterlist - Updating'!$K:$K,MATCH('Masterlist Autolink (Audit)'!B72,'Masterlist - Updating'!$B:$B,0))</f>
        <v>Years</v>
      </c>
      <c r="L72" s="8">
        <f>INDEX('Masterlist - Updating'!$L:$L,MATCH('Masterlist Autolink (Audit)'!B72,'Masterlist - Updating'!$B:$B,0))</f>
        <v>44848</v>
      </c>
      <c r="M72" s="7" t="str">
        <f>INDEX('Masterlist - Updating'!$M:$M,MATCH('Masterlist Autolink (Audit)'!B72,'Masterlist - Updating'!$B:$B,0))</f>
        <v>Ming Deng</v>
      </c>
      <c r="N72" s="7" t="str">
        <f>INDEX('Masterlist - Updating'!$N:$N,MATCH('Masterlist Autolink (Audit)'!B72,'Masterlist - Updating'!$B:$B,0))</f>
        <v>MDL213166-11</v>
      </c>
      <c r="O72" s="7" t="str">
        <f>INDEX('Masterlist - Updating'!$O:$O,MATCH('Masterlist Autolink (Audit)'!B72,'Masterlist - Updating'!$B:$B,0))</f>
        <v>QC GAUGE ROOM - B</v>
      </c>
      <c r="P72" s="7" t="b">
        <f ca="1">INDEX('Masterlist - Updating'!$P:$P,MATCH('Masterlist Autolink (Audit)'!B72,'Masterlist - Updating'!$B:$B,0))</f>
        <v>1</v>
      </c>
      <c r="Q72" s="7">
        <f>INDEX('Masterlist - Updating'!$Q:$Q,MATCH('Masterlist Autolink (Audit)'!B72,'Masterlist - Updating'!$B:$B,0))</f>
        <v>0</v>
      </c>
      <c r="R72" s="7">
        <f>INDEX('Masterlist - Updating'!$R:$R,MATCH('Masterlist Autolink (Audit)'!B72,'Masterlist - Updating'!$B:$B,0))</f>
        <v>0</v>
      </c>
      <c r="S72" s="7">
        <f>INDEX('Masterlist - Updating'!$S:$S,MATCH('Masterlist Autolink (Audit)'!B72,'Masterlist - Updating'!$B:$B,0))</f>
        <v>0</v>
      </c>
      <c r="T72" s="7">
        <f>INDEX('Masterlist - Updating'!$T:$T,MATCH('Masterlist Autolink (Audit)'!B72,'Masterlist - Updating'!$B:$B,0))</f>
        <v>0</v>
      </c>
      <c r="U72" s="11">
        <f t="shared" ca="1" si="5"/>
        <v>44831</v>
      </c>
      <c r="V72" s="11">
        <f t="shared" si="4"/>
        <v>44834</v>
      </c>
    </row>
    <row r="73" spans="1:22" ht="60" customHeight="1" x14ac:dyDescent="0.35">
      <c r="A73" s="2">
        <v>71</v>
      </c>
      <c r="B73" s="12" t="s">
        <v>366</v>
      </c>
      <c r="C73" s="130" t="str">
        <f>INDEX('Masterlist - Updating'!$C:$C,MATCH('Masterlist Autolink (Audit)'!B73,'Masterlist - Updating'!$B:$B,0))</f>
        <v>BORE GAUGE C/W DIAL INDICATOR</v>
      </c>
      <c r="D73" s="7" t="str">
        <f>INDEX('Masterlist - Updating'!$D:$D,MATCH('Masterlist Autolink (Audit)'!B73,'Masterlist - Updating'!$B:$B,0))</f>
        <v>MITUTOYO</v>
      </c>
      <c r="E73" s="7" t="str">
        <f>INDEX('Masterlist - Updating'!$E:$E,MATCH('Masterlist Autolink (Audit)'!B73,'Masterlist - Updating'!$B:$B,0))</f>
        <v>1.4'' - 2.5''</v>
      </c>
      <c r="F73" s="7" t="str">
        <f>INDEX('Masterlist - Updating'!$F:$F,MATCH('Masterlist Autolink (Audit)'!B73,'Masterlist - Updating'!$B:$B,0))</f>
        <v>2168832 / RDV 223</v>
      </c>
      <c r="G73" s="7" t="str">
        <f>INDEX('Masterlist - Updating'!$G:$G,MATCH('Masterlist Autolink (Audit)'!B73,'Masterlist - Updating'!$B:$B,0))</f>
        <v>MCDP-25:2020</v>
      </c>
      <c r="H73" s="7" t="str">
        <f>INDEX('Masterlist - Updating'!$H:$H,MATCH('Masterlist Autolink (Audit)'!B73,'Masterlist - Updating'!$B:$B,0))</f>
        <v>JIS B 7515 / BS 907 (BORE GAUGE) &amp; ASME B89.1.10M (DIAL) OR PER MANUFACTURER SPEC</v>
      </c>
      <c r="I73" s="8">
        <f>INDEX('Masterlist - Updating'!$I:$I,MATCH('Masterlist Autolink (Audit)'!B73,'Masterlist - Updating'!$B:$B,0))</f>
        <v>44483</v>
      </c>
      <c r="J73" s="133">
        <f>INDEX('Masterlist - Updating'!$J:$J,MATCH('Masterlist Autolink (Audit)'!B73,'Masterlist - Updating'!$B:$B,0))</f>
        <v>1</v>
      </c>
      <c r="K73" s="133" t="str">
        <f>INDEX('Masterlist - Updating'!$K:$K,MATCH('Masterlist Autolink (Audit)'!B73,'Masterlist - Updating'!$B:$B,0))</f>
        <v>Years</v>
      </c>
      <c r="L73" s="8">
        <f>INDEX('Masterlist - Updating'!$L:$L,MATCH('Masterlist Autolink (Audit)'!B73,'Masterlist - Updating'!$B:$B,0))</f>
        <v>44848</v>
      </c>
      <c r="M73" s="7" t="str">
        <f>INDEX('Masterlist - Updating'!$M:$M,MATCH('Masterlist Autolink (Audit)'!B73,'Masterlist - Updating'!$B:$B,0))</f>
        <v>Ming Deng</v>
      </c>
      <c r="N73" s="7" t="str">
        <f>INDEX('Masterlist - Updating'!$N:$N,MATCH('Masterlist Autolink (Audit)'!B73,'Masterlist - Updating'!$B:$B,0))</f>
        <v>MDL213166-12</v>
      </c>
      <c r="O73" s="7" t="str">
        <f>INDEX('Masterlist - Updating'!$O:$O,MATCH('Masterlist Autolink (Audit)'!B73,'Masterlist - Updating'!$B:$B,0))</f>
        <v>M/S GAUGE ROOM F4</v>
      </c>
      <c r="P73" s="7" t="b">
        <f ca="1">INDEX('Masterlist - Updating'!$P:$P,MATCH('Masterlist Autolink (Audit)'!B73,'Masterlist - Updating'!$B:$B,0))</f>
        <v>1</v>
      </c>
      <c r="Q73" s="7">
        <f>INDEX('Masterlist - Updating'!$Q:$Q,MATCH('Masterlist Autolink (Audit)'!B73,'Masterlist - Updating'!$B:$B,0))</f>
        <v>0</v>
      </c>
      <c r="R73" s="7">
        <f>INDEX('Masterlist - Updating'!$R:$R,MATCH('Masterlist Autolink (Audit)'!B73,'Masterlist - Updating'!$B:$B,0))</f>
        <v>0</v>
      </c>
      <c r="S73" s="7">
        <f>INDEX('Masterlist - Updating'!$S:$S,MATCH('Masterlist Autolink (Audit)'!B73,'Masterlist - Updating'!$B:$B,0))</f>
        <v>0</v>
      </c>
      <c r="T73" s="7">
        <f>INDEX('Masterlist - Updating'!$T:$T,MATCH('Masterlist Autolink (Audit)'!B73,'Masterlist - Updating'!$B:$B,0))</f>
        <v>0</v>
      </c>
      <c r="U73" s="11">
        <f t="shared" ca="1" si="5"/>
        <v>44831</v>
      </c>
      <c r="V73" s="11">
        <f t="shared" si="4"/>
        <v>44834</v>
      </c>
    </row>
    <row r="74" spans="1:22" ht="60" customHeight="1" x14ac:dyDescent="0.35">
      <c r="A74" s="2">
        <v>72</v>
      </c>
      <c r="B74" s="12" t="s">
        <v>370</v>
      </c>
      <c r="C74" s="130" t="str">
        <f>INDEX('Masterlist - Updating'!$C:$C,MATCH('Masterlist Autolink (Audit)'!B74,'Masterlist - Updating'!$B:$B,0))</f>
        <v>BORE GAUGE C/W DIAL INDICATOR</v>
      </c>
      <c r="D74" s="7" t="str">
        <f>INDEX('Masterlist - Updating'!$D:$D,MATCH('Masterlist Autolink (Audit)'!B74,'Masterlist - Updating'!$B:$B,0))</f>
        <v>MITUTOYO</v>
      </c>
      <c r="E74" s="7" t="str">
        <f>INDEX('Masterlist - Updating'!$E:$E,MATCH('Masterlist Autolink (Audit)'!B74,'Masterlist - Updating'!$B:$B,0))</f>
        <v>1.4'' - 2.5'' (BORE) / 0 - 0.5" (DIAL)</v>
      </c>
      <c r="F74" s="7" t="str">
        <f>INDEX('Masterlist - Updating'!$F:$F,MATCH('Masterlist Autolink (Audit)'!B74,'Masterlist - Updating'!$B:$B,0))</f>
        <v>2188741 / RMT 083</v>
      </c>
      <c r="G74" s="7" t="str">
        <f>INDEX('Masterlist - Updating'!$G:$G,MATCH('Masterlist Autolink (Audit)'!B74,'Masterlist - Updating'!$B:$B,0))</f>
        <v>QCD/TRSG/PROCEDURE 013, PROCEDURE 011 / TRSG/QM/001/20</v>
      </c>
      <c r="H74" s="7" t="str">
        <f>INDEX('Masterlist - Updating'!$H:$H,MATCH('Masterlist Autolink (Audit)'!B74,'Masterlist - Updating'!$B:$B,0))</f>
        <v>JIS B 7515 / BS 907 (BORE GAUGE) &amp; ASME B89.1.10M (DIAL) OR PER MANUFACTURER SPEC</v>
      </c>
      <c r="I74" s="8">
        <f>INDEX('Masterlist - Updating'!$I:$I,MATCH('Masterlist Autolink (Audit)'!B74,'Masterlist - Updating'!$B:$B,0))</f>
        <v>44806</v>
      </c>
      <c r="J74" s="133">
        <f>INDEX('Masterlist - Updating'!$J:$J,MATCH('Masterlist Autolink (Audit)'!B74,'Masterlist - Updating'!$B:$B,0))</f>
        <v>1</v>
      </c>
      <c r="K74" s="133" t="str">
        <f>INDEX('Masterlist - Updating'!$K:$K,MATCH('Masterlist Autolink (Audit)'!B74,'Masterlist - Updating'!$B:$B,0))</f>
        <v>Years</v>
      </c>
      <c r="L74" s="8">
        <f>INDEX('Masterlist - Updating'!$L:$L,MATCH('Masterlist Autolink (Audit)'!B74,'Masterlist - Updating'!$B:$B,0))</f>
        <v>45171</v>
      </c>
      <c r="M74" s="7" t="str">
        <f>INDEX('Masterlist - Updating'!$M:$M,MATCH('Masterlist Autolink (Audit)'!B74,'Masterlist - Updating'!$B:$B,0))</f>
        <v>TRESCAL</v>
      </c>
      <c r="N74" s="7" t="str">
        <f>INDEX('Masterlist - Updating'!$N:$N,MATCH('Masterlist Autolink (Audit)'!B74,'Masterlist - Updating'!$B:$B,0))</f>
        <v>SALDM/1462/11/22</v>
      </c>
      <c r="O74" s="7" t="str">
        <f>INDEX('Masterlist - Updating'!$O:$O,MATCH('Masterlist Autolink (Audit)'!B74,'Masterlist - Updating'!$B:$B,0))</f>
        <v>QC BAY C TROLLY 1 L4</v>
      </c>
      <c r="P74" s="7" t="b">
        <f ca="1">INDEX('Masterlist - Updating'!$P:$P,MATCH('Masterlist Autolink (Audit)'!B74,'Masterlist - Updating'!$B:$B,0))</f>
        <v>1</v>
      </c>
      <c r="Q74" s="7">
        <f>INDEX('Masterlist - Updating'!$Q:$Q,MATCH('Masterlist Autolink (Audit)'!B74,'Masterlist - Updating'!$B:$B,0))</f>
        <v>0</v>
      </c>
      <c r="R74" s="7" t="str">
        <f>INDEX('Masterlist - Updating'!$R:$R,MATCH('Masterlist Autolink (Audit)'!B74,'Masterlist - Updating'!$B:$B,0))</f>
        <v>100272 (170-102)
1471/03 (OPTIMAR 100)</v>
      </c>
      <c r="S74" s="7" t="str">
        <f>INDEX('Masterlist - Updating'!$S:$S,MATCH('Masterlist Autolink (Audit)'!B74,'Masterlist - Updating'!$B:$B,0))</f>
        <v>SALDM/0002/1/21
MDF220279-1</v>
      </c>
      <c r="T74" s="7" t="str">
        <f>INDEX('Masterlist - Updating'!$T:$T,MATCH('Masterlist Autolink (Audit)'!B74,'Masterlist - Updating'!$B:$B,0))</f>
        <v>06.01.2023
25.07.2023</v>
      </c>
      <c r="U74" s="11">
        <f t="shared" ca="1" si="5"/>
        <v>44831</v>
      </c>
      <c r="V74" s="11">
        <f t="shared" si="4"/>
        <v>45157</v>
      </c>
    </row>
    <row r="75" spans="1:22" ht="60" customHeight="1" x14ac:dyDescent="0.35">
      <c r="A75" s="2">
        <v>73</v>
      </c>
      <c r="B75" s="12" t="s">
        <v>374</v>
      </c>
      <c r="C75" s="130" t="str">
        <f>INDEX('Masterlist - Updating'!$C:$C,MATCH('Masterlist Autolink (Audit)'!B75,'Masterlist - Updating'!$B:$B,0))</f>
        <v>BORE GAUGE C/W DIAL INDICATOR</v>
      </c>
      <c r="D75" s="7" t="str">
        <f>INDEX('Masterlist - Updating'!$D:$D,MATCH('Masterlist Autolink (Audit)'!B75,'Masterlist - Updating'!$B:$B,0))</f>
        <v>MITUTOYO</v>
      </c>
      <c r="E75" s="7" t="str">
        <f>INDEX('Masterlist - Updating'!$E:$E,MATCH('Masterlist Autolink (Audit)'!B75,'Masterlist - Updating'!$B:$B,0))</f>
        <v>2" - 6"</v>
      </c>
      <c r="F75" s="7" t="str">
        <f>INDEX('Masterlist - Updating'!$F:$F,MATCH('Masterlist Autolink (Audit)'!B75,'Masterlist - Updating'!$B:$B,0))</f>
        <v>2178646 / RGF 979</v>
      </c>
      <c r="G75" s="7" t="str">
        <f>INDEX('Masterlist - Updating'!$G:$G,MATCH('Masterlist Autolink (Audit)'!B75,'Masterlist - Updating'!$B:$B,0))</f>
        <v>MCDP-25:2020</v>
      </c>
      <c r="H75" s="7" t="str">
        <f>INDEX('Masterlist - Updating'!$H:$H,MATCH('Masterlist Autolink (Audit)'!B75,'Masterlist - Updating'!$B:$B,0))</f>
        <v>JIS B 7515 / BS 907 (BORE GAUGE) &amp; ASME B89.1.10M (DIAL) OR PER MANUFACTURER SPEC</v>
      </c>
      <c r="I75" s="8">
        <f>INDEX('Masterlist - Updating'!$I:$I,MATCH('Masterlist Autolink (Audit)'!B75,'Masterlist - Updating'!$B:$B,0))</f>
        <v>44483</v>
      </c>
      <c r="J75" s="133">
        <f>INDEX('Masterlist - Updating'!$J:$J,MATCH('Masterlist Autolink (Audit)'!B75,'Masterlist - Updating'!$B:$B,0))</f>
        <v>1</v>
      </c>
      <c r="K75" s="133" t="str">
        <f>INDEX('Masterlist - Updating'!$K:$K,MATCH('Masterlist Autolink (Audit)'!B75,'Masterlist - Updating'!$B:$B,0))</f>
        <v>Years</v>
      </c>
      <c r="L75" s="8">
        <f>INDEX('Masterlist - Updating'!$L:$L,MATCH('Masterlist Autolink (Audit)'!B75,'Masterlist - Updating'!$B:$B,0))</f>
        <v>44848</v>
      </c>
      <c r="M75" s="7" t="str">
        <f>INDEX('Masterlist - Updating'!$M:$M,MATCH('Masterlist Autolink (Audit)'!B75,'Masterlist - Updating'!$B:$B,0))</f>
        <v>Ming Deng</v>
      </c>
      <c r="N75" s="7" t="str">
        <f>INDEX('Masterlist - Updating'!$N:$N,MATCH('Masterlist Autolink (Audit)'!B75,'Masterlist - Updating'!$B:$B,0))</f>
        <v>MDL213166-13</v>
      </c>
      <c r="O75" s="7" t="str">
        <f>INDEX('Masterlist - Updating'!$O:$O,MATCH('Masterlist Autolink (Audit)'!B75,'Masterlist - Updating'!$B:$B,0))</f>
        <v>M/S GAUGE ROOM F4</v>
      </c>
      <c r="P75" s="7" t="b">
        <f ca="1">INDEX('Masterlist - Updating'!$P:$P,MATCH('Masterlist Autolink (Audit)'!B75,'Masterlist - Updating'!$B:$B,0))</f>
        <v>1</v>
      </c>
      <c r="Q75" s="7">
        <f>INDEX('Masterlist - Updating'!$Q:$Q,MATCH('Masterlist Autolink (Audit)'!B75,'Masterlist - Updating'!$B:$B,0))</f>
        <v>0</v>
      </c>
      <c r="R75" s="7">
        <f>INDEX('Masterlist - Updating'!$R:$R,MATCH('Masterlist Autolink (Audit)'!B75,'Masterlist - Updating'!$B:$B,0))</f>
        <v>0</v>
      </c>
      <c r="S75" s="7">
        <f>INDEX('Masterlist - Updating'!$S:$S,MATCH('Masterlist Autolink (Audit)'!B75,'Masterlist - Updating'!$B:$B,0))</f>
        <v>0</v>
      </c>
      <c r="T75" s="7">
        <f>INDEX('Masterlist - Updating'!$T:$T,MATCH('Masterlist Autolink (Audit)'!B75,'Masterlist - Updating'!$B:$B,0))</f>
        <v>0</v>
      </c>
      <c r="U75" s="11">
        <f t="shared" ca="1" si="5"/>
        <v>44831</v>
      </c>
      <c r="V75" s="11">
        <f t="shared" si="4"/>
        <v>44834</v>
      </c>
    </row>
    <row r="76" spans="1:22" ht="60" customHeight="1" x14ac:dyDescent="0.35">
      <c r="A76" s="2">
        <v>74</v>
      </c>
      <c r="B76" s="12" t="s">
        <v>377</v>
      </c>
      <c r="C76" s="130" t="str">
        <f>INDEX('Masterlist - Updating'!$C:$C,MATCH('Masterlist Autolink (Audit)'!B76,'Masterlist - Updating'!$B:$B,0))</f>
        <v>BORE GAUGE C/W DIAL INDICATOR</v>
      </c>
      <c r="D76" s="7" t="str">
        <f>INDEX('Masterlist - Updating'!$D:$D,MATCH('Masterlist Autolink (Audit)'!B76,'Masterlist - Updating'!$B:$B,0))</f>
        <v>MITUTOYO</v>
      </c>
      <c r="E76" s="7" t="str">
        <f>INDEX('Masterlist - Updating'!$E:$E,MATCH('Masterlist Autolink (Audit)'!B76,'Masterlist - Updating'!$B:$B,0))</f>
        <v>2" - 6" (BORE) / 0 - 0.5" (DIAL)</v>
      </c>
      <c r="F76" s="7" t="str">
        <f>INDEX('Masterlist - Updating'!$F:$F,MATCH('Masterlist Autolink (Audit)'!B76,'Masterlist - Updating'!$B:$B,0))</f>
        <v>2178695 / RGF 997</v>
      </c>
      <c r="G76" s="7" t="str">
        <f>INDEX('Masterlist - Updating'!$G:$G,MATCH('Masterlist Autolink (Audit)'!B76,'Masterlist - Updating'!$B:$B,0))</f>
        <v>QCD/TRSG/PROCEDURE 013, PROCEDURE 011 / TRSG/QM/001/20</v>
      </c>
      <c r="H76" s="7" t="str">
        <f>INDEX('Masterlist - Updating'!$H:$H,MATCH('Masterlist Autolink (Audit)'!B76,'Masterlist - Updating'!$B:$B,0))</f>
        <v>JIS B 7515 / BS 907 (BORE GAUGE) &amp; ASME B89.1.10M (DIAL) OR PER MANUFACTURER SPEC</v>
      </c>
      <c r="I76" s="8">
        <f>INDEX('Masterlist - Updating'!$I:$I,MATCH('Masterlist Autolink (Audit)'!B76,'Masterlist - Updating'!$B:$B,0))</f>
        <v>44806</v>
      </c>
      <c r="J76" s="133">
        <f>INDEX('Masterlist - Updating'!$J:$J,MATCH('Masterlist Autolink (Audit)'!B76,'Masterlist - Updating'!$B:$B,0))</f>
        <v>1</v>
      </c>
      <c r="K76" s="133" t="str">
        <f>INDEX('Masterlist - Updating'!$K:$K,MATCH('Masterlist Autolink (Audit)'!B76,'Masterlist - Updating'!$B:$B,0))</f>
        <v>Years</v>
      </c>
      <c r="L76" s="8">
        <f>INDEX('Masterlist - Updating'!$L:$L,MATCH('Masterlist Autolink (Audit)'!B76,'Masterlist - Updating'!$B:$B,0))</f>
        <v>45171</v>
      </c>
      <c r="M76" s="7" t="str">
        <f>INDEX('Masterlist - Updating'!$M:$M,MATCH('Masterlist Autolink (Audit)'!B76,'Masterlist - Updating'!$B:$B,0))</f>
        <v>TRESCAL</v>
      </c>
      <c r="N76" s="7" t="str">
        <f>INDEX('Masterlist - Updating'!$N:$N,MATCH('Masterlist Autolink (Audit)'!B76,'Masterlist - Updating'!$B:$B,0))</f>
        <v>SALDM/1462/12/22</v>
      </c>
      <c r="O76" s="7" t="str">
        <f>INDEX('Masterlist - Updating'!$O:$O,MATCH('Masterlist Autolink (Audit)'!B76,'Masterlist - Updating'!$B:$B,0))</f>
        <v>QC BAY C TROLLY 1 L4</v>
      </c>
      <c r="P76" s="7" t="b">
        <f ca="1">INDEX('Masterlist - Updating'!$P:$P,MATCH('Masterlist Autolink (Audit)'!B76,'Masterlist - Updating'!$B:$B,0))</f>
        <v>1</v>
      </c>
      <c r="Q76" s="7">
        <f>INDEX('Masterlist - Updating'!$Q:$Q,MATCH('Masterlist Autolink (Audit)'!B76,'Masterlist - Updating'!$B:$B,0))</f>
        <v>0</v>
      </c>
      <c r="R76" s="7" t="str">
        <f>INDEX('Masterlist - Updating'!$R:$R,MATCH('Masterlist Autolink (Audit)'!B76,'Masterlist - Updating'!$B:$B,0))</f>
        <v>100272 (170-102)
1471/03 (OPTIMAR 100)</v>
      </c>
      <c r="S76" s="7" t="str">
        <f>INDEX('Masterlist - Updating'!$S:$S,MATCH('Masterlist Autolink (Audit)'!B76,'Masterlist - Updating'!$B:$B,0))</f>
        <v>SALDM/0002/1/21
MDF220279-1</v>
      </c>
      <c r="T76" s="7" t="str">
        <f>INDEX('Masterlist - Updating'!$T:$T,MATCH('Masterlist Autolink (Audit)'!B76,'Masterlist - Updating'!$B:$B,0))</f>
        <v>06.01.2023
25.07.2023</v>
      </c>
      <c r="U76" s="11">
        <f t="shared" ca="1" si="5"/>
        <v>44831</v>
      </c>
      <c r="V76" s="11">
        <f t="shared" si="4"/>
        <v>45157</v>
      </c>
    </row>
    <row r="77" spans="1:22" ht="60" customHeight="1" x14ac:dyDescent="0.35">
      <c r="A77" s="2">
        <v>75</v>
      </c>
      <c r="B77" s="12" t="s">
        <v>379</v>
      </c>
      <c r="C77" s="130" t="str">
        <f>INDEX('Masterlist - Updating'!$C:$C,MATCH('Masterlist Autolink (Audit)'!B77,'Masterlist - Updating'!$B:$B,0))</f>
        <v>DIAL DEPTH GAUGE</v>
      </c>
      <c r="D77" s="7" t="str">
        <f>INDEX('Masterlist - Updating'!$D:$D,MATCH('Masterlist Autolink (Audit)'!B77,'Masterlist - Updating'!$B:$B,0))</f>
        <v>MITUTOYO</v>
      </c>
      <c r="E77" s="7" t="str">
        <f>INDEX('Masterlist - Updating'!$E:$E,MATCH('Masterlist Autolink (Audit)'!B77,'Masterlist - Updating'!$B:$B,0))</f>
        <v>0" - 1"</v>
      </c>
      <c r="F77" s="7" t="str">
        <f>INDEX('Masterlist - Updating'!$F:$F,MATCH('Masterlist Autolink (Audit)'!B77,'Masterlist - Updating'!$B:$B,0))</f>
        <v>001054</v>
      </c>
      <c r="G77" s="7" t="str">
        <f>INDEX('Masterlist - Updating'!$G:$G,MATCH('Masterlist Autolink (Audit)'!B77,'Masterlist - Updating'!$B:$B,0))</f>
        <v>MDCP-53</v>
      </c>
      <c r="H77" s="7" t="str">
        <f>INDEX('Masterlist - Updating'!$H:$H,MATCH('Masterlist Autolink (Audit)'!B77,'Masterlist - Updating'!$B:$B,0))</f>
        <v>BS 6365 OR PER MANUFACTURER SPEC</v>
      </c>
      <c r="I77" s="8">
        <f>INDEX('Masterlist - Updating'!$I:$I,MATCH('Masterlist Autolink (Audit)'!B77,'Masterlist - Updating'!$B:$B,0))</f>
        <v>44483</v>
      </c>
      <c r="J77" s="133">
        <f>INDEX('Masterlist - Updating'!$J:$J,MATCH('Masterlist Autolink (Audit)'!B77,'Masterlist - Updating'!$B:$B,0))</f>
        <v>1</v>
      </c>
      <c r="K77" s="133" t="str">
        <f>INDEX('Masterlist - Updating'!$K:$K,MATCH('Masterlist Autolink (Audit)'!B77,'Masterlist - Updating'!$B:$B,0))</f>
        <v>Years</v>
      </c>
      <c r="L77" s="8">
        <f>INDEX('Masterlist - Updating'!$L:$L,MATCH('Masterlist Autolink (Audit)'!B77,'Masterlist - Updating'!$B:$B,0))</f>
        <v>44848</v>
      </c>
      <c r="M77" s="7" t="str">
        <f>INDEX('Masterlist - Updating'!$M:$M,MATCH('Masterlist Autolink (Audit)'!B77,'Masterlist - Updating'!$B:$B,0))</f>
        <v>Ming Deng</v>
      </c>
      <c r="N77" s="7" t="str">
        <f>INDEX('Masterlist - Updating'!$N:$N,MATCH('Masterlist Autolink (Audit)'!B77,'Masterlist - Updating'!$B:$B,0))</f>
        <v>MDL213166-14</v>
      </c>
      <c r="O77" s="7" t="str">
        <f>INDEX('Masterlist - Updating'!$O:$O,MATCH('Masterlist Autolink (Audit)'!B77,'Masterlist - Updating'!$B:$B,0))</f>
        <v>QC BAY C TROLLY 1 L6</v>
      </c>
      <c r="P77" s="7" t="b">
        <f ca="1">INDEX('Masterlist - Updating'!$P:$P,MATCH('Masterlist Autolink (Audit)'!B77,'Masterlist - Updating'!$B:$B,0))</f>
        <v>1</v>
      </c>
      <c r="Q77" s="7">
        <f>INDEX('Masterlist - Updating'!$Q:$Q,MATCH('Masterlist Autolink (Audit)'!B77,'Masterlist - Updating'!$B:$B,0))</f>
        <v>0</v>
      </c>
      <c r="R77" s="7">
        <f>INDEX('Masterlist - Updating'!$R:$R,MATCH('Masterlist Autolink (Audit)'!B77,'Masterlist - Updating'!$B:$B,0))</f>
        <v>0</v>
      </c>
      <c r="S77" s="7">
        <f>INDEX('Masterlist - Updating'!$S:$S,MATCH('Masterlist Autolink (Audit)'!B77,'Masterlist - Updating'!$B:$B,0))</f>
        <v>0</v>
      </c>
      <c r="T77" s="7">
        <f>INDEX('Masterlist - Updating'!$T:$T,MATCH('Masterlist Autolink (Audit)'!B77,'Masterlist - Updating'!$B:$B,0))</f>
        <v>0</v>
      </c>
      <c r="U77" s="11">
        <f t="shared" ca="1" si="5"/>
        <v>44831</v>
      </c>
      <c r="V77" s="11">
        <f t="shared" si="4"/>
        <v>44834</v>
      </c>
    </row>
    <row r="78" spans="1:22" ht="60" customHeight="1" x14ac:dyDescent="0.35">
      <c r="A78" s="2">
        <v>76</v>
      </c>
      <c r="B78" s="12" t="s">
        <v>383</v>
      </c>
      <c r="C78" s="130" t="str">
        <f>INDEX('Masterlist - Updating'!$C:$C,MATCH('Masterlist Autolink (Audit)'!B78,'Masterlist - Updating'!$B:$B,0))</f>
        <v>DIAL DEPTH GAUGE</v>
      </c>
      <c r="D78" s="7" t="str">
        <f>INDEX('Masterlist - Updating'!$D:$D,MATCH('Masterlist Autolink (Audit)'!B78,'Masterlist - Updating'!$B:$B,0))</f>
        <v>MITUTOYO</v>
      </c>
      <c r="E78" s="7" t="str">
        <f>INDEX('Masterlist - Updating'!$E:$E,MATCH('Masterlist Autolink (Audit)'!B78,'Masterlist - Updating'!$B:$B,0))</f>
        <v>0" - 8"</v>
      </c>
      <c r="F78" s="7" t="str">
        <f>INDEX('Masterlist - Updating'!$F:$F,MATCH('Masterlist Autolink (Audit)'!B78,'Masterlist - Updating'!$B:$B,0))</f>
        <v>001060</v>
      </c>
      <c r="G78" s="7" t="str">
        <f>INDEX('Masterlist - Updating'!$G:$G,MATCH('Masterlist Autolink (Audit)'!B78,'Masterlist - Updating'!$B:$B,0))</f>
        <v>MDCP-53</v>
      </c>
      <c r="H78" s="7" t="str">
        <f>INDEX('Masterlist - Updating'!$H:$H,MATCH('Masterlist Autolink (Audit)'!B78,'Masterlist - Updating'!$B:$B,0))</f>
        <v>BS 6365 OR PER MANUFACTURER SPEC</v>
      </c>
      <c r="I78" s="8">
        <f>INDEX('Masterlist - Updating'!$I:$I,MATCH('Masterlist Autolink (Audit)'!B78,'Masterlist - Updating'!$B:$B,0))</f>
        <v>44546</v>
      </c>
      <c r="J78" s="133">
        <f>INDEX('Masterlist - Updating'!$J:$J,MATCH('Masterlist Autolink (Audit)'!B78,'Masterlist - Updating'!$B:$B,0))</f>
        <v>1</v>
      </c>
      <c r="K78" s="133" t="str">
        <f>INDEX('Masterlist - Updating'!$K:$K,MATCH('Masterlist Autolink (Audit)'!B78,'Masterlist - Updating'!$B:$B,0))</f>
        <v>Years</v>
      </c>
      <c r="L78" s="8">
        <f>INDEX('Masterlist - Updating'!$L:$L,MATCH('Masterlist Autolink (Audit)'!B78,'Masterlist - Updating'!$B:$B,0))</f>
        <v>44911</v>
      </c>
      <c r="M78" s="7" t="str">
        <f>INDEX('Masterlist - Updating'!$M:$M,MATCH('Masterlist Autolink (Audit)'!B78,'Masterlist - Updating'!$B:$B,0))</f>
        <v>Ming Deng</v>
      </c>
      <c r="N78" s="7" t="str">
        <f>INDEX('Masterlist - Updating'!$N:$N,MATCH('Masterlist Autolink (Audit)'!B78,'Masterlist - Updating'!$B:$B,0))</f>
        <v>MDL213871-2</v>
      </c>
      <c r="O78" s="7" t="str">
        <f>INDEX('Masterlist - Updating'!$O:$O,MATCH('Masterlist Autolink (Audit)'!B78,'Masterlist - Updating'!$B:$B,0))</f>
        <v>M/S GAUGE ROOM B3</v>
      </c>
      <c r="P78" s="7" t="b">
        <f ca="1">INDEX('Masterlist - Updating'!$P:$P,MATCH('Masterlist Autolink (Audit)'!B78,'Masterlist - Updating'!$B:$B,0))</f>
        <v>1</v>
      </c>
      <c r="Q78" s="7">
        <f>INDEX('Masterlist - Updating'!$Q:$Q,MATCH('Masterlist Autolink (Audit)'!B78,'Masterlist - Updating'!$B:$B,0))</f>
        <v>0</v>
      </c>
      <c r="R78" s="7">
        <f>INDEX('Masterlist - Updating'!$R:$R,MATCH('Masterlist Autolink (Audit)'!B78,'Masterlist - Updating'!$B:$B,0))</f>
        <v>0</v>
      </c>
      <c r="S78" s="7">
        <f>INDEX('Masterlist - Updating'!$S:$S,MATCH('Masterlist Autolink (Audit)'!B78,'Masterlist - Updating'!$B:$B,0))</f>
        <v>0</v>
      </c>
      <c r="T78" s="7">
        <f>INDEX('Masterlist - Updating'!$T:$T,MATCH('Masterlist Autolink (Audit)'!B78,'Masterlist - Updating'!$B:$B,0))</f>
        <v>0</v>
      </c>
      <c r="U78" s="11">
        <f t="shared" ca="1" si="5"/>
        <v>44831</v>
      </c>
      <c r="V78" s="11">
        <f t="shared" si="4"/>
        <v>44897</v>
      </c>
    </row>
    <row r="79" spans="1:22" ht="60" customHeight="1" x14ac:dyDescent="0.35">
      <c r="A79" s="2">
        <v>77</v>
      </c>
      <c r="B79" s="12" t="s">
        <v>387</v>
      </c>
      <c r="C79" s="130" t="str">
        <f>INDEX('Masterlist - Updating'!$C:$C,MATCH('Masterlist Autolink (Audit)'!B79,'Masterlist - Updating'!$B:$B,0))</f>
        <v>DIAL GAUGE 
Ball Gage : BX-1000</v>
      </c>
      <c r="D79" s="7" t="str">
        <f>INDEX('Masterlist - Updating'!$D:$D,MATCH('Masterlist Autolink (Audit)'!B79,'Masterlist - Updating'!$B:$B,0))</f>
        <v>GAGE MAKER</v>
      </c>
      <c r="E79" s="7" t="str">
        <f>INDEX('Masterlist - Updating'!$E:$E,MATCH('Masterlist Autolink (Audit)'!B79,'Masterlist - Updating'!$B:$B,0))</f>
        <v>0" - 0.25"</v>
      </c>
      <c r="F79" s="7" t="str">
        <f>INDEX('Masterlist - Updating'!$F:$F,MATCH('Masterlist Autolink (Audit)'!B79,'Masterlist - Updating'!$B:$B,0))</f>
        <v>RQC755</v>
      </c>
      <c r="G79" s="7" t="str">
        <f>INDEX('Masterlist - Updating'!$G:$G,MATCH('Masterlist Autolink (Audit)'!B79,'Masterlist - Updating'!$B:$B,0))</f>
        <v>QCD/TRSG/PROCEDURE 011 / TRSG/QM/001/20 / ASME B89.1.10M-2001</v>
      </c>
      <c r="H79" s="7" t="str">
        <f>INDEX('Masterlist - Updating'!$H:$H,MATCH('Masterlist Autolink (Audit)'!B79,'Masterlist - Updating'!$B:$B,0))</f>
        <v>ASME B89.1.10M OR PER MANUFACTURER SPECIFICATION</v>
      </c>
      <c r="I79" s="8">
        <f>INDEX('Masterlist - Updating'!$I:$I,MATCH('Masterlist Autolink (Audit)'!B79,'Masterlist - Updating'!$B:$B,0))</f>
        <v>44681</v>
      </c>
      <c r="J79" s="133">
        <f>INDEX('Masterlist - Updating'!$J:$J,MATCH('Masterlist Autolink (Audit)'!B79,'Masterlist - Updating'!$B:$B,0))</f>
        <v>1</v>
      </c>
      <c r="K79" s="133" t="str">
        <f>INDEX('Masterlist - Updating'!$K:$K,MATCH('Masterlist Autolink (Audit)'!B79,'Masterlist - Updating'!$B:$B,0))</f>
        <v>Years</v>
      </c>
      <c r="L79" s="8">
        <f>INDEX('Masterlist - Updating'!$L:$L,MATCH('Masterlist Autolink (Audit)'!B79,'Masterlist - Updating'!$B:$B,0))</f>
        <v>45046</v>
      </c>
      <c r="M79" s="7" t="str">
        <f>INDEX('Masterlist - Updating'!$M:$M,MATCH('Masterlist Autolink (Audit)'!B79,'Masterlist - Updating'!$B:$B,0))</f>
        <v>TRESCAL</v>
      </c>
      <c r="N79" s="7" t="str">
        <f>INDEX('Masterlist - Updating'!$N:$N,MATCH('Masterlist Autolink (Audit)'!B79,'Masterlist - Updating'!$B:$B,0))</f>
        <v>SALDM/0675/10/22</v>
      </c>
      <c r="O79" s="7" t="str">
        <f>INDEX('Masterlist - Updating'!$O:$O,MATCH('Masterlist Autolink (Audit)'!B79,'Masterlist - Updating'!$B:$B,0))</f>
        <v>M/S GAUGE ROOM E2</v>
      </c>
      <c r="P79" s="7" t="b">
        <f ca="1">INDEX('Masterlist - Updating'!$P:$P,MATCH('Masterlist Autolink (Audit)'!B79,'Masterlist - Updating'!$B:$B,0))</f>
        <v>1</v>
      </c>
      <c r="Q79" s="7">
        <f>INDEX('Masterlist - Updating'!$Q:$Q,MATCH('Masterlist Autolink (Audit)'!B79,'Masterlist - Updating'!$B:$B,0))</f>
        <v>0</v>
      </c>
      <c r="R79" s="7" t="str">
        <f>INDEX('Masterlist - Updating'!$R:$R,MATCH('Masterlist Autolink (Audit)'!B79,'Masterlist - Updating'!$B:$B,0))</f>
        <v>1471/03 (OPTIMAR 100)</v>
      </c>
      <c r="S79" s="7" t="str">
        <f>INDEX('Masterlist - Updating'!$S:$S,MATCH('Masterlist Autolink (Audit)'!B79,'Masterlist - Updating'!$B:$B,0))</f>
        <v>MTO210721-1R</v>
      </c>
      <c r="T79" s="7" t="str">
        <f>INDEX('Masterlist - Updating'!$T:$T,MATCH('Masterlist Autolink (Audit)'!B79,'Masterlist - Updating'!$B:$B,0))</f>
        <v>25.07.2022</v>
      </c>
      <c r="U79" s="11">
        <f t="shared" ca="1" si="5"/>
        <v>44831</v>
      </c>
      <c r="V79" s="11">
        <f t="shared" si="4"/>
        <v>45032</v>
      </c>
    </row>
    <row r="80" spans="1:22" ht="60" customHeight="1" x14ac:dyDescent="0.35">
      <c r="A80" s="2">
        <v>78</v>
      </c>
      <c r="B80" s="12" t="s">
        <v>399</v>
      </c>
      <c r="C80" s="130" t="str">
        <f>INDEX('Masterlist - Updating'!$C:$C,MATCH('Masterlist Autolink (Audit)'!B80,'Masterlist - Updating'!$B:$B,0))</f>
        <v>DIAL GAUGE 
Ball Gage : BX-1000</v>
      </c>
      <c r="D80" s="7" t="str">
        <f>INDEX('Masterlist - Updating'!$D:$D,MATCH('Masterlist Autolink (Audit)'!B80,'Masterlist - Updating'!$B:$B,0))</f>
        <v>GAGE MAKER</v>
      </c>
      <c r="E80" s="7" t="str">
        <f>INDEX('Masterlist - Updating'!$E:$E,MATCH('Masterlist Autolink (Audit)'!B80,'Masterlist - Updating'!$B:$B,0))</f>
        <v>0" - 0.25"</v>
      </c>
      <c r="F80" s="7" t="str">
        <f>INDEX('Masterlist - Updating'!$F:$F,MATCH('Masterlist Autolink (Audit)'!B80,'Masterlist - Updating'!$B:$B,0))</f>
        <v>RQC765</v>
      </c>
      <c r="G80" s="7" t="str">
        <f>INDEX('Masterlist - Updating'!$G:$G,MATCH('Masterlist Autolink (Audit)'!B80,'Masterlist - Updating'!$B:$B,0))</f>
        <v>QCD/TRSG/PROCEDURE 011 / TRSG/QM/001/20 / ASME B89.1.10M-2001</v>
      </c>
      <c r="H80" s="7" t="str">
        <f>INDEX('Masterlist - Updating'!$H:$H,MATCH('Masterlist Autolink (Audit)'!B80,'Masterlist - Updating'!$B:$B,0))</f>
        <v>ASME B89.1.10M OR PER MANUFACTURER SPECIFICATION</v>
      </c>
      <c r="I80" s="8">
        <f>INDEX('Masterlist - Updating'!$I:$I,MATCH('Masterlist Autolink (Audit)'!B80,'Masterlist - Updating'!$B:$B,0))</f>
        <v>44806</v>
      </c>
      <c r="J80" s="133">
        <f>INDEX('Masterlist - Updating'!$J:$J,MATCH('Masterlist Autolink (Audit)'!B80,'Masterlist - Updating'!$B:$B,0))</f>
        <v>1</v>
      </c>
      <c r="K80" s="133" t="str">
        <f>INDEX('Masterlist - Updating'!$K:$K,MATCH('Masterlist Autolink (Audit)'!B80,'Masterlist - Updating'!$B:$B,0))</f>
        <v>Years</v>
      </c>
      <c r="L80" s="8">
        <f>INDEX('Masterlist - Updating'!$L:$L,MATCH('Masterlist Autolink (Audit)'!B80,'Masterlist - Updating'!$B:$B,0))</f>
        <v>45171</v>
      </c>
      <c r="M80" s="7" t="str">
        <f>INDEX('Masterlist - Updating'!$M:$M,MATCH('Masterlist Autolink (Audit)'!B80,'Masterlist - Updating'!$B:$B,0))</f>
        <v>TRESCAL</v>
      </c>
      <c r="N80" s="7" t="str">
        <f>INDEX('Masterlist - Updating'!$N:$N,MATCH('Masterlist Autolink (Audit)'!B80,'Masterlist - Updating'!$B:$B,0))</f>
        <v>SALDM/1462/9/22</v>
      </c>
      <c r="O80" s="7" t="str">
        <f>INDEX('Masterlist - Updating'!$O:$O,MATCH('Masterlist Autolink (Audit)'!B80,'Masterlist - Updating'!$B:$B,0))</f>
        <v>QC GAUGE ROOM - J</v>
      </c>
      <c r="P80" s="7" t="b">
        <f ca="1">INDEX('Masterlist - Updating'!$P:$P,MATCH('Masterlist Autolink (Audit)'!B80,'Masterlist - Updating'!$B:$B,0))</f>
        <v>1</v>
      </c>
      <c r="Q80" s="7">
        <f>INDEX('Masterlist - Updating'!$Q:$Q,MATCH('Masterlist Autolink (Audit)'!B80,'Masterlist - Updating'!$B:$B,0))</f>
        <v>0</v>
      </c>
      <c r="R80" s="7" t="str">
        <f>INDEX('Masterlist - Updating'!$R:$R,MATCH('Masterlist Autolink (Audit)'!B80,'Masterlist - Updating'!$B:$B,0))</f>
        <v>1471/03 (OPTIMAR 100)</v>
      </c>
      <c r="S80" s="7" t="str">
        <f>INDEX('Masterlist - Updating'!$S:$S,MATCH('Masterlist Autolink (Audit)'!B80,'Masterlist - Updating'!$B:$B,0))</f>
        <v>MTO210721-1R</v>
      </c>
      <c r="T80" s="7" t="str">
        <f>INDEX('Masterlist - Updating'!$T:$T,MATCH('Masterlist Autolink (Audit)'!B80,'Masterlist - Updating'!$B:$B,0))</f>
        <v>25.07.2022</v>
      </c>
      <c r="U80" s="11">
        <f t="shared" ca="1" si="5"/>
        <v>44831</v>
      </c>
      <c r="V80" s="11">
        <f t="shared" si="4"/>
        <v>45157</v>
      </c>
    </row>
    <row r="81" spans="1:22" ht="60" customHeight="1" x14ac:dyDescent="0.35">
      <c r="A81" s="2">
        <v>79</v>
      </c>
      <c r="B81" s="12" t="s">
        <v>402</v>
      </c>
      <c r="C81" s="130" t="str">
        <f>INDEX('Masterlist - Updating'!$C:$C,MATCH('Masterlist Autolink (Audit)'!B81,'Masterlist - Updating'!$B:$B,0))</f>
        <v>DIAL GAUGE 
Ball Gage : BX-1000</v>
      </c>
      <c r="D81" s="7" t="str">
        <f>INDEX('Masterlist - Updating'!$D:$D,MATCH('Masterlist Autolink (Audit)'!B81,'Masterlist - Updating'!$B:$B,0))</f>
        <v>GAGE MAKER</v>
      </c>
      <c r="E81" s="7" t="str">
        <f>INDEX('Masterlist - Updating'!$E:$E,MATCH('Masterlist Autolink (Audit)'!B81,'Masterlist - Updating'!$B:$B,0))</f>
        <v>0" - 0.25"</v>
      </c>
      <c r="F81" s="7" t="str">
        <f>INDEX('Masterlist - Updating'!$F:$F,MATCH('Masterlist Autolink (Audit)'!B81,'Masterlist - Updating'!$B:$B,0))</f>
        <v>VNM451
(B131117)</v>
      </c>
      <c r="G81" s="7" t="str">
        <f>INDEX('Masterlist - Updating'!$G:$G,MATCH('Masterlist Autolink (Audit)'!B81,'Masterlist - Updating'!$B:$B,0))</f>
        <v>MANUNFACTURER SPECIFICATION</v>
      </c>
      <c r="H81" s="7" t="str">
        <f>INDEX('Masterlist - Updating'!$H:$H,MATCH('Masterlist Autolink (Audit)'!B81,'Masterlist - Updating'!$B:$B,0))</f>
        <v>BALL DIAMETER TOLERANCE +0.0002"
CENTRELINE TO BASE TOLERANCE +0.0002"
PARALLESLISM OF BASE AND CENTRELINE OF 0.500"
DIAMETER HOLE MUST NOT EXCEED 0.0002"</v>
      </c>
      <c r="I81" s="8">
        <f>INDEX('Masterlist - Updating'!$I:$I,MATCH('Masterlist Autolink (Audit)'!B81,'Masterlist - Updating'!$B:$B,0))</f>
        <v>44483</v>
      </c>
      <c r="J81" s="133">
        <f>INDEX('Masterlist - Updating'!$J:$J,MATCH('Masterlist Autolink (Audit)'!B81,'Masterlist - Updating'!$B:$B,0))</f>
        <v>1</v>
      </c>
      <c r="K81" s="133" t="str">
        <f>INDEX('Masterlist - Updating'!$K:$K,MATCH('Masterlist Autolink (Audit)'!B81,'Masterlist - Updating'!$B:$B,0))</f>
        <v>Years</v>
      </c>
      <c r="L81" s="8">
        <f>INDEX('Masterlist - Updating'!$L:$L,MATCH('Masterlist Autolink (Audit)'!B81,'Masterlist - Updating'!$B:$B,0))</f>
        <v>44848</v>
      </c>
      <c r="M81" s="7" t="str">
        <f>INDEX('Masterlist - Updating'!$M:$M,MATCH('Masterlist Autolink (Audit)'!B81,'Masterlist - Updating'!$B:$B,0))</f>
        <v>Ming Deng</v>
      </c>
      <c r="N81" s="7" t="str">
        <f>INDEX('Masterlist - Updating'!$N:$N,MATCH('Masterlist Autolink (Audit)'!B81,'Masterlist - Updating'!$B:$B,0))</f>
        <v>MDL203182-2</v>
      </c>
      <c r="O81" s="7" t="str">
        <f>INDEX('Masterlist - Updating'!$O:$O,MATCH('Masterlist Autolink (Audit)'!B81,'Masterlist - Updating'!$B:$B,0))</f>
        <v>M/S GAUGE ROOM E4</v>
      </c>
      <c r="P81" s="7" t="b">
        <f ca="1">INDEX('Masterlist - Updating'!$P:$P,MATCH('Masterlist Autolink (Audit)'!B81,'Masterlist - Updating'!$B:$B,0))</f>
        <v>1</v>
      </c>
      <c r="Q81" s="7">
        <f>INDEX('Masterlist - Updating'!$Q:$Q,MATCH('Masterlist Autolink (Audit)'!B81,'Masterlist - Updating'!$B:$B,0))</f>
        <v>0</v>
      </c>
      <c r="R81" s="7">
        <f>INDEX('Masterlist - Updating'!$R:$R,MATCH('Masterlist Autolink (Audit)'!B81,'Masterlist - Updating'!$B:$B,0))</f>
        <v>0</v>
      </c>
      <c r="S81" s="7">
        <f>INDEX('Masterlist - Updating'!$S:$S,MATCH('Masterlist Autolink (Audit)'!B81,'Masterlist - Updating'!$B:$B,0))</f>
        <v>0</v>
      </c>
      <c r="T81" s="7">
        <f>INDEX('Masterlist - Updating'!$T:$T,MATCH('Masterlist Autolink (Audit)'!B81,'Masterlist - Updating'!$B:$B,0))</f>
        <v>0</v>
      </c>
      <c r="U81" s="11">
        <f t="shared" ca="1" si="5"/>
        <v>44831</v>
      </c>
      <c r="V81" s="11">
        <f t="shared" si="4"/>
        <v>44834</v>
      </c>
    </row>
    <row r="82" spans="1:22" ht="60" customHeight="1" x14ac:dyDescent="0.35">
      <c r="A82" s="2">
        <v>80</v>
      </c>
      <c r="B82" s="12" t="s">
        <v>405</v>
      </c>
      <c r="C82" s="130" t="str">
        <f>INDEX('Masterlist - Updating'!$C:$C,MATCH('Masterlist Autolink (Audit)'!B82,'Masterlist - Updating'!$B:$B,0))</f>
        <v>GROOVE WIDTH GAUGE
(DIAL GAUGE)
Ball Gage : BXG-1000</v>
      </c>
      <c r="D82" s="7" t="str">
        <f>INDEX('Masterlist - Updating'!$D:$D,MATCH('Masterlist Autolink (Audit)'!B82,'Masterlist - Updating'!$B:$B,0))</f>
        <v>GAGE MAKER</v>
      </c>
      <c r="E82" s="7" t="str">
        <f>INDEX('Masterlist - Updating'!$E:$E,MATCH('Masterlist Autolink (Audit)'!B82,'Masterlist - Updating'!$B:$B,0))</f>
        <v>0" - 0.25"</v>
      </c>
      <c r="F82" s="7" t="str">
        <f>INDEX('Masterlist - Updating'!$F:$F,MATCH('Masterlist Autolink (Audit)'!B82,'Masterlist - Updating'!$B:$B,0))</f>
        <v>RQC800</v>
      </c>
      <c r="G82" s="7" t="str">
        <f>INDEX('Masterlist - Updating'!$G:$G,MATCH('Masterlist Autolink (Audit)'!B82,'Masterlist - Updating'!$B:$B,0))</f>
        <v>MANUNFACTURER SPECIFICATION</v>
      </c>
      <c r="H82" s="7" t="str">
        <f>INDEX('Masterlist - Updating'!$H:$H,MATCH('Masterlist Autolink (Audit)'!B82,'Masterlist - Updating'!$B:$B,0))</f>
        <v>BALL DIAMETER TOLERANCE +0.0002"
CENTRELINE TO BASE TOLERANCE +0.0002"
PARALLESLISM OF BASE AND CENTRELINE OF 0.500"
DIAMETER HOLE MUST NOT EXCEED 0.0002"</v>
      </c>
      <c r="I82" s="8">
        <f>INDEX('Masterlist - Updating'!$I:$I,MATCH('Masterlist Autolink (Audit)'!B82,'Masterlist - Updating'!$B:$B,0))</f>
        <v>44757</v>
      </c>
      <c r="J82" s="133">
        <f>INDEX('Masterlist - Updating'!$J:$J,MATCH('Masterlist Autolink (Audit)'!B82,'Masterlist - Updating'!$B:$B,0))</f>
        <v>1</v>
      </c>
      <c r="K82" s="133" t="str">
        <f>INDEX('Masterlist - Updating'!$K:$K,MATCH('Masterlist Autolink (Audit)'!B82,'Masterlist - Updating'!$B:$B,0))</f>
        <v>Years</v>
      </c>
      <c r="L82" s="8">
        <f>INDEX('Masterlist - Updating'!$L:$L,MATCH('Masterlist Autolink (Audit)'!B82,'Masterlist - Updating'!$B:$B,0))</f>
        <v>45122</v>
      </c>
      <c r="M82" s="7" t="str">
        <f>INDEX('Masterlist - Updating'!$M:$M,MATCH('Masterlist Autolink (Audit)'!B82,'Masterlist - Updating'!$B:$B,0))</f>
        <v>TRESCAL</v>
      </c>
      <c r="N82" s="7" t="str">
        <f>INDEX('Masterlist - Updating'!$N:$N,MATCH('Masterlist Autolink (Audit)'!B82,'Masterlist - Updating'!$B:$B,0))</f>
        <v>SALDM/1087/7/22</v>
      </c>
      <c r="O82" s="7" t="str">
        <f>INDEX('Masterlist - Updating'!$O:$O,MATCH('Masterlist Autolink (Audit)'!B82,'Masterlist - Updating'!$B:$B,0))</f>
        <v>QC BAY C TROLLY 2 L1</v>
      </c>
      <c r="P82" s="7" t="b">
        <f ca="1">INDEX('Masterlist - Updating'!$P:$P,MATCH('Masterlist Autolink (Audit)'!B82,'Masterlist - Updating'!$B:$B,0))</f>
        <v>1</v>
      </c>
      <c r="Q82" s="7">
        <f>INDEX('Masterlist - Updating'!$Q:$Q,MATCH('Masterlist Autolink (Audit)'!B82,'Masterlist - Updating'!$B:$B,0))</f>
        <v>0</v>
      </c>
      <c r="R82" s="7" t="str">
        <f>INDEX('Masterlist - Updating'!$R:$R,MATCH('Masterlist Autolink (Audit)'!B82,'Masterlist - Updating'!$B:$B,0))</f>
        <v>1471/03 (OPTIMAR 100)</v>
      </c>
      <c r="S82" s="7" t="str">
        <f>INDEX('Masterlist - Updating'!$S:$S,MATCH('Masterlist Autolink (Audit)'!B82,'Masterlist - Updating'!$B:$B,0))</f>
        <v>MTO210721-1R</v>
      </c>
      <c r="T82" s="7" t="str">
        <f>INDEX('Masterlist - Updating'!$T:$T,MATCH('Masterlist Autolink (Audit)'!B82,'Masterlist - Updating'!$B:$B,0))</f>
        <v>27.07.2022</v>
      </c>
      <c r="U82" s="11">
        <f t="shared" ca="1" si="5"/>
        <v>44831</v>
      </c>
      <c r="V82" s="11">
        <f t="shared" si="4"/>
        <v>45108</v>
      </c>
    </row>
    <row r="83" spans="1:22" ht="60" customHeight="1" x14ac:dyDescent="0.35">
      <c r="A83" s="2">
        <v>81</v>
      </c>
      <c r="B83" s="12" t="s">
        <v>408</v>
      </c>
      <c r="C83" s="130" t="str">
        <f>INDEX('Masterlist - Updating'!$C:$C,MATCH('Masterlist Autolink (Audit)'!B83,'Masterlist - Updating'!$B:$B,0))</f>
        <v>DIAL GAUGE 
Ball Gage : BXG-1000</v>
      </c>
      <c r="D83" s="7" t="str">
        <f>INDEX('Masterlist - Updating'!$D:$D,MATCH('Masterlist Autolink (Audit)'!B83,'Masterlist - Updating'!$B:$B,0))</f>
        <v>GAGE MAKER</v>
      </c>
      <c r="E83" s="7" t="str">
        <f>INDEX('Masterlist - Updating'!$E:$E,MATCH('Masterlist Autolink (Audit)'!B83,'Masterlist - Updating'!$B:$B,0))</f>
        <v>0" - 0.25"</v>
      </c>
      <c r="F83" s="7" t="str">
        <f>INDEX('Masterlist - Updating'!$F:$F,MATCH('Masterlist Autolink (Audit)'!B83,'Masterlist - Updating'!$B:$B,0))</f>
        <v>UQE681</v>
      </c>
      <c r="G83" s="7" t="str">
        <f>INDEX('Masterlist - Updating'!$G:$G,MATCH('Masterlist Autolink (Audit)'!B83,'Masterlist - Updating'!$B:$B,0))</f>
        <v>QCD/TRSG/PROCEDURE 011 / TRSG/QM/001/20 / ASME B89.1.10M-2001</v>
      </c>
      <c r="H83" s="7" t="str">
        <f>INDEX('Masterlist - Updating'!$H:$H,MATCH('Masterlist Autolink (Audit)'!B83,'Masterlist - Updating'!$B:$B,0))</f>
        <v>ASME B89.1.10M-2001 OR PER MANUFACTURER SPECIFICATION</v>
      </c>
      <c r="I83" s="8">
        <f>INDEX('Masterlist - Updating'!$I:$I,MATCH('Masterlist Autolink (Audit)'!B83,'Masterlist - Updating'!$B:$B,0))</f>
        <v>44681</v>
      </c>
      <c r="J83" s="133">
        <f>INDEX('Masterlist - Updating'!$J:$J,MATCH('Masterlist Autolink (Audit)'!B83,'Masterlist - Updating'!$B:$B,0))</f>
        <v>1</v>
      </c>
      <c r="K83" s="133" t="str">
        <f>INDEX('Masterlist - Updating'!$K:$K,MATCH('Masterlist Autolink (Audit)'!B83,'Masterlist - Updating'!$B:$B,0))</f>
        <v>Years</v>
      </c>
      <c r="L83" s="8">
        <f>INDEX('Masterlist - Updating'!$L:$L,MATCH('Masterlist Autolink (Audit)'!B83,'Masterlist - Updating'!$B:$B,0))</f>
        <v>45046</v>
      </c>
      <c r="M83" s="7" t="str">
        <f>INDEX('Masterlist - Updating'!$M:$M,MATCH('Masterlist Autolink (Audit)'!B83,'Masterlist - Updating'!$B:$B,0))</f>
        <v>TRESCAL</v>
      </c>
      <c r="N83" s="7" t="str">
        <f>INDEX('Masterlist - Updating'!$N:$N,MATCH('Masterlist Autolink (Audit)'!B83,'Masterlist - Updating'!$B:$B,0))</f>
        <v>SALDM/0675/21/22</v>
      </c>
      <c r="O83" s="7" t="str">
        <f>INDEX('Masterlist - Updating'!$O:$O,MATCH('Masterlist Autolink (Audit)'!B83,'Masterlist - Updating'!$B:$B,0))</f>
        <v>QC GAUGE ROOM OUT SIDE</v>
      </c>
      <c r="P83" s="7" t="b">
        <f ca="1">INDEX('Masterlist - Updating'!$P:$P,MATCH('Masterlist Autolink (Audit)'!B83,'Masterlist - Updating'!$B:$B,0))</f>
        <v>1</v>
      </c>
      <c r="Q83" s="7">
        <f>INDEX('Masterlist - Updating'!$Q:$Q,MATCH('Masterlist Autolink (Audit)'!B83,'Masterlist - Updating'!$B:$B,0))</f>
        <v>0</v>
      </c>
      <c r="R83" s="7" t="str">
        <f>INDEX('Masterlist - Updating'!$R:$R,MATCH('Masterlist Autolink (Audit)'!B83,'Masterlist - Updating'!$B:$B,0))</f>
        <v>1471/03 (OPTIMAR 100)</v>
      </c>
      <c r="S83" s="7" t="str">
        <f>INDEX('Masterlist - Updating'!$S:$S,MATCH('Masterlist Autolink (Audit)'!B83,'Masterlist - Updating'!$B:$B,0))</f>
        <v>MTO210721-1R</v>
      </c>
      <c r="T83" s="7" t="str">
        <f>INDEX('Masterlist - Updating'!$T:$T,MATCH('Masterlist Autolink (Audit)'!B83,'Masterlist - Updating'!$B:$B,0))</f>
        <v>27.07.2022</v>
      </c>
      <c r="U83" s="11">
        <f t="shared" ca="1" si="5"/>
        <v>44831</v>
      </c>
      <c r="V83" s="11">
        <f t="shared" si="4"/>
        <v>45032</v>
      </c>
    </row>
    <row r="84" spans="1:22" ht="60" customHeight="1" x14ac:dyDescent="0.35">
      <c r="A84" s="2">
        <v>82</v>
      </c>
      <c r="B84" s="12" t="s">
        <v>413</v>
      </c>
      <c r="C84" s="130" t="str">
        <f>INDEX('Masterlist - Updating'!$C:$C,MATCH('Masterlist Autolink (Audit)'!B84,'Masterlist - Updating'!$B:$B,0))</f>
        <v>DIAL GAUGE 
Ball Gage : BXG-1000</v>
      </c>
      <c r="D84" s="7" t="str">
        <f>INDEX('Masterlist - Updating'!$D:$D,MATCH('Masterlist Autolink (Audit)'!B84,'Masterlist - Updating'!$B:$B,0))</f>
        <v>GAGE MAKER</v>
      </c>
      <c r="E84" s="7" t="str">
        <f>INDEX('Masterlist - Updating'!$E:$E,MATCH('Masterlist Autolink (Audit)'!B84,'Masterlist - Updating'!$B:$B,0))</f>
        <v>0" - 0.25"</v>
      </c>
      <c r="F84" s="7" t="str">
        <f>INDEX('Masterlist - Updating'!$F:$F,MATCH('Masterlist Autolink (Audit)'!B84,'Masterlist - Updating'!$B:$B,0))</f>
        <v>VNM498</v>
      </c>
      <c r="G84" s="7" t="str">
        <f>INDEX('Masterlist - Updating'!$G:$G,MATCH('Masterlist Autolink (Audit)'!B84,'Masterlist - Updating'!$B:$B,0))</f>
        <v>QCD/TRSG/PROCEDURE 011 / TRSG/QM/001/20 / ASME B89.1.10M-2001</v>
      </c>
      <c r="H84" s="7" t="str">
        <f>INDEX('Masterlist - Updating'!$H:$H,MATCH('Masterlist Autolink (Audit)'!B84,'Masterlist - Updating'!$B:$B,0))</f>
        <v>ASME B89.1.10M OR PER MANUFACTURER SPECIFICATION</v>
      </c>
      <c r="I84" s="8">
        <f>INDEX('Masterlist - Updating'!$I:$I,MATCH('Masterlist Autolink (Audit)'!B84,'Masterlist - Updating'!$B:$B,0))</f>
        <v>44806</v>
      </c>
      <c r="J84" s="133">
        <f>INDEX('Masterlist - Updating'!$J:$J,MATCH('Masterlist Autolink (Audit)'!B84,'Masterlist - Updating'!$B:$B,0))</f>
        <v>1</v>
      </c>
      <c r="K84" s="133" t="str">
        <f>INDEX('Masterlist - Updating'!$K:$K,MATCH('Masterlist Autolink (Audit)'!B84,'Masterlist - Updating'!$B:$B,0))</f>
        <v>Years</v>
      </c>
      <c r="L84" s="8">
        <f>INDEX('Masterlist - Updating'!$L:$L,MATCH('Masterlist Autolink (Audit)'!B84,'Masterlist - Updating'!$B:$B,0))</f>
        <v>45171</v>
      </c>
      <c r="M84" s="7" t="str">
        <f>INDEX('Masterlist - Updating'!$M:$M,MATCH('Masterlist Autolink (Audit)'!B84,'Masterlist - Updating'!$B:$B,0))</f>
        <v>TRESCAL</v>
      </c>
      <c r="N84" s="7" t="str">
        <f>INDEX('Masterlist - Updating'!$N:$N,MATCH('Masterlist Autolink (Audit)'!B84,'Masterlist - Updating'!$B:$B,0))</f>
        <v>SALDM/1462/4/22</v>
      </c>
      <c r="O84" s="7" t="str">
        <f>INDEX('Masterlist - Updating'!$O:$O,MATCH('Masterlist Autolink (Audit)'!B84,'Masterlist - Updating'!$B:$B,0))</f>
        <v>M/S GAUGE ROOM E3</v>
      </c>
      <c r="P84" s="7" t="b">
        <f ca="1">INDEX('Masterlist - Updating'!$P:$P,MATCH('Masterlist Autolink (Audit)'!B84,'Masterlist - Updating'!$B:$B,0))</f>
        <v>1</v>
      </c>
      <c r="Q84" s="7">
        <f>INDEX('Masterlist - Updating'!$Q:$Q,MATCH('Masterlist Autolink (Audit)'!B84,'Masterlist - Updating'!$B:$B,0))</f>
        <v>0</v>
      </c>
      <c r="R84" s="7" t="str">
        <f>INDEX('Masterlist - Updating'!$R:$R,MATCH('Masterlist Autolink (Audit)'!B84,'Masterlist - Updating'!$B:$B,0))</f>
        <v>1471/03 (OPTIMAR 100)</v>
      </c>
      <c r="S84" s="7" t="str">
        <f>INDEX('Masterlist - Updating'!$S:$S,MATCH('Masterlist Autolink (Audit)'!B84,'Masterlist - Updating'!$B:$B,0))</f>
        <v>MDF220279-1</v>
      </c>
      <c r="T84" s="7" t="str">
        <f>INDEX('Masterlist - Updating'!$T:$T,MATCH('Masterlist Autolink (Audit)'!B84,'Masterlist - Updating'!$B:$B,0))</f>
        <v>25.07.2023</v>
      </c>
      <c r="U84" s="11">
        <f t="shared" ca="1" si="5"/>
        <v>44831</v>
      </c>
      <c r="V84" s="11">
        <f t="shared" si="4"/>
        <v>45157</v>
      </c>
    </row>
    <row r="85" spans="1:22" ht="60" customHeight="1" x14ac:dyDescent="0.35">
      <c r="A85" s="2">
        <v>83</v>
      </c>
      <c r="B85" s="12" t="s">
        <v>416</v>
      </c>
      <c r="C85" s="130" t="str">
        <f>INDEX('Masterlist - Updating'!$C:$C,MATCH('Masterlist Autolink (Audit)'!B85,'Masterlist - Updating'!$B:$B,0))</f>
        <v>GROOVE WIDTH GAUGE
(DIAL GAUGE)
Ball Gage : BXG-1000</v>
      </c>
      <c r="D85" s="7" t="str">
        <f>INDEX('Masterlist - Updating'!$D:$D,MATCH('Masterlist Autolink (Audit)'!B85,'Masterlist - Updating'!$B:$B,0))</f>
        <v>GAGE MAKER</v>
      </c>
      <c r="E85" s="7" t="str">
        <f>INDEX('Masterlist - Updating'!$E:$E,MATCH('Masterlist Autolink (Audit)'!B85,'Masterlist - Updating'!$B:$B,0))</f>
        <v>0" - 0.25"</v>
      </c>
      <c r="F85" s="7" t="str">
        <f>INDEX('Masterlist - Updating'!$F:$F,MATCH('Masterlist Autolink (Audit)'!B85,'Masterlist - Updating'!$B:$B,0))</f>
        <v>UQE692</v>
      </c>
      <c r="G85" s="7" t="str">
        <f>INDEX('Masterlist - Updating'!$G:$G,MATCH('Masterlist Autolink (Audit)'!B85,'Masterlist - Updating'!$B:$B,0))</f>
        <v>MANUNFACTURER SPECIFICATION</v>
      </c>
      <c r="H85" s="7" t="str">
        <f>INDEX('Masterlist - Updating'!$H:$H,MATCH('Masterlist Autolink (Audit)'!B85,'Masterlist - Updating'!$B:$B,0))</f>
        <v>BALL DIAMETER TOLERANCE +0.0002"
CENTRELINE TO BASE TOLERANCE +0.0002"
PARALLESLISM OF BASE AND CENTRELINE OF 0.500"
DIAMETER HOLE MUST NOT EXCEED 0.0002"</v>
      </c>
      <c r="I85" s="8">
        <f>INDEX('Masterlist - Updating'!$I:$I,MATCH('Masterlist Autolink (Audit)'!B85,'Masterlist - Updating'!$B:$B,0))</f>
        <v>44757</v>
      </c>
      <c r="J85" s="133">
        <f>INDEX('Masterlist - Updating'!$J:$J,MATCH('Masterlist Autolink (Audit)'!B85,'Masterlist - Updating'!$B:$B,0))</f>
        <v>1</v>
      </c>
      <c r="K85" s="133" t="str">
        <f>INDEX('Masterlist - Updating'!$K:$K,MATCH('Masterlist Autolink (Audit)'!B85,'Masterlist - Updating'!$B:$B,0))</f>
        <v>Years</v>
      </c>
      <c r="L85" s="8">
        <f>INDEX('Masterlist - Updating'!$L:$L,MATCH('Masterlist Autolink (Audit)'!B85,'Masterlist - Updating'!$B:$B,0))</f>
        <v>45122</v>
      </c>
      <c r="M85" s="7" t="str">
        <f>INDEX('Masterlist - Updating'!$M:$M,MATCH('Masterlist Autolink (Audit)'!B85,'Masterlist - Updating'!$B:$B,0))</f>
        <v>TRESCAL</v>
      </c>
      <c r="N85" s="7" t="str">
        <f>INDEX('Masterlist - Updating'!$N:$N,MATCH('Masterlist Autolink (Audit)'!B85,'Masterlist - Updating'!$B:$B,0))</f>
        <v>SALDM/1087/8/22</v>
      </c>
      <c r="O85" s="7" t="str">
        <f>INDEX('Masterlist - Updating'!$O:$O,MATCH('Masterlist Autolink (Audit)'!B85,'Masterlist - Updating'!$B:$B,0))</f>
        <v>M/S GAUGE ROOM E1</v>
      </c>
      <c r="P85" s="7" t="b">
        <f ca="1">INDEX('Masterlist - Updating'!$P:$P,MATCH('Masterlist Autolink (Audit)'!B85,'Masterlist - Updating'!$B:$B,0))</f>
        <v>1</v>
      </c>
      <c r="Q85" s="7">
        <f>INDEX('Masterlist - Updating'!$Q:$Q,MATCH('Masterlist Autolink (Audit)'!B85,'Masterlist - Updating'!$B:$B,0))</f>
        <v>0</v>
      </c>
      <c r="R85" s="7" t="str">
        <f>INDEX('Masterlist - Updating'!$R:$R,MATCH('Masterlist Autolink (Audit)'!B85,'Masterlist - Updating'!$B:$B,0))</f>
        <v>1471/03 (OPTIMAR 100)</v>
      </c>
      <c r="S85" s="7" t="str">
        <f>INDEX('Masterlist - Updating'!$S:$S,MATCH('Masterlist Autolink (Audit)'!B85,'Masterlist - Updating'!$B:$B,0))</f>
        <v>MTO210721-1R</v>
      </c>
      <c r="T85" s="7" t="str">
        <f>INDEX('Masterlist - Updating'!$T:$T,MATCH('Masterlist Autolink (Audit)'!B85,'Masterlist - Updating'!$B:$B,0))</f>
        <v>27.07.2022</v>
      </c>
      <c r="U85" s="11">
        <f t="shared" ca="1" si="5"/>
        <v>44831</v>
      </c>
      <c r="V85" s="11">
        <f t="shared" si="4"/>
        <v>45108</v>
      </c>
    </row>
    <row r="86" spans="1:22" ht="60" customHeight="1" x14ac:dyDescent="0.35">
      <c r="A86" s="2">
        <v>84</v>
      </c>
      <c r="B86" s="12" t="s">
        <v>419</v>
      </c>
      <c r="C86" s="130" t="str">
        <f>INDEX('Masterlist - Updating'!$C:$C,MATCH('Masterlist Autolink (Audit)'!B86,'Masterlist - Updating'!$B:$B,0))</f>
        <v>GROOVE MICROMETER</v>
      </c>
      <c r="D86" s="7" t="str">
        <f>INDEX('Masterlist - Updating'!$D:$D,MATCH('Masterlist Autolink (Audit)'!B86,'Masterlist - Updating'!$B:$B,0))</f>
        <v>MITUTOYO</v>
      </c>
      <c r="E86" s="7" t="str">
        <f>INDEX('Masterlist - Updating'!$E:$E,MATCH('Masterlist Autolink (Audit)'!B86,'Masterlist - Updating'!$B:$B,0))</f>
        <v>0" - 1"</v>
      </c>
      <c r="F86" s="7">
        <f>INDEX('Masterlist - Updating'!$F:$F,MATCH('Masterlist Autolink (Audit)'!B86,'Masterlist - Updating'!$B:$B,0))</f>
        <v>21982</v>
      </c>
      <c r="G86" s="7" t="str">
        <f>INDEX('Masterlist - Updating'!$G:$G,MATCH('Masterlist Autolink (Audit)'!B86,'Masterlist - Updating'!$B:$B,0))</f>
        <v>MDCP-01:2020</v>
      </c>
      <c r="H86" s="7" t="str">
        <f>INDEX('Masterlist - Updating'!$H:$H,MATCH('Masterlist Autolink (Audit)'!B86,'Masterlist - Updating'!$B:$B,0))</f>
        <v>BS 870 OR PER MANUFACTURER SPEC</v>
      </c>
      <c r="I86" s="8">
        <f>INDEX('Masterlist - Updating'!$I:$I,MATCH('Masterlist Autolink (Audit)'!B86,'Masterlist - Updating'!$B:$B,0))</f>
        <v>44546</v>
      </c>
      <c r="J86" s="133">
        <f>INDEX('Masterlist - Updating'!$J:$J,MATCH('Masterlist Autolink (Audit)'!B86,'Masterlist - Updating'!$B:$B,0))</f>
        <v>1</v>
      </c>
      <c r="K86" s="133" t="str">
        <f>INDEX('Masterlist - Updating'!$K:$K,MATCH('Masterlist Autolink (Audit)'!B86,'Masterlist - Updating'!$B:$B,0))</f>
        <v>Years</v>
      </c>
      <c r="L86" s="8">
        <f>INDEX('Masterlist - Updating'!$L:$L,MATCH('Masterlist Autolink (Audit)'!B86,'Masterlist - Updating'!$B:$B,0))</f>
        <v>44911</v>
      </c>
      <c r="M86" s="7" t="str">
        <f>INDEX('Masterlist - Updating'!$M:$M,MATCH('Masterlist Autolink (Audit)'!B86,'Masterlist - Updating'!$B:$B,0))</f>
        <v>Ming Deng</v>
      </c>
      <c r="N86" s="7" t="str">
        <f>INDEX('Masterlist - Updating'!$N:$N,MATCH('Masterlist Autolink (Audit)'!B86,'Masterlist - Updating'!$B:$B,0))</f>
        <v>MDL213387-4</v>
      </c>
      <c r="O86" s="7" t="str">
        <f>INDEX('Masterlist - Updating'!$O:$O,MATCH('Masterlist Autolink (Audit)'!B86,'Masterlist - Updating'!$B:$B,0))</f>
        <v>QC GAUGE ROOM - I</v>
      </c>
      <c r="P86" s="7" t="b">
        <f ca="1">INDEX('Masterlist - Updating'!$P:$P,MATCH('Masterlist Autolink (Audit)'!B86,'Masterlist - Updating'!$B:$B,0))</f>
        <v>1</v>
      </c>
      <c r="Q86" s="7">
        <f>INDEX('Masterlist - Updating'!$Q:$Q,MATCH('Masterlist Autolink (Audit)'!B86,'Masterlist - Updating'!$B:$B,0))</f>
        <v>0</v>
      </c>
      <c r="R86" s="7">
        <f>INDEX('Masterlist - Updating'!$R:$R,MATCH('Masterlist Autolink (Audit)'!B86,'Masterlist - Updating'!$B:$B,0))</f>
        <v>0</v>
      </c>
      <c r="S86" s="7">
        <f>INDEX('Masterlist - Updating'!$S:$S,MATCH('Masterlist Autolink (Audit)'!B86,'Masterlist - Updating'!$B:$B,0))</f>
        <v>0</v>
      </c>
      <c r="T86" s="7">
        <f>INDEX('Masterlist - Updating'!$T:$T,MATCH('Masterlist Autolink (Audit)'!B86,'Masterlist - Updating'!$B:$B,0))</f>
        <v>0</v>
      </c>
      <c r="U86" s="11">
        <f t="shared" ca="1" si="5"/>
        <v>44831</v>
      </c>
      <c r="V86" s="11">
        <f t="shared" si="4"/>
        <v>44897</v>
      </c>
    </row>
    <row r="87" spans="1:22" ht="60" customHeight="1" x14ac:dyDescent="0.35">
      <c r="A87" s="2">
        <v>85</v>
      </c>
      <c r="B87" s="12" t="s">
        <v>423</v>
      </c>
      <c r="C87" s="130" t="str">
        <f>INDEX('Masterlist - Updating'!$C:$C,MATCH('Masterlist Autolink (Audit)'!B87,'Masterlist - Updating'!$B:$B,0))</f>
        <v>DIGIMATIC HOLTEST 
(3 POINT INTERNAL MICROMETER)</v>
      </c>
      <c r="D87" s="7" t="str">
        <f>INDEX('Masterlist - Updating'!$D:$D,MATCH('Masterlist Autolink (Audit)'!B87,'Masterlist - Updating'!$B:$B,0))</f>
        <v>BOWERS</v>
      </c>
      <c r="E87" s="7" t="str">
        <f>INDEX('Masterlist - Updating'!$E:$E,MATCH('Masterlist Autolink (Audit)'!B87,'Masterlist - Updating'!$B:$B,0))</f>
        <v>0.75'' - 2.00"</v>
      </c>
      <c r="F87" s="7" t="str">
        <f>INDEX('Masterlist - Updating'!$F:$F,MATCH('Masterlist Autolink (Audit)'!B87,'Masterlist - Updating'!$B:$B,0))</f>
        <v>26542 C/W R08916/R06534/R09264</v>
      </c>
      <c r="G87" s="7" t="str">
        <f>INDEX('Masterlist - Updating'!$G:$G,MATCH('Masterlist Autolink (Audit)'!B87,'Masterlist - Updating'!$B:$B,0))</f>
        <v>MDCP-23:2020</v>
      </c>
      <c r="H87" s="7" t="str">
        <f>INDEX('Masterlist - Updating'!$H:$H,MATCH('Masterlist Autolink (Audit)'!B87,'Masterlist - Updating'!$B:$B,0))</f>
        <v>DIN 863-4 OR PER MANUFACTURER SPEC</v>
      </c>
      <c r="I87" s="8">
        <f>INDEX('Masterlist - Updating'!$I:$I,MATCH('Masterlist Autolink (Audit)'!B87,'Masterlist - Updating'!$B:$B,0))</f>
        <v>44558</v>
      </c>
      <c r="J87" s="133">
        <f>INDEX('Masterlist - Updating'!$J:$J,MATCH('Masterlist Autolink (Audit)'!B87,'Masterlist - Updating'!$B:$B,0))</f>
        <v>1</v>
      </c>
      <c r="K87" s="133" t="str">
        <f>INDEX('Masterlist - Updating'!$K:$K,MATCH('Masterlist Autolink (Audit)'!B87,'Masterlist - Updating'!$B:$B,0))</f>
        <v>Years</v>
      </c>
      <c r="L87" s="8">
        <f>INDEX('Masterlist - Updating'!$L:$L,MATCH('Masterlist Autolink (Audit)'!B87,'Masterlist - Updating'!$B:$B,0))</f>
        <v>44923</v>
      </c>
      <c r="M87" s="7" t="str">
        <f>INDEX('Masterlist - Updating'!$M:$M,MATCH('Masterlist Autolink (Audit)'!B87,'Masterlist - Updating'!$B:$B,0))</f>
        <v>Ming Deng</v>
      </c>
      <c r="N87" s="7" t="str">
        <f>INDEX('Masterlist - Updating'!$N:$N,MATCH('Masterlist Autolink (Audit)'!B87,'Masterlist - Updating'!$B:$B,0))</f>
        <v>MDL214089-1</v>
      </c>
      <c r="O87" s="7" t="str">
        <f>INDEX('Masterlist - Updating'!$O:$O,MATCH('Masterlist Autolink (Audit)'!B87,'Masterlist - Updating'!$B:$B,0))</f>
        <v>M/S GAUGE ROOM K4</v>
      </c>
      <c r="P87" s="7" t="b">
        <f ca="1">INDEX('Masterlist - Updating'!$P:$P,MATCH('Masterlist Autolink (Audit)'!B87,'Masterlist - Updating'!$B:$B,0))</f>
        <v>1</v>
      </c>
      <c r="Q87" s="7">
        <f>INDEX('Masterlist - Updating'!$Q:$Q,MATCH('Masterlist Autolink (Audit)'!B87,'Masterlist - Updating'!$B:$B,0))</f>
        <v>0</v>
      </c>
      <c r="R87" s="7">
        <f>INDEX('Masterlist - Updating'!$R:$R,MATCH('Masterlist Autolink (Audit)'!B87,'Masterlist - Updating'!$B:$B,0))</f>
        <v>0</v>
      </c>
      <c r="S87" s="7">
        <f>INDEX('Masterlist - Updating'!$S:$S,MATCH('Masterlist Autolink (Audit)'!B87,'Masterlist - Updating'!$B:$B,0))</f>
        <v>0</v>
      </c>
      <c r="T87" s="7">
        <f>INDEX('Masterlist - Updating'!$T:$T,MATCH('Masterlist Autolink (Audit)'!B87,'Masterlist - Updating'!$B:$B,0))</f>
        <v>0</v>
      </c>
      <c r="U87" s="11">
        <f t="shared" ca="1" si="5"/>
        <v>44831</v>
      </c>
      <c r="V87" s="11">
        <f t="shared" si="4"/>
        <v>44909</v>
      </c>
    </row>
    <row r="88" spans="1:22" ht="60" customHeight="1" x14ac:dyDescent="0.35">
      <c r="A88" s="2">
        <v>86</v>
      </c>
      <c r="B88" s="12" t="s">
        <v>427</v>
      </c>
      <c r="C88" s="130" t="str">
        <f>INDEX('Masterlist - Updating'!$C:$C,MATCH('Masterlist Autolink (Audit)'!B88,'Masterlist - Updating'!$B:$B,0))</f>
        <v>RING GAUGE</v>
      </c>
      <c r="D88" s="7" t="str">
        <f>INDEX('Masterlist - Updating'!$D:$D,MATCH('Masterlist Autolink (Audit)'!B88,'Masterlist - Updating'!$B:$B,0))</f>
        <v>BOWERS</v>
      </c>
      <c r="E88" s="7">
        <f>INDEX('Masterlist - Updating'!$E:$E,MATCH('Masterlist Autolink (Audit)'!B88,'Masterlist - Updating'!$B:$B,0))</f>
        <v>1.37487</v>
      </c>
      <c r="F88" s="7" t="str">
        <f>INDEX('Masterlist - Updating'!$F:$F,MATCH('Masterlist Autolink (Audit)'!B88,'Masterlist - Updating'!$B:$B,0))</f>
        <v>331997</v>
      </c>
      <c r="G88" s="7" t="str">
        <f>INDEX('Masterlist - Updating'!$G:$G,MATCH('Masterlist Autolink (Audit)'!B88,'Masterlist - Updating'!$B:$B,0))</f>
        <v>MDCP-13:2020</v>
      </c>
      <c r="H88" s="7" t="str">
        <f>INDEX('Masterlist - Updating'!$H:$H,MATCH('Masterlist Autolink (Audit)'!B88,'Masterlist - Updating'!$B:$B,0))</f>
        <v>DIN 863-4 OR PER MANUFACTURER SPEC</v>
      </c>
      <c r="I88" s="8">
        <f>INDEX('Masterlist - Updating'!$I:$I,MATCH('Masterlist Autolink (Audit)'!B88,'Masterlist - Updating'!$B:$B,0))</f>
        <v>44558</v>
      </c>
      <c r="J88" s="133">
        <f>INDEX('Masterlist - Updating'!$J:$J,MATCH('Masterlist Autolink (Audit)'!B88,'Masterlist - Updating'!$B:$B,0))</f>
        <v>1</v>
      </c>
      <c r="K88" s="133" t="str">
        <f>INDEX('Masterlist - Updating'!$K:$K,MATCH('Masterlist Autolink (Audit)'!B88,'Masterlist - Updating'!$B:$B,0))</f>
        <v>Years</v>
      </c>
      <c r="L88" s="8">
        <f>INDEX('Masterlist - Updating'!$L:$L,MATCH('Masterlist Autolink (Audit)'!B88,'Masterlist - Updating'!$B:$B,0))</f>
        <v>44923</v>
      </c>
      <c r="M88" s="7" t="str">
        <f>INDEX('Masterlist - Updating'!$M:$M,MATCH('Masterlist Autolink (Audit)'!B88,'Masterlist - Updating'!$B:$B,0))</f>
        <v>Ming Deng</v>
      </c>
      <c r="N88" s="7" t="str">
        <f>INDEX('Masterlist - Updating'!$N:$N,MATCH('Masterlist Autolink (Audit)'!B88,'Masterlist - Updating'!$B:$B,0))</f>
        <v>MDL214089-2</v>
      </c>
      <c r="O88" s="7" t="str">
        <f>INDEX('Masterlist - Updating'!$O:$O,MATCH('Masterlist Autolink (Audit)'!B88,'Masterlist - Updating'!$B:$B,0))</f>
        <v>M/S GAUGE ROOM K4</v>
      </c>
      <c r="P88" s="7" t="b">
        <f ca="1">INDEX('Masterlist - Updating'!$P:$P,MATCH('Masterlist Autolink (Audit)'!B88,'Masterlist - Updating'!$B:$B,0))</f>
        <v>1</v>
      </c>
      <c r="Q88" s="7">
        <f>INDEX('Masterlist - Updating'!$Q:$Q,MATCH('Masterlist Autolink (Audit)'!B88,'Masterlist - Updating'!$B:$B,0))</f>
        <v>0</v>
      </c>
      <c r="R88" s="7">
        <f>INDEX('Masterlist - Updating'!$R:$R,MATCH('Masterlist Autolink (Audit)'!B88,'Masterlist - Updating'!$B:$B,0))</f>
        <v>0</v>
      </c>
      <c r="S88" s="7">
        <f>INDEX('Masterlist - Updating'!$S:$S,MATCH('Masterlist Autolink (Audit)'!B88,'Masterlist - Updating'!$B:$B,0))</f>
        <v>0</v>
      </c>
      <c r="T88" s="7">
        <f>INDEX('Masterlist - Updating'!$T:$T,MATCH('Masterlist Autolink (Audit)'!B88,'Masterlist - Updating'!$B:$B,0))</f>
        <v>0</v>
      </c>
      <c r="U88" s="11">
        <f t="shared" ca="1" si="5"/>
        <v>44831</v>
      </c>
      <c r="V88" s="11">
        <f t="shared" si="4"/>
        <v>44909</v>
      </c>
    </row>
    <row r="89" spans="1:22" ht="60" customHeight="1" x14ac:dyDescent="0.35">
      <c r="A89" s="2">
        <v>87</v>
      </c>
      <c r="B89" s="12" t="s">
        <v>430</v>
      </c>
      <c r="C89" s="130" t="str">
        <f>INDEX('Masterlist - Updating'!$C:$C,MATCH('Masterlist Autolink (Audit)'!B89,'Masterlist - Updating'!$B:$B,0))</f>
        <v>RING GAUGE</v>
      </c>
      <c r="D89" s="7" t="str">
        <f>INDEX('Masterlist - Updating'!$D:$D,MATCH('Masterlist Autolink (Audit)'!B89,'Masterlist - Updating'!$B:$B,0))</f>
        <v>BOWERS</v>
      </c>
      <c r="E89" s="7">
        <f>INDEX('Masterlist - Updating'!$E:$E,MATCH('Masterlist Autolink (Audit)'!B89,'Masterlist - Updating'!$B:$B,0))</f>
        <v>0.75041000000000002</v>
      </c>
      <c r="F89" s="7" t="str">
        <f>INDEX('Masterlist - Updating'!$F:$F,MATCH('Masterlist Autolink (Audit)'!B89,'Masterlist - Updating'!$B:$B,0))</f>
        <v>333713</v>
      </c>
      <c r="G89" s="7" t="str">
        <f>INDEX('Masterlist - Updating'!$G:$G,MATCH('Masterlist Autolink (Audit)'!B89,'Masterlist - Updating'!$B:$B,0))</f>
        <v>MDCP-13:2020</v>
      </c>
      <c r="H89" s="7" t="str">
        <f>INDEX('Masterlist - Updating'!$H:$H,MATCH('Masterlist Autolink (Audit)'!B89,'Masterlist - Updating'!$B:$B,0))</f>
        <v>DIN 863-4 OR PER MANUFACTURER SPEC</v>
      </c>
      <c r="I89" s="8">
        <f>INDEX('Masterlist - Updating'!$I:$I,MATCH('Masterlist Autolink (Audit)'!B89,'Masterlist - Updating'!$B:$B,0))</f>
        <v>44558</v>
      </c>
      <c r="J89" s="133">
        <f>INDEX('Masterlist - Updating'!$J:$J,MATCH('Masterlist Autolink (Audit)'!B89,'Masterlist - Updating'!$B:$B,0))</f>
        <v>1</v>
      </c>
      <c r="K89" s="133" t="str">
        <f>INDEX('Masterlist - Updating'!$K:$K,MATCH('Masterlist Autolink (Audit)'!B89,'Masterlist - Updating'!$B:$B,0))</f>
        <v>Years</v>
      </c>
      <c r="L89" s="8">
        <f>INDEX('Masterlist - Updating'!$L:$L,MATCH('Masterlist Autolink (Audit)'!B89,'Masterlist - Updating'!$B:$B,0))</f>
        <v>44923</v>
      </c>
      <c r="M89" s="7" t="str">
        <f>INDEX('Masterlist - Updating'!$M:$M,MATCH('Masterlist Autolink (Audit)'!B89,'Masterlist - Updating'!$B:$B,0))</f>
        <v>Ming Deng</v>
      </c>
      <c r="N89" s="7" t="str">
        <f>INDEX('Masterlist - Updating'!$N:$N,MATCH('Masterlist Autolink (Audit)'!B89,'Masterlist - Updating'!$B:$B,0))</f>
        <v>MDL214089-3</v>
      </c>
      <c r="O89" s="7" t="str">
        <f>INDEX('Masterlist - Updating'!$O:$O,MATCH('Masterlist Autolink (Audit)'!B89,'Masterlist - Updating'!$B:$B,0))</f>
        <v>M/S GAUGE ROOM K4</v>
      </c>
      <c r="P89" s="7" t="b">
        <f ca="1">INDEX('Masterlist - Updating'!$P:$P,MATCH('Masterlist Autolink (Audit)'!B89,'Masterlist - Updating'!$B:$B,0))</f>
        <v>1</v>
      </c>
      <c r="Q89" s="7">
        <f>INDEX('Masterlist - Updating'!$Q:$Q,MATCH('Masterlist Autolink (Audit)'!B89,'Masterlist - Updating'!$B:$B,0))</f>
        <v>0</v>
      </c>
      <c r="R89" s="7">
        <f>INDEX('Masterlist - Updating'!$R:$R,MATCH('Masterlist Autolink (Audit)'!B89,'Masterlist - Updating'!$B:$B,0))</f>
        <v>0</v>
      </c>
      <c r="S89" s="7">
        <f>INDEX('Masterlist - Updating'!$S:$S,MATCH('Masterlist Autolink (Audit)'!B89,'Masterlist - Updating'!$B:$B,0))</f>
        <v>0</v>
      </c>
      <c r="T89" s="7">
        <f>INDEX('Masterlist - Updating'!$T:$T,MATCH('Masterlist Autolink (Audit)'!B89,'Masterlist - Updating'!$B:$B,0))</f>
        <v>0</v>
      </c>
      <c r="U89" s="11">
        <f t="shared" ca="1" si="5"/>
        <v>44831</v>
      </c>
      <c r="V89" s="11">
        <f t="shared" si="4"/>
        <v>44909</v>
      </c>
    </row>
    <row r="90" spans="1:22" ht="60" customHeight="1" x14ac:dyDescent="0.35">
      <c r="A90" s="2">
        <v>88</v>
      </c>
      <c r="B90" s="12" t="s">
        <v>436</v>
      </c>
      <c r="C90" s="130" t="str">
        <f>INDEX('Masterlist - Updating'!$C:$C,MATCH('Masterlist Autolink (Audit)'!B90,'Masterlist - Updating'!$B:$B,0))</f>
        <v>BEVEL PROTRACTOR</v>
      </c>
      <c r="D90" s="7" t="str">
        <f>INDEX('Masterlist - Updating'!$D:$D,MATCH('Masterlist Autolink (Audit)'!B90,'Masterlist - Updating'!$B:$B,0))</f>
        <v>MITUTOYO</v>
      </c>
      <c r="E90" s="7" t="str">
        <f>INDEX('Masterlist - Updating'!$E:$E,MATCH('Masterlist Autolink (Audit)'!B90,'Masterlist - Updating'!$B:$B,0))</f>
        <v>0° - 360°</v>
      </c>
      <c r="F90" s="7" t="str">
        <f>INDEX('Masterlist - Updating'!$F:$F,MATCH('Masterlist Autolink (Audit)'!B90,'Masterlist - Updating'!$B:$B,0))</f>
        <v>135614</v>
      </c>
      <c r="G90" s="7" t="str">
        <f>INDEX('Masterlist - Updating'!$G:$G,MATCH('Masterlist Autolink (Audit)'!B90,'Masterlist - Updating'!$B:$B,0))</f>
        <v>QCD/TRSG/PROCEDURE 015 / TRSG/QM/001/20 / BS 1685:2008</v>
      </c>
      <c r="H90" s="7" t="str">
        <f>INDEX('Masterlist - Updating'!$H:$H,MATCH('Masterlist Autolink (Audit)'!B90,'Masterlist - Updating'!$B:$B,0))</f>
        <v xml:space="preserve">
BS 1685 / PER MANUFACTURER SPECIFICATION</v>
      </c>
      <c r="I90" s="8">
        <f>INDEX('Masterlist - Updating'!$I:$I,MATCH('Masterlist Autolink (Audit)'!B90,'Masterlist - Updating'!$B:$B,0))</f>
        <v>44681</v>
      </c>
      <c r="J90" s="133">
        <f>INDEX('Masterlist - Updating'!$J:$J,MATCH('Masterlist Autolink (Audit)'!B90,'Masterlist - Updating'!$B:$B,0))</f>
        <v>1</v>
      </c>
      <c r="K90" s="133" t="str">
        <f>INDEX('Masterlist - Updating'!$K:$K,MATCH('Masterlist Autolink (Audit)'!B90,'Masterlist - Updating'!$B:$B,0))</f>
        <v>Years</v>
      </c>
      <c r="L90" s="8">
        <f>INDEX('Masterlist - Updating'!$L:$L,MATCH('Masterlist Autolink (Audit)'!B90,'Masterlist - Updating'!$B:$B,0))</f>
        <v>45046</v>
      </c>
      <c r="M90" s="7" t="str">
        <f>INDEX('Masterlist - Updating'!$M:$M,MATCH('Masterlist Autolink (Audit)'!B90,'Masterlist - Updating'!$B:$B,0))</f>
        <v>TRESCAL</v>
      </c>
      <c r="N90" s="7" t="str">
        <f>INDEX('Masterlist - Updating'!$N:$N,MATCH('Masterlist Autolink (Audit)'!B90,'Masterlist - Updating'!$B:$B,0))</f>
        <v>SALDM/0675/37/22</v>
      </c>
      <c r="O90" s="7" t="str">
        <f>INDEX('Masterlist - Updating'!$O:$O,MATCH('Masterlist Autolink (Audit)'!B90,'Masterlist - Updating'!$B:$B,0))</f>
        <v>M/S GAUGE ROOM B1</v>
      </c>
      <c r="P90" s="7" t="b">
        <f ca="1">INDEX('Masterlist - Updating'!$P:$P,MATCH('Masterlist Autolink (Audit)'!B90,'Masterlist - Updating'!$B:$B,0))</f>
        <v>1</v>
      </c>
      <c r="Q90" s="7">
        <f>INDEX('Masterlist - Updating'!$Q:$Q,MATCH('Masterlist Autolink (Audit)'!B90,'Masterlist - Updating'!$B:$B,0))</f>
        <v>0</v>
      </c>
      <c r="R90" s="7" t="str">
        <f>INDEX('Masterlist - Updating'!$R:$R,MATCH('Masterlist Autolink (Audit)'!B90,'Masterlist - Updating'!$B:$B,0))</f>
        <v>AMNW24
000211509</v>
      </c>
      <c r="S90" s="7" t="str">
        <f>INDEX('Masterlist - Updating'!$S:$S,MATCH('Masterlist Autolink (Audit)'!B90,'Masterlist - Updating'!$B:$B,0))</f>
        <v>SALDM/00367/22
SALDM/0624/1/22</v>
      </c>
      <c r="T90" s="7" t="str">
        <f>INDEX('Masterlist - Updating'!$T:$T,MATCH('Masterlist Autolink (Audit)'!B90,'Masterlist - Updating'!$B:$B,0))</f>
        <v>05.01.2023
19.04.2023</v>
      </c>
      <c r="U90" s="11">
        <f t="shared" ca="1" si="5"/>
        <v>44831</v>
      </c>
      <c r="V90" s="11">
        <f t="shared" si="4"/>
        <v>45032</v>
      </c>
    </row>
    <row r="91" spans="1:22" ht="60" customHeight="1" x14ac:dyDescent="0.35">
      <c r="A91" s="2">
        <v>89</v>
      </c>
      <c r="B91" s="12" t="s">
        <v>450</v>
      </c>
      <c r="C91" s="130" t="str">
        <f>INDEX('Masterlist - Updating'!$C:$C,MATCH('Masterlist Autolink (Audit)'!B91,'Masterlist - Updating'!$B:$B,0))</f>
        <v>DIGIMATIC DEPTH GAUGE</v>
      </c>
      <c r="D91" s="7" t="str">
        <f>INDEX('Masterlist - Updating'!$D:$D,MATCH('Masterlist Autolink (Audit)'!B91,'Masterlist - Updating'!$B:$B,0))</f>
        <v>MITUTOYO</v>
      </c>
      <c r="E91" s="7" t="str">
        <f>INDEX('Masterlist - Updating'!$E:$E,MATCH('Masterlist Autolink (Audit)'!B91,'Masterlist - Updating'!$B:$B,0))</f>
        <v>0" - 12"</v>
      </c>
      <c r="F91" s="7" t="str">
        <f>INDEX('Masterlist - Updating'!$F:$F,MATCH('Masterlist Autolink (Audit)'!B91,'Masterlist - Updating'!$B:$B,0))</f>
        <v>0018041</v>
      </c>
      <c r="G91" s="7" t="str">
        <f>INDEX('Masterlist - Updating'!$G:$G,MATCH('Masterlist Autolink (Audit)'!B91,'Masterlist - Updating'!$B:$B,0))</f>
        <v>QCD/TRSG/PROCEDURE 021 / TRSG/QM/001/20 / BS EN ISO 13385-2:2011</v>
      </c>
      <c r="H91" s="7" t="str">
        <f>INDEX('Masterlist - Updating'!$H:$H,MATCH('Masterlist Autolink (Audit)'!B91,'Masterlist - Updating'!$B:$B,0))</f>
        <v>±0.0015" / 
BS 6365 / PER MANUFACTURER SPECIFICATION</v>
      </c>
      <c r="I91" s="8">
        <f>INDEX('Masterlist - Updating'!$I:$I,MATCH('Masterlist Autolink (Audit)'!B91,'Masterlist - Updating'!$B:$B,0))</f>
        <v>44681</v>
      </c>
      <c r="J91" s="133">
        <f>INDEX('Masterlist - Updating'!$J:$J,MATCH('Masterlist Autolink (Audit)'!B91,'Masterlist - Updating'!$B:$B,0))</f>
        <v>1</v>
      </c>
      <c r="K91" s="133" t="str">
        <f>INDEX('Masterlist - Updating'!$K:$K,MATCH('Masterlist Autolink (Audit)'!B91,'Masterlist - Updating'!$B:$B,0))</f>
        <v>Years</v>
      </c>
      <c r="L91" s="8">
        <f>INDEX('Masterlist - Updating'!$L:$L,MATCH('Masterlist Autolink (Audit)'!B91,'Masterlist - Updating'!$B:$B,0))</f>
        <v>45046</v>
      </c>
      <c r="M91" s="7" t="str">
        <f>INDEX('Masterlist - Updating'!$M:$M,MATCH('Masterlist Autolink (Audit)'!B91,'Masterlist - Updating'!$B:$B,0))</f>
        <v>TRESCAL</v>
      </c>
      <c r="N91" s="7" t="str">
        <f>INDEX('Masterlist - Updating'!$N:$N,MATCH('Masterlist Autolink (Audit)'!B91,'Masterlist - Updating'!$B:$B,0))</f>
        <v>SALDM/0675/17/22</v>
      </c>
      <c r="O91" s="7" t="str">
        <f>INDEX('Masterlist - Updating'!$O:$O,MATCH('Masterlist Autolink (Audit)'!B91,'Masterlist - Updating'!$B:$B,0))</f>
        <v>QC GAUGE ROOM OUT SIDE</v>
      </c>
      <c r="P91" s="7" t="b">
        <f ca="1">INDEX('Masterlist - Updating'!$P:$P,MATCH('Masterlist Autolink (Audit)'!B91,'Masterlist - Updating'!$B:$B,0))</f>
        <v>1</v>
      </c>
      <c r="Q91" s="7">
        <f>INDEX('Masterlist - Updating'!$Q:$Q,MATCH('Masterlist Autolink (Audit)'!B91,'Masterlist - Updating'!$B:$B,0))</f>
        <v>0</v>
      </c>
      <c r="R91" s="7" t="str">
        <f>INDEX('Masterlist - Updating'!$R:$R,MATCH('Masterlist Autolink (Audit)'!B91,'Masterlist - Updating'!$B:$B,0))</f>
        <v>1306618
18640</v>
      </c>
      <c r="S91" s="7" t="str">
        <f>INDEX('Masterlist - Updating'!$S:$S,MATCH('Masterlist Autolink (Audit)'!B91,'Masterlist - Updating'!$B:$B,0))</f>
        <v>516-712-16
E81</v>
      </c>
      <c r="T91" s="7" t="str">
        <f>INDEX('Masterlist - Updating'!$T:$T,MATCH('Masterlist Autolink (Audit)'!B91,'Masterlist - Updating'!$B:$B,0))</f>
        <v>24.11.2022
11.08.2023</v>
      </c>
      <c r="U91" s="11">
        <f t="shared" ca="1" si="5"/>
        <v>44831</v>
      </c>
      <c r="V91" s="11">
        <f t="shared" si="4"/>
        <v>45032</v>
      </c>
    </row>
    <row r="92" spans="1:22" ht="60" customHeight="1" x14ac:dyDescent="0.35">
      <c r="A92" s="2">
        <v>90</v>
      </c>
      <c r="B92" s="12" t="s">
        <v>458</v>
      </c>
      <c r="C92" s="130" t="str">
        <f>INDEX('Masterlist - Updating'!$C:$C,MATCH('Masterlist Autolink (Audit)'!B92,'Masterlist - Updating'!$B:$B,0))</f>
        <v>DIGITAL DEPTH MICROMETER</v>
      </c>
      <c r="D92" s="7" t="str">
        <f>INDEX('Masterlist - Updating'!$D:$D,MATCH('Masterlist Autolink (Audit)'!B92,'Masterlist - Updating'!$B:$B,0))</f>
        <v>MITUTOYO</v>
      </c>
      <c r="E92" s="7" t="str">
        <f>INDEX('Masterlist - Updating'!$E:$E,MATCH('Masterlist Autolink (Audit)'!B92,'Masterlist - Updating'!$B:$B,0))</f>
        <v>0" - 12"</v>
      </c>
      <c r="F92" s="7" t="str">
        <f>INDEX('Masterlist - Updating'!$F:$F,MATCH('Masterlist Autolink (Audit)'!B92,'Masterlist - Updating'!$B:$B,0))</f>
        <v>312401</v>
      </c>
      <c r="G92" s="7" t="str">
        <f>INDEX('Masterlist - Updating'!$G:$G,MATCH('Masterlist Autolink (Audit)'!B92,'Masterlist - Updating'!$B:$B,0))</f>
        <v>MDCP-03:2020</v>
      </c>
      <c r="H92" s="7" t="str">
        <f>INDEX('Masterlist - Updating'!$H:$H,MATCH('Masterlist Autolink (Audit)'!B92,'Masterlist - Updating'!$B:$B,0))</f>
        <v>BS 6468 OR PER MANUFACTURER SPEC</v>
      </c>
      <c r="I92" s="8">
        <f>INDEX('Masterlist - Updating'!$I:$I,MATCH('Masterlist Autolink (Audit)'!B92,'Masterlist - Updating'!$B:$B,0))</f>
        <v>44559</v>
      </c>
      <c r="J92" s="133">
        <f>INDEX('Masterlist - Updating'!$J:$J,MATCH('Masterlist Autolink (Audit)'!B92,'Masterlist - Updating'!$B:$B,0))</f>
        <v>1</v>
      </c>
      <c r="K92" s="133" t="str">
        <f>INDEX('Masterlist - Updating'!$K:$K,MATCH('Masterlist Autolink (Audit)'!B92,'Masterlist - Updating'!$B:$B,0))</f>
        <v>Years</v>
      </c>
      <c r="L92" s="8">
        <f>INDEX('Masterlist - Updating'!$L:$L,MATCH('Masterlist Autolink (Audit)'!B92,'Masterlist - Updating'!$B:$B,0))</f>
        <v>44924</v>
      </c>
      <c r="M92" s="7" t="str">
        <f>INDEX('Masterlist - Updating'!$M:$M,MATCH('Masterlist Autolink (Audit)'!B92,'Masterlist - Updating'!$B:$B,0))</f>
        <v>Ming Deng</v>
      </c>
      <c r="N92" s="7" t="str">
        <f>INDEX('Masterlist - Updating'!$N:$N,MATCH('Masterlist Autolink (Audit)'!B92,'Masterlist - Updating'!$B:$B,0))</f>
        <v>MDL214087-4</v>
      </c>
      <c r="O92" s="7" t="str">
        <f>INDEX('Masterlist - Updating'!$O:$O,MATCH('Masterlist Autolink (Audit)'!B92,'Masterlist - Updating'!$B:$B,0))</f>
        <v>QC GAUGE ROOM - J</v>
      </c>
      <c r="P92" s="7" t="b">
        <f ca="1">INDEX('Masterlist - Updating'!$P:$P,MATCH('Masterlist Autolink (Audit)'!B92,'Masterlist - Updating'!$B:$B,0))</f>
        <v>1</v>
      </c>
      <c r="Q92" s="7">
        <f>INDEX('Masterlist - Updating'!$Q:$Q,MATCH('Masterlist Autolink (Audit)'!B92,'Masterlist - Updating'!$B:$B,0))</f>
        <v>0</v>
      </c>
      <c r="R92" s="7">
        <f>INDEX('Masterlist - Updating'!$R:$R,MATCH('Masterlist Autolink (Audit)'!B92,'Masterlist - Updating'!$B:$B,0))</f>
        <v>0</v>
      </c>
      <c r="S92" s="7">
        <f>INDEX('Masterlist - Updating'!$S:$S,MATCH('Masterlist Autolink (Audit)'!B92,'Masterlist - Updating'!$B:$B,0))</f>
        <v>0</v>
      </c>
      <c r="T92" s="7">
        <f>INDEX('Masterlist - Updating'!$T:$T,MATCH('Masterlist Autolink (Audit)'!B92,'Masterlist - Updating'!$B:$B,0))</f>
        <v>0</v>
      </c>
      <c r="U92" s="11">
        <f t="shared" ca="1" si="5"/>
        <v>44831</v>
      </c>
      <c r="V92" s="11">
        <f t="shared" si="4"/>
        <v>44910</v>
      </c>
    </row>
    <row r="93" spans="1:22" ht="60" customHeight="1" x14ac:dyDescent="0.35">
      <c r="A93" s="2">
        <v>91</v>
      </c>
      <c r="B93" s="12" t="s">
        <v>461</v>
      </c>
      <c r="C93" s="130" t="str">
        <f>INDEX('Masterlist - Updating'!$C:$C,MATCH('Masterlist Autolink (Audit)'!B93,'Masterlist - Updating'!$B:$B,0))</f>
        <v>DIGITAL DEPTH MICROMETER</v>
      </c>
      <c r="D93" s="7" t="str">
        <f>INDEX('Masterlist - Updating'!$D:$D,MATCH('Masterlist Autolink (Audit)'!B93,'Masterlist - Updating'!$B:$B,0))</f>
        <v>MITUTOYO</v>
      </c>
      <c r="E93" s="7" t="str">
        <f>INDEX('Masterlist - Updating'!$E:$E,MATCH('Masterlist Autolink (Audit)'!B93,'Masterlist - Updating'!$B:$B,0))</f>
        <v>0" - 12"</v>
      </c>
      <c r="F93" s="7" t="str">
        <f>INDEX('Masterlist - Updating'!$F:$F,MATCH('Masterlist Autolink (Audit)'!B93,'Masterlist - Updating'!$B:$B,0))</f>
        <v>311656</v>
      </c>
      <c r="G93" s="7" t="str">
        <f>INDEX('Masterlist - Updating'!$G:$G,MATCH('Masterlist Autolink (Audit)'!B93,'Masterlist - Updating'!$B:$B,0))</f>
        <v>QCD/TRSG/PROCEDURE 007 / TRSG/QM/001/20</v>
      </c>
      <c r="H93" s="7" t="str">
        <f>INDEX('Masterlist - Updating'!$H:$H,MATCH('Masterlist Autolink (Audit)'!B93,'Masterlist - Updating'!$B:$B,0))</f>
        <v>BS 6468 OR PER MANUFACTURER SPEC</v>
      </c>
      <c r="I93" s="8">
        <f>INDEX('Masterlist - Updating'!$I:$I,MATCH('Masterlist Autolink (Audit)'!B93,'Masterlist - Updating'!$B:$B,0))</f>
        <v>44557</v>
      </c>
      <c r="J93" s="133">
        <f>INDEX('Masterlist - Updating'!$J:$J,MATCH('Masterlist Autolink (Audit)'!B93,'Masterlist - Updating'!$B:$B,0))</f>
        <v>1</v>
      </c>
      <c r="K93" s="133" t="str">
        <f>INDEX('Masterlist - Updating'!$K:$K,MATCH('Masterlist Autolink (Audit)'!B93,'Masterlist - Updating'!$B:$B,0))</f>
        <v>Years</v>
      </c>
      <c r="L93" s="8">
        <f>INDEX('Masterlist - Updating'!$L:$L,MATCH('Masterlist Autolink (Audit)'!B93,'Masterlist - Updating'!$B:$B,0))</f>
        <v>44922</v>
      </c>
      <c r="M93" s="7" t="str">
        <f>INDEX('Masterlist - Updating'!$M:$M,MATCH('Masterlist Autolink (Audit)'!B93,'Masterlist - Updating'!$B:$B,0))</f>
        <v>TRESCAL</v>
      </c>
      <c r="N93" s="7" t="str">
        <f>INDEX('Masterlist - Updating'!$N:$N,MATCH('Masterlist Autolink (Audit)'!B93,'Masterlist - Updating'!$B:$B,0))</f>
        <v>SALDM/2184/78/21</v>
      </c>
      <c r="O93" s="7" t="str">
        <f>INDEX('Masterlist - Updating'!$O:$O,MATCH('Masterlist Autolink (Audit)'!B93,'Masterlist - Updating'!$B:$B,0))</f>
        <v>Machine Shop (FTB1)</v>
      </c>
      <c r="P93" s="7" t="b">
        <f ca="1">INDEX('Masterlist - Updating'!$P:$P,MATCH('Masterlist Autolink (Audit)'!B93,'Masterlist - Updating'!$B:$B,0))</f>
        <v>1</v>
      </c>
      <c r="Q93" s="7">
        <f>INDEX('Masterlist - Updating'!$Q:$Q,MATCH('Masterlist Autolink (Audit)'!B93,'Masterlist - Updating'!$B:$B,0))</f>
        <v>0</v>
      </c>
      <c r="R93" s="7">
        <f>INDEX('Masterlist - Updating'!$R:$R,MATCH('Masterlist Autolink (Audit)'!B93,'Masterlist - Updating'!$B:$B,0))</f>
        <v>0</v>
      </c>
      <c r="S93" s="7">
        <f>INDEX('Masterlist - Updating'!$S:$S,MATCH('Masterlist Autolink (Audit)'!B93,'Masterlist - Updating'!$B:$B,0))</f>
        <v>0</v>
      </c>
      <c r="T93" s="7">
        <f>INDEX('Masterlist - Updating'!$T:$T,MATCH('Masterlist Autolink (Audit)'!B93,'Masterlist - Updating'!$B:$B,0))</f>
        <v>0</v>
      </c>
      <c r="U93" s="11">
        <f t="shared" ca="1" si="5"/>
        <v>44831</v>
      </c>
      <c r="V93" s="11">
        <f t="shared" si="4"/>
        <v>44908</v>
      </c>
    </row>
    <row r="94" spans="1:22" ht="60" customHeight="1" x14ac:dyDescent="0.35">
      <c r="A94" s="2">
        <v>92</v>
      </c>
      <c r="B94" s="12" t="s">
        <v>463</v>
      </c>
      <c r="C94" s="130" t="str">
        <f>INDEX('Masterlist - Updating'!$C:$C,MATCH('Masterlist Autolink (Audit)'!B94,'Masterlist - Updating'!$B:$B,0))</f>
        <v>DIGITAL VERNIER CALIPER</v>
      </c>
      <c r="D94" s="7" t="str">
        <f>INDEX('Masterlist - Updating'!$D:$D,MATCH('Masterlist Autolink (Audit)'!B94,'Masterlist - Updating'!$B:$B,0))</f>
        <v>MITUTOYO</v>
      </c>
      <c r="E94" s="7" t="str">
        <f>INDEX('Masterlist - Updating'!$E:$E,MATCH('Masterlist Autolink (Audit)'!B94,'Masterlist - Updating'!$B:$B,0))</f>
        <v>0" - 24"</v>
      </c>
      <c r="F94" s="7" t="str">
        <f>INDEX('Masterlist - Updating'!$F:$F,MATCH('Masterlist Autolink (Audit)'!B94,'Masterlist - Updating'!$B:$B,0))</f>
        <v>0040308</v>
      </c>
      <c r="G94" s="7" t="str">
        <f>INDEX('Masterlist - Updating'!$G:$G,MATCH('Masterlist Autolink (Audit)'!B94,'Masterlist - Updating'!$B:$B,0))</f>
        <v>MDCP-02:2020</v>
      </c>
      <c r="H94" s="7" t="str">
        <f>INDEX('Masterlist - Updating'!$H:$H,MATCH('Masterlist Autolink (Audit)'!B94,'Masterlist - Updating'!$B:$B,0))</f>
        <v>JIS B 7507 / BS 887 OR PER MANUFACTURER SPEC</v>
      </c>
      <c r="I94" s="8">
        <f>INDEX('Masterlist - Updating'!$I:$I,MATCH('Masterlist Autolink (Audit)'!B94,'Masterlist - Updating'!$B:$B,0))</f>
        <v>44483</v>
      </c>
      <c r="J94" s="133">
        <f>INDEX('Masterlist - Updating'!$J:$J,MATCH('Masterlist Autolink (Audit)'!B94,'Masterlist - Updating'!$B:$B,0))</f>
        <v>1</v>
      </c>
      <c r="K94" s="133" t="str">
        <f>INDEX('Masterlist - Updating'!$K:$K,MATCH('Masterlist Autolink (Audit)'!B94,'Masterlist - Updating'!$B:$B,0))</f>
        <v>Years</v>
      </c>
      <c r="L94" s="8">
        <f>INDEX('Masterlist - Updating'!$L:$L,MATCH('Masterlist Autolink (Audit)'!B94,'Masterlist - Updating'!$B:$B,0))</f>
        <v>44848</v>
      </c>
      <c r="M94" s="7" t="str">
        <f>INDEX('Masterlist - Updating'!$M:$M,MATCH('Masterlist Autolink (Audit)'!B94,'Masterlist - Updating'!$B:$B,0))</f>
        <v>Ming Deng</v>
      </c>
      <c r="N94" s="7" t="str">
        <f>INDEX('Masterlist - Updating'!$N:$N,MATCH('Masterlist Autolink (Audit)'!B94,'Masterlist - Updating'!$B:$B,0))</f>
        <v>MDL213166-1</v>
      </c>
      <c r="O94" s="7" t="str">
        <f>INDEX('Masterlist - Updating'!$O:$O,MATCH('Masterlist Autolink (Audit)'!B94,'Masterlist - Updating'!$B:$B,0))</f>
        <v>M/S GAUGE ROOM I6</v>
      </c>
      <c r="P94" s="7" t="b">
        <f ca="1">INDEX('Masterlist - Updating'!$P:$P,MATCH('Masterlist Autolink (Audit)'!B94,'Masterlist - Updating'!$B:$B,0))</f>
        <v>1</v>
      </c>
      <c r="Q94" s="7">
        <f>INDEX('Masterlist - Updating'!$Q:$Q,MATCH('Masterlist Autolink (Audit)'!B94,'Masterlist - Updating'!$B:$B,0))</f>
        <v>0</v>
      </c>
      <c r="R94" s="7">
        <f>INDEX('Masterlist - Updating'!$R:$R,MATCH('Masterlist Autolink (Audit)'!B94,'Masterlist - Updating'!$B:$B,0))</f>
        <v>0</v>
      </c>
      <c r="S94" s="7">
        <f>INDEX('Masterlist - Updating'!$S:$S,MATCH('Masterlist Autolink (Audit)'!B94,'Masterlist - Updating'!$B:$B,0))</f>
        <v>0</v>
      </c>
      <c r="T94" s="7">
        <f>INDEX('Masterlist - Updating'!$T:$T,MATCH('Masterlist Autolink (Audit)'!B94,'Masterlist - Updating'!$B:$B,0))</f>
        <v>0</v>
      </c>
      <c r="U94" s="11">
        <f t="shared" ca="1" si="5"/>
        <v>44831</v>
      </c>
      <c r="V94" s="11">
        <f t="shared" si="4"/>
        <v>44834</v>
      </c>
    </row>
    <row r="95" spans="1:22" ht="60" customHeight="1" x14ac:dyDescent="0.35">
      <c r="A95" s="2">
        <v>93</v>
      </c>
      <c r="B95" s="12" t="s">
        <v>467</v>
      </c>
      <c r="C95" s="130" t="str">
        <f>INDEX('Masterlist - Updating'!$C:$C,MATCH('Masterlist Autolink (Audit)'!B95,'Masterlist - Updating'!$B:$B,0))</f>
        <v>DIAL TEST INDICATOR</v>
      </c>
      <c r="D95" s="7" t="str">
        <f>INDEX('Masterlist - Updating'!$D:$D,MATCH('Masterlist Autolink (Audit)'!B95,'Masterlist - Updating'!$B:$B,0))</f>
        <v>MITUTOYO</v>
      </c>
      <c r="E95" s="7" t="str">
        <f>INDEX('Masterlist - Updating'!$E:$E,MATCH('Masterlist Autolink (Audit)'!B95,'Masterlist - Updating'!$B:$B,0))</f>
        <v>0" - 0.03"</v>
      </c>
      <c r="F95" s="7" t="str">
        <f>INDEX('Masterlist - Updating'!$F:$F,MATCH('Masterlist Autolink (Audit)'!B95,'Masterlist - Updating'!$B:$B,0))</f>
        <v>RTZ307</v>
      </c>
      <c r="G95" s="7" t="str">
        <f>INDEX('Masterlist - Updating'!$G:$G,MATCH('Masterlist Autolink (Audit)'!B95,'Masterlist - Updating'!$B:$B,0))</f>
        <v>QCD/TRSG/PROCEDURE 012 / TRSG/QM/001/20 / ASME B89.1.10M-2001</v>
      </c>
      <c r="H95" s="7" t="str">
        <f>INDEX('Masterlist - Updating'!$H:$H,MATCH('Masterlist Autolink (Audit)'!B95,'Masterlist - Updating'!$B:$B,0))</f>
        <v>ASME B89.1.10M-2001 / PER MANUFACTURER SPECIFICATION</v>
      </c>
      <c r="I95" s="8">
        <f>INDEX('Masterlist - Updating'!$I:$I,MATCH('Masterlist Autolink (Audit)'!B95,'Masterlist - Updating'!$B:$B,0))</f>
        <v>44681</v>
      </c>
      <c r="J95" s="133">
        <f>INDEX('Masterlist - Updating'!$J:$J,MATCH('Masterlist Autolink (Audit)'!B95,'Masterlist - Updating'!$B:$B,0))</f>
        <v>1</v>
      </c>
      <c r="K95" s="133" t="str">
        <f>INDEX('Masterlist - Updating'!$K:$K,MATCH('Masterlist Autolink (Audit)'!B95,'Masterlist - Updating'!$B:$B,0))</f>
        <v>Years</v>
      </c>
      <c r="L95" s="8">
        <f>INDEX('Masterlist - Updating'!$L:$L,MATCH('Masterlist Autolink (Audit)'!B95,'Masterlist - Updating'!$B:$B,0))</f>
        <v>45046</v>
      </c>
      <c r="M95" s="7" t="str">
        <f>INDEX('Masterlist - Updating'!$M:$M,MATCH('Masterlist Autolink (Audit)'!B95,'Masterlist - Updating'!$B:$B,0))</f>
        <v>TRESCAL</v>
      </c>
      <c r="N95" s="7" t="str">
        <f>INDEX('Masterlist - Updating'!$N:$N,MATCH('Masterlist Autolink (Audit)'!B95,'Masterlist - Updating'!$B:$B,0))</f>
        <v>SALDM/0675/20/22</v>
      </c>
      <c r="O95" s="7" t="str">
        <f>INDEX('Masterlist - Updating'!$O:$O,MATCH('Masterlist Autolink (Audit)'!B95,'Masterlist - Updating'!$B:$B,0))</f>
        <v>M/S GAUGE ROOM</v>
      </c>
      <c r="P95" s="7" t="b">
        <f ca="1">INDEX('Masterlist - Updating'!$P:$P,MATCH('Masterlist Autolink (Audit)'!B95,'Masterlist - Updating'!$B:$B,0))</f>
        <v>1</v>
      </c>
      <c r="Q95" s="7">
        <f>INDEX('Masterlist - Updating'!$Q:$Q,MATCH('Masterlist Autolink (Audit)'!B95,'Masterlist - Updating'!$B:$B,0))</f>
        <v>0</v>
      </c>
      <c r="R95" s="7" t="str">
        <f>INDEX('Masterlist - Updating'!$R:$R,MATCH('Masterlist Autolink (Audit)'!B95,'Masterlist - Updating'!$B:$B,0))</f>
        <v>1471/03 (OPTIMAR 100)</v>
      </c>
      <c r="S95" s="7" t="str">
        <f>INDEX('Masterlist - Updating'!$S:$S,MATCH('Masterlist Autolink (Audit)'!B95,'Masterlist - Updating'!$B:$B,0))</f>
        <v>MTO210721-1R</v>
      </c>
      <c r="T95" s="7" t="str">
        <f>INDEX('Masterlist - Updating'!$T:$T,MATCH('Masterlist Autolink (Audit)'!B95,'Masterlist - Updating'!$B:$B,0))</f>
        <v>27.07.2022</v>
      </c>
      <c r="U95" s="11">
        <f t="shared" ca="1" si="5"/>
        <v>44831</v>
      </c>
      <c r="V95" s="11">
        <f t="shared" si="4"/>
        <v>45032</v>
      </c>
    </row>
    <row r="96" spans="1:22" ht="60" customHeight="1" x14ac:dyDescent="0.35">
      <c r="A96" s="2">
        <v>94</v>
      </c>
      <c r="B96" s="76" t="s">
        <v>474</v>
      </c>
      <c r="C96" s="130" t="str">
        <f>INDEX('Masterlist - Updating'!$C:$C,MATCH('Masterlist Autolink (Audit)'!B96,'Masterlist - Updating'!$B:$B,0))</f>
        <v>DIAL TEST INDICATOR</v>
      </c>
      <c r="D96" s="7" t="str">
        <f>INDEX('Masterlist - Updating'!$D:$D,MATCH('Masterlist Autolink (Audit)'!B96,'Masterlist - Updating'!$B:$B,0))</f>
        <v>MITUTOYO</v>
      </c>
      <c r="E96" s="7" t="str">
        <f>INDEX('Masterlist - Updating'!$E:$E,MATCH('Masterlist Autolink (Audit)'!B96,'Masterlist - Updating'!$B:$B,0))</f>
        <v>0'' - 0.03''</v>
      </c>
      <c r="F96" s="7" t="str">
        <f>INDEX('Masterlist - Updating'!$F:$F,MATCH('Masterlist Autolink (Audit)'!B96,'Masterlist - Updating'!$B:$B,0))</f>
        <v>RTZ274</v>
      </c>
      <c r="G96" s="7" t="str">
        <f>INDEX('Masterlist - Updating'!$G:$G,MATCH('Masterlist Autolink (Audit)'!B96,'Masterlist - Updating'!$B:$B,0))</f>
        <v>MDCP-10:2020</v>
      </c>
      <c r="H96" s="7" t="str">
        <f>INDEX('Masterlist - Updating'!$H:$H,MATCH('Masterlist Autolink (Audit)'!B96,'Masterlist - Updating'!$B:$B,0))</f>
        <v>BS 907 / ASME B89.1.10M OR PER MANUFACTURER SPEC</v>
      </c>
      <c r="I96" s="8">
        <f>INDEX('Masterlist - Updating'!$I:$I,MATCH('Masterlist Autolink (Audit)'!B96,'Masterlist - Updating'!$B:$B,0))</f>
        <v>44559</v>
      </c>
      <c r="J96" s="133">
        <f>INDEX('Masterlist - Updating'!$J:$J,MATCH('Masterlist Autolink (Audit)'!B96,'Masterlist - Updating'!$B:$B,0))</f>
        <v>1</v>
      </c>
      <c r="K96" s="133" t="str">
        <f>INDEX('Masterlist - Updating'!$K:$K,MATCH('Masterlist Autolink (Audit)'!B96,'Masterlist - Updating'!$B:$B,0))</f>
        <v>Years</v>
      </c>
      <c r="L96" s="8">
        <f>INDEX('Masterlist - Updating'!$L:$L,MATCH('Masterlist Autolink (Audit)'!B96,'Masterlist - Updating'!$B:$B,0))</f>
        <v>44924</v>
      </c>
      <c r="M96" s="7" t="str">
        <f>INDEX('Masterlist - Updating'!$M:$M,MATCH('Masterlist Autolink (Audit)'!B96,'Masterlist - Updating'!$B:$B,0))</f>
        <v>Ming Deng</v>
      </c>
      <c r="N96" s="7" t="str">
        <f>INDEX('Masterlist - Updating'!$N:$N,MATCH('Masterlist Autolink (Audit)'!B96,'Masterlist - Updating'!$B:$B,0))</f>
        <v>MDL214087-2</v>
      </c>
      <c r="O96" s="7" t="str">
        <f>INDEX('Masterlist - Updating'!$O:$O,MATCH('Masterlist Autolink (Audit)'!B96,'Masterlist - Updating'!$B:$B,0))</f>
        <v>M/S GAUGE ROOM J4</v>
      </c>
      <c r="P96" s="7" t="b">
        <f ca="1">INDEX('Masterlist - Updating'!$P:$P,MATCH('Masterlist Autolink (Audit)'!B96,'Masterlist - Updating'!$B:$B,0))</f>
        <v>1</v>
      </c>
      <c r="Q96" s="7">
        <f>INDEX('Masterlist - Updating'!$Q:$Q,MATCH('Masterlist Autolink (Audit)'!B96,'Masterlist - Updating'!$B:$B,0))</f>
        <v>0</v>
      </c>
      <c r="R96" s="7">
        <f>INDEX('Masterlist - Updating'!$R:$R,MATCH('Masterlist Autolink (Audit)'!B96,'Masterlist - Updating'!$B:$B,0))</f>
        <v>0</v>
      </c>
      <c r="S96" s="7">
        <f>INDEX('Masterlist - Updating'!$S:$S,MATCH('Masterlist Autolink (Audit)'!B96,'Masterlist - Updating'!$B:$B,0))</f>
        <v>0</v>
      </c>
      <c r="T96" s="7">
        <f>INDEX('Masterlist - Updating'!$T:$T,MATCH('Masterlist Autolink (Audit)'!B96,'Masterlist - Updating'!$B:$B,0))</f>
        <v>0</v>
      </c>
      <c r="U96" s="11">
        <f t="shared" ca="1" si="5"/>
        <v>44831</v>
      </c>
      <c r="V96" s="11">
        <f t="shared" ref="V96:V127" si="6">L96-14</f>
        <v>44910</v>
      </c>
    </row>
    <row r="97" spans="1:22" ht="60" customHeight="1" x14ac:dyDescent="0.35">
      <c r="A97" s="2">
        <v>95</v>
      </c>
      <c r="B97" s="12" t="s">
        <v>478</v>
      </c>
      <c r="C97" s="130" t="str">
        <f>INDEX('Masterlist - Updating'!$C:$C,MATCH('Masterlist Autolink (Audit)'!B97,'Masterlist - Updating'!$B:$B,0))</f>
        <v>EXTERNAL MICROMETER</v>
      </c>
      <c r="D97" s="7" t="str">
        <f>INDEX('Masterlist - Updating'!$D:$D,MATCH('Masterlist Autolink (Audit)'!B97,'Masterlist - Updating'!$B:$B,0))</f>
        <v>MITUTOYO</v>
      </c>
      <c r="E97" s="7" t="str">
        <f>INDEX('Masterlist - Updating'!$E:$E,MATCH('Masterlist Autolink (Audit)'!B97,'Masterlist - Updating'!$B:$B,0))</f>
        <v>12" - 18"</v>
      </c>
      <c r="F97" s="7" t="str">
        <f>INDEX('Masterlist - Updating'!$F:$F,MATCH('Masterlist Autolink (Audit)'!B97,'Masterlist - Updating'!$B:$B,0))</f>
        <v>31006262</v>
      </c>
      <c r="G97" s="7" t="str">
        <f>INDEX('Masterlist - Updating'!$G:$G,MATCH('Masterlist Autolink (Audit)'!B97,'Masterlist - Updating'!$B:$B,0))</f>
        <v>QCD/TRSG/PROCEDURE 005/ TRSG/QM/001/20 / ISO 3611:2010</v>
      </c>
      <c r="H97" s="7" t="str">
        <f>INDEX('Masterlist - Updating'!$H:$H,MATCH('Masterlist Autolink (Audit)'!B97,'Masterlist - Updating'!$B:$B,0))</f>
        <v>ISO 3611 / BS 870 OR PER MANUFACTURER SPEC</v>
      </c>
      <c r="I97" s="8">
        <f>INDEX('Masterlist - Updating'!$I:$I,MATCH('Masterlist Autolink (Audit)'!B97,'Masterlist - Updating'!$B:$B,0))</f>
        <v>44681</v>
      </c>
      <c r="J97" s="133">
        <f>INDEX('Masterlist - Updating'!$J:$J,MATCH('Masterlist Autolink (Audit)'!B97,'Masterlist - Updating'!$B:$B,0))</f>
        <v>1</v>
      </c>
      <c r="K97" s="133" t="str">
        <f>INDEX('Masterlist - Updating'!$K:$K,MATCH('Masterlist Autolink (Audit)'!B97,'Masterlist - Updating'!$B:$B,0))</f>
        <v>Years</v>
      </c>
      <c r="L97" s="8">
        <f>INDEX('Masterlist - Updating'!$L:$L,MATCH('Masterlist Autolink (Audit)'!B97,'Masterlist - Updating'!$B:$B,0))</f>
        <v>45046</v>
      </c>
      <c r="M97" s="7" t="str">
        <f>INDEX('Masterlist - Updating'!$M:$M,MATCH('Masterlist Autolink (Audit)'!B97,'Masterlist - Updating'!$B:$B,0))</f>
        <v>TRESCAL</v>
      </c>
      <c r="N97" s="7" t="str">
        <f>INDEX('Masterlist - Updating'!$N:$N,MATCH('Masterlist Autolink (Audit)'!B97,'Masterlist - Updating'!$B:$B,0))</f>
        <v>SALDM/0675/29/22</v>
      </c>
      <c r="O97" s="7" t="str">
        <f>INDEX('Masterlist - Updating'!$O:$O,MATCH('Masterlist Autolink (Audit)'!B97,'Masterlist - Updating'!$B:$B,0))</f>
        <v>M/S GAUGE ROOM M10</v>
      </c>
      <c r="P97" s="7" t="b">
        <f ca="1">INDEX('Masterlist - Updating'!$P:$P,MATCH('Masterlist Autolink (Audit)'!B97,'Masterlist - Updating'!$B:$B,0))</f>
        <v>1</v>
      </c>
      <c r="Q97" s="7">
        <f>INDEX('Masterlist - Updating'!$Q:$Q,MATCH('Masterlist Autolink (Audit)'!B97,'Masterlist - Updating'!$B:$B,0))</f>
        <v>0</v>
      </c>
      <c r="R97" s="7" t="str">
        <f>INDEX('Masterlist - Updating'!$R:$R,MATCH('Masterlist Autolink (Audit)'!B97,'Masterlist - Updating'!$B:$B,0))</f>
        <v>1306618
18640
T22349
309673</v>
      </c>
      <c r="S97" s="7" t="str">
        <f>INDEX('Masterlist - Updating'!$S:$S,MATCH('Masterlist Autolink (Audit)'!B97,'Masterlist - Updating'!$B:$B,0))</f>
        <v>14489
SALDM/1010/2/21
SALDM/2107/2/21
SALDM/0036/13/22</v>
      </c>
      <c r="T97" s="7" t="str">
        <f>INDEX('Masterlist - Updating'!$T:$T,MATCH('Masterlist Autolink (Audit)'!B97,'Masterlist - Updating'!$B:$B,0))</f>
        <v>24.11.2022
11.08.2023
17.12.2022
07.01.2023</v>
      </c>
      <c r="U97" s="11">
        <f t="shared" ca="1" si="5"/>
        <v>44831</v>
      </c>
      <c r="V97" s="11">
        <f t="shared" si="6"/>
        <v>45032</v>
      </c>
    </row>
    <row r="98" spans="1:22" ht="60" customHeight="1" x14ac:dyDescent="0.35">
      <c r="A98" s="2">
        <v>96</v>
      </c>
      <c r="B98" s="12" t="s">
        <v>488</v>
      </c>
      <c r="C98" s="130" t="str">
        <f>INDEX('Masterlist - Updating'!$C:$C,MATCH('Masterlist Autolink (Audit)'!B98,'Masterlist - Updating'!$B:$B,0))</f>
        <v>EXTERNAL MICROMETER</v>
      </c>
      <c r="D98" s="7" t="str">
        <f>INDEX('Masterlist - Updating'!$D:$D,MATCH('Masterlist Autolink (Audit)'!B98,'Masterlist - Updating'!$B:$B,0))</f>
        <v>MITUTOYO</v>
      </c>
      <c r="E98" s="7" t="str">
        <f>INDEX('Masterlist - Updating'!$E:$E,MATCH('Masterlist Autolink (Audit)'!B98,'Masterlist - Updating'!$B:$B,0))</f>
        <v>18" - 24"</v>
      </c>
      <c r="F98" s="7" t="str">
        <f>INDEX('Masterlist - Updating'!$F:$F,MATCH('Masterlist Autolink (Audit)'!B98,'Masterlist - Updating'!$B:$B,0))</f>
        <v>31007843</v>
      </c>
      <c r="G98" s="7" t="str">
        <f>INDEX('Masterlist - Updating'!$G:$G,MATCH('Masterlist Autolink (Audit)'!B98,'Masterlist - Updating'!$B:$B,0))</f>
        <v>QCD/TRSG/PROCEDURE 005/ TRSG/QM/001/20 / ISO 3611:2010</v>
      </c>
      <c r="H98" s="7" t="str">
        <f>INDEX('Masterlist - Updating'!$H:$H,MATCH('Masterlist Autolink (Audit)'!B98,'Masterlist - Updating'!$B:$B,0))</f>
        <v>ISO 3611 / BS 870 OR PER MANUFACTURER SPEC</v>
      </c>
      <c r="I98" s="8">
        <f>INDEX('Masterlist - Updating'!$I:$I,MATCH('Masterlist Autolink (Audit)'!B98,'Masterlist - Updating'!$B:$B,0))</f>
        <v>44710</v>
      </c>
      <c r="J98" s="133">
        <f>INDEX('Masterlist - Updating'!$J:$J,MATCH('Masterlist Autolink (Audit)'!B98,'Masterlist - Updating'!$B:$B,0))</f>
        <v>1</v>
      </c>
      <c r="K98" s="133" t="str">
        <f>INDEX('Masterlist - Updating'!$K:$K,MATCH('Masterlist Autolink (Audit)'!B98,'Masterlist - Updating'!$B:$B,0))</f>
        <v>Years</v>
      </c>
      <c r="L98" s="8">
        <f>INDEX('Masterlist - Updating'!$L:$L,MATCH('Masterlist Autolink (Audit)'!B98,'Masterlist - Updating'!$B:$B,0))</f>
        <v>45075</v>
      </c>
      <c r="M98" s="7" t="str">
        <f>INDEX('Masterlist - Updating'!$M:$M,MATCH('Masterlist Autolink (Audit)'!B98,'Masterlist - Updating'!$B:$B,0))</f>
        <v>TRESCAL</v>
      </c>
      <c r="N98" s="7" t="str">
        <f>INDEX('Masterlist - Updating'!$N:$N,MATCH('Masterlist Autolink (Audit)'!B98,'Masterlist - Updating'!$B:$B,0))</f>
        <v>SALDM/0826/7/22</v>
      </c>
      <c r="O98" s="7" t="str">
        <f>INDEX('Masterlist - Updating'!$O:$O,MATCH('Masterlist Autolink (Audit)'!B98,'Masterlist - Updating'!$B:$B,0))</f>
        <v>M/S GAUGE ROOM G1</v>
      </c>
      <c r="P98" s="7" t="b">
        <f ca="1">INDEX('Masterlist - Updating'!$P:$P,MATCH('Masterlist Autolink (Audit)'!B98,'Masterlist - Updating'!$B:$B,0))</f>
        <v>1</v>
      </c>
      <c r="Q98" s="7">
        <f>INDEX('Masterlist - Updating'!$Q:$Q,MATCH('Masterlist Autolink (Audit)'!B98,'Masterlist - Updating'!$B:$B,0))</f>
        <v>0</v>
      </c>
      <c r="R98" s="7" t="str">
        <f>INDEX('Masterlist - Updating'!$R:$R,MATCH('Masterlist Autolink (Audit)'!B98,'Masterlist - Updating'!$B:$B,0))</f>
        <v>1306618
18640
T22349
309673</v>
      </c>
      <c r="S98" s="7" t="str">
        <f>INDEX('Masterlist - Updating'!$S:$S,MATCH('Masterlist Autolink (Audit)'!B98,'Masterlist - Updating'!$B:$B,0))</f>
        <v>14489
SALDM/1010/2/21
SALDM/2107/2/21
SALDM/0036/13/22</v>
      </c>
      <c r="T98" s="7" t="str">
        <f>INDEX('Masterlist - Updating'!$T:$T,MATCH('Masterlist Autolink (Audit)'!B98,'Masterlist - Updating'!$B:$B,0))</f>
        <v>24.11.2022
11.08.2023
17.12.2022
07.01.2023</v>
      </c>
      <c r="U98" s="11">
        <f t="shared" ca="1" si="5"/>
        <v>44831</v>
      </c>
      <c r="V98" s="11">
        <f t="shared" si="6"/>
        <v>45061</v>
      </c>
    </row>
    <row r="99" spans="1:22" ht="60" customHeight="1" x14ac:dyDescent="0.35">
      <c r="A99" s="2">
        <v>97</v>
      </c>
      <c r="B99" s="12" t="s">
        <v>492</v>
      </c>
      <c r="C99" s="130" t="str">
        <f>INDEX('Masterlist - Updating'!$C:$C,MATCH('Masterlist Autolink (Audit)'!B99,'Masterlist - Updating'!$B:$B,0))</f>
        <v>STICK MICROMETER</v>
      </c>
      <c r="D99" s="7" t="str">
        <f>INDEX('Masterlist - Updating'!$D:$D,MATCH('Masterlist Autolink (Audit)'!B99,'Masterlist - Updating'!$B:$B,0))</f>
        <v>MITUTOYO</v>
      </c>
      <c r="E99" s="7" t="str">
        <f>INDEX('Masterlist - Updating'!$E:$E,MATCH('Masterlist Autolink (Audit)'!B99,'Masterlist - Updating'!$B:$B,0))</f>
        <v>ID 2" - 20"</v>
      </c>
      <c r="F99" s="7" t="str">
        <f>INDEX('Masterlist - Updating'!$F:$F,MATCH('Masterlist Autolink (Audit)'!B99,'Masterlist - Updating'!$B:$B,0))</f>
        <v>3005510</v>
      </c>
      <c r="G99" s="7" t="str">
        <f>INDEX('Masterlist - Updating'!$G:$G,MATCH('Masterlist Autolink (Audit)'!B99,'Masterlist - Updating'!$B:$B,0))</f>
        <v>QCD/TRSG/PROCEDURE 006 / TRSG/QM/001/20 / BS 959 : 2008</v>
      </c>
      <c r="H99" s="7" t="str">
        <f>INDEX('Masterlist - Updating'!$H:$H,MATCH('Masterlist Autolink (Audit)'!B99,'Masterlist - Updating'!$B:$B,0))</f>
        <v>BS 959 OR PER MANUFACTURER SPEC</v>
      </c>
      <c r="I99" s="8">
        <f>INDEX('Masterlist - Updating'!$I:$I,MATCH('Masterlist Autolink (Audit)'!B99,'Masterlist - Updating'!$B:$B,0))</f>
        <v>44681</v>
      </c>
      <c r="J99" s="133">
        <f>INDEX('Masterlist - Updating'!$J:$J,MATCH('Masterlist Autolink (Audit)'!B99,'Masterlist - Updating'!$B:$B,0))</f>
        <v>1</v>
      </c>
      <c r="K99" s="133" t="str">
        <f>INDEX('Masterlist - Updating'!$K:$K,MATCH('Masterlist Autolink (Audit)'!B99,'Masterlist - Updating'!$B:$B,0))</f>
        <v>Years</v>
      </c>
      <c r="L99" s="8">
        <f>INDEX('Masterlist - Updating'!$L:$L,MATCH('Masterlist Autolink (Audit)'!B99,'Masterlist - Updating'!$B:$B,0))</f>
        <v>45046</v>
      </c>
      <c r="M99" s="7" t="str">
        <f>INDEX('Masterlist - Updating'!$M:$M,MATCH('Masterlist Autolink (Audit)'!B99,'Masterlist - Updating'!$B:$B,0))</f>
        <v>TRESCAL</v>
      </c>
      <c r="N99" s="7" t="str">
        <f>INDEX('Masterlist - Updating'!$N:$N,MATCH('Masterlist Autolink (Audit)'!B99,'Masterlist - Updating'!$B:$B,0))</f>
        <v>SALDM/0675/35/22</v>
      </c>
      <c r="O99" s="7" t="str">
        <f>INDEX('Masterlist - Updating'!$O:$O,MATCH('Masterlist Autolink (Audit)'!B99,'Masterlist - Updating'!$B:$B,0))</f>
        <v>QC GAUGE ROOM OUT SIDE</v>
      </c>
      <c r="P99" s="7" t="b">
        <f ca="1">INDEX('Masterlist - Updating'!$P:$P,MATCH('Masterlist Autolink (Audit)'!B99,'Masterlist - Updating'!$B:$B,0))</f>
        <v>1</v>
      </c>
      <c r="Q99" s="7">
        <f>INDEX('Masterlist - Updating'!$Q:$Q,MATCH('Masterlist Autolink (Audit)'!B99,'Masterlist - Updating'!$B:$B,0))</f>
        <v>0</v>
      </c>
      <c r="R99" s="7" t="str">
        <f>INDEX('Masterlist - Updating'!$R:$R,MATCH('Masterlist Autolink (Audit)'!B99,'Masterlist - Updating'!$B:$B,0))</f>
        <v>1306618
18640
T22349
309673</v>
      </c>
      <c r="S99" s="7" t="str">
        <f>INDEX('Masterlist - Updating'!$S:$S,MATCH('Masterlist Autolink (Audit)'!B99,'Masterlist - Updating'!$B:$B,0))</f>
        <v>14489
SALDM/1010/2/21
SALDM/2107/2/21
SALDM/0036/13/22</v>
      </c>
      <c r="T99" s="7" t="str">
        <f>INDEX('Masterlist - Updating'!$T:$T,MATCH('Masterlist Autolink (Audit)'!B99,'Masterlist - Updating'!$B:$B,0))</f>
        <v>24.11.2022
11.08.2023
17.12.2022
07.01.2023</v>
      </c>
      <c r="U99" s="11">
        <f t="shared" ca="1" si="5"/>
        <v>44831</v>
      </c>
      <c r="V99" s="11">
        <f t="shared" si="6"/>
        <v>45032</v>
      </c>
    </row>
    <row r="100" spans="1:22" ht="60" customHeight="1" x14ac:dyDescent="0.35">
      <c r="A100" s="2">
        <v>98</v>
      </c>
      <c r="B100" s="12" t="s">
        <v>499</v>
      </c>
      <c r="C100" s="130" t="str">
        <f>INDEX('Masterlist - Updating'!$C:$C,MATCH('Masterlist Autolink (Audit)'!B100,'Masterlist - Updating'!$B:$B,0))</f>
        <v>STICK MICROMETER</v>
      </c>
      <c r="D100" s="7" t="str">
        <f>INDEX('Masterlist - Updating'!$D:$D,MATCH('Masterlist Autolink (Audit)'!B100,'Masterlist - Updating'!$B:$B,0))</f>
        <v>MITUTOYO</v>
      </c>
      <c r="E100" s="7" t="str">
        <f>INDEX('Masterlist - Updating'!$E:$E,MATCH('Masterlist Autolink (Audit)'!B100,'Masterlist - Updating'!$B:$B,0))</f>
        <v>ID 2" - 20"</v>
      </c>
      <c r="F100" s="7" t="str">
        <f>INDEX('Masterlist - Updating'!$F:$F,MATCH('Masterlist Autolink (Audit)'!B100,'Masterlist - Updating'!$B:$B,0))</f>
        <v>3000505</v>
      </c>
      <c r="G100" s="7" t="str">
        <f>INDEX('Masterlist - Updating'!$G:$G,MATCH('Masterlist Autolink (Audit)'!B100,'Masterlist - Updating'!$B:$B,0))</f>
        <v>QCD/TRSG/PROCEDURE 006 / TRSG/QM/001/20 / BS 959 : 2008</v>
      </c>
      <c r="H100" s="7" t="str">
        <f>INDEX('Masterlist - Updating'!$H:$H,MATCH('Masterlist Autolink (Audit)'!B100,'Masterlist - Updating'!$B:$B,0))</f>
        <v>BS 959 OR PER MANUFACTURER SPEC</v>
      </c>
      <c r="I100" s="8">
        <f>INDEX('Masterlist - Updating'!$I:$I,MATCH('Masterlist Autolink (Audit)'!B100,'Masterlist - Updating'!$B:$B,0))</f>
        <v>44685</v>
      </c>
      <c r="J100" s="133">
        <f>INDEX('Masterlist - Updating'!$J:$J,MATCH('Masterlist Autolink (Audit)'!B100,'Masterlist - Updating'!$B:$B,0))</f>
        <v>1</v>
      </c>
      <c r="K100" s="133" t="str">
        <f>INDEX('Masterlist - Updating'!$K:$K,MATCH('Masterlist Autolink (Audit)'!B100,'Masterlist - Updating'!$B:$B,0))</f>
        <v>Years</v>
      </c>
      <c r="L100" s="8">
        <f>INDEX('Masterlist - Updating'!$L:$L,MATCH('Masterlist Autolink (Audit)'!B100,'Masterlist - Updating'!$B:$B,0))</f>
        <v>45050</v>
      </c>
      <c r="M100" s="7" t="str">
        <f>INDEX('Masterlist - Updating'!$M:$M,MATCH('Masterlist Autolink (Audit)'!B100,'Masterlist - Updating'!$B:$B,0))</f>
        <v>TRESCAL</v>
      </c>
      <c r="N100" s="7" t="str">
        <f>INDEX('Masterlist - Updating'!$N:$N,MATCH('Masterlist Autolink (Audit)'!B100,'Masterlist - Updating'!$B:$B,0))</f>
        <v>SALDM/0699/6/22</v>
      </c>
      <c r="O100" s="7" t="str">
        <f>INDEX('Masterlist - Updating'!$O:$O,MATCH('Masterlist Autolink (Audit)'!B100,'Masterlist - Updating'!$B:$B,0))</f>
        <v>Machine Shop (VTCB3)</v>
      </c>
      <c r="P100" s="7" t="b">
        <f ca="1">INDEX('Masterlist - Updating'!$P:$P,MATCH('Masterlist Autolink (Audit)'!B100,'Masterlist - Updating'!$B:$B,0))</f>
        <v>1</v>
      </c>
      <c r="Q100" s="7">
        <f>INDEX('Masterlist - Updating'!$Q:$Q,MATCH('Masterlist Autolink (Audit)'!B100,'Masterlist - Updating'!$B:$B,0))</f>
        <v>0</v>
      </c>
      <c r="R100" s="7" t="str">
        <f>INDEX('Masterlist - Updating'!$R:$R,MATCH('Masterlist Autolink (Audit)'!B100,'Masterlist - Updating'!$B:$B,0))</f>
        <v>1306618
18640
T22349
309673</v>
      </c>
      <c r="S100" s="7" t="str">
        <f>INDEX('Masterlist - Updating'!$S:$S,MATCH('Masterlist Autolink (Audit)'!B100,'Masterlist - Updating'!$B:$B,0))</f>
        <v>14489
SALDM/1010/2/21
SALDM/2107/2/21
SALDM/0036/13/22</v>
      </c>
      <c r="T100" s="7" t="str">
        <f>INDEX('Masterlist - Updating'!$T:$T,MATCH('Masterlist Autolink (Audit)'!B100,'Masterlist - Updating'!$B:$B,0))</f>
        <v>24.11.2022
11.08.2023
17.12.2022
07.01.2023</v>
      </c>
      <c r="U100" s="11">
        <f t="shared" ca="1" si="5"/>
        <v>44831</v>
      </c>
      <c r="V100" s="11">
        <f t="shared" si="6"/>
        <v>45036</v>
      </c>
    </row>
    <row r="101" spans="1:22" ht="60" customHeight="1" x14ac:dyDescent="0.35">
      <c r="A101" s="2">
        <v>99</v>
      </c>
      <c r="B101" s="12" t="s">
        <v>506</v>
      </c>
      <c r="C101" s="130" t="str">
        <f>INDEX('Masterlist - Updating'!$C:$C,MATCH('Masterlist Autolink (Audit)'!B101,'Masterlist - Updating'!$B:$B,0))</f>
        <v>STICK MICROMETER</v>
      </c>
      <c r="D101" s="7" t="str">
        <f>INDEX('Masterlist - Updating'!$D:$D,MATCH('Masterlist Autolink (Audit)'!B101,'Masterlist - Updating'!$B:$B,0))</f>
        <v>MITUTOYO</v>
      </c>
      <c r="E101" s="7" t="str">
        <f>INDEX('Masterlist - Updating'!$E:$E,MATCH('Masterlist Autolink (Audit)'!B101,'Masterlist - Updating'!$B:$B,0))</f>
        <v xml:space="preserve"> ID 2" - 60"</v>
      </c>
      <c r="F101" s="7" t="str">
        <f>INDEX('Masterlist - Updating'!$F:$F,MATCH('Masterlist Autolink (Audit)'!B101,'Masterlist - Updating'!$B:$B,0))</f>
        <v>3006482</v>
      </c>
      <c r="G101" s="7" t="str">
        <f>INDEX('Masterlist - Updating'!$G:$G,MATCH('Masterlist Autolink (Audit)'!B101,'Masterlist - Updating'!$B:$B,0))</f>
        <v>QCD/TRSG/PROCEDURE 006 / TRSG/QM/001/20 / BS 959 : 2008</v>
      </c>
      <c r="H101" s="7" t="str">
        <f>INDEX('Masterlist - Updating'!$H:$H,MATCH('Masterlist Autolink (Audit)'!B101,'Masterlist - Updating'!$B:$B,0))</f>
        <v>BS 959 OR PER MANUFACTURER SPEC</v>
      </c>
      <c r="I101" s="8">
        <f>INDEX('Masterlist - Updating'!$I:$I,MATCH('Masterlist Autolink (Audit)'!B101,'Masterlist - Updating'!$B:$B,0))</f>
        <v>44681</v>
      </c>
      <c r="J101" s="133">
        <f>INDEX('Masterlist - Updating'!$J:$J,MATCH('Masterlist Autolink (Audit)'!B101,'Masterlist - Updating'!$B:$B,0))</f>
        <v>1</v>
      </c>
      <c r="K101" s="133" t="str">
        <f>INDEX('Masterlist - Updating'!$K:$K,MATCH('Masterlist Autolink (Audit)'!B101,'Masterlist - Updating'!$B:$B,0))</f>
        <v>Years</v>
      </c>
      <c r="L101" s="8">
        <f>INDEX('Masterlist - Updating'!$L:$L,MATCH('Masterlist Autolink (Audit)'!B101,'Masterlist - Updating'!$B:$B,0))</f>
        <v>45046</v>
      </c>
      <c r="M101" s="7" t="str">
        <f>INDEX('Masterlist - Updating'!$M:$M,MATCH('Masterlist Autolink (Audit)'!B101,'Masterlist - Updating'!$B:$B,0))</f>
        <v>TRESCAL</v>
      </c>
      <c r="N101" s="7" t="str">
        <f>INDEX('Masterlist - Updating'!$N:$N,MATCH('Masterlist Autolink (Audit)'!B101,'Masterlist - Updating'!$B:$B,0))</f>
        <v>SALDM/0675/32/22</v>
      </c>
      <c r="O101" s="7" t="str">
        <f>INDEX('Masterlist - Updating'!$O:$O,MATCH('Masterlist Autolink (Audit)'!B101,'Masterlist - Updating'!$B:$B,0))</f>
        <v>QC BAY C TROLLY 1 L6</v>
      </c>
      <c r="P101" s="7" t="b">
        <f ca="1">INDEX('Masterlist - Updating'!$P:$P,MATCH('Masterlist Autolink (Audit)'!B101,'Masterlist - Updating'!$B:$B,0))</f>
        <v>1</v>
      </c>
      <c r="Q101" s="7">
        <f>INDEX('Masterlist - Updating'!$Q:$Q,MATCH('Masterlist Autolink (Audit)'!B101,'Masterlist - Updating'!$B:$B,0))</f>
        <v>0</v>
      </c>
      <c r="R101" s="7" t="str">
        <f>INDEX('Masterlist - Updating'!$R:$R,MATCH('Masterlist Autolink (Audit)'!B101,'Masterlist - Updating'!$B:$B,0))</f>
        <v>1306618
18640
309673
AMNW24</v>
      </c>
      <c r="S101" s="7" t="str">
        <f>INDEX('Masterlist - Updating'!$S:$S,MATCH('Masterlist Autolink (Audit)'!B101,'Masterlist - Updating'!$B:$B,0))</f>
        <v>14489
SALDM/1010/2/21
SALDM/0036/13/22
SALDM/0036/7/22</v>
      </c>
      <c r="T101" s="7" t="str">
        <f>INDEX('Masterlist - Updating'!$T:$T,MATCH('Masterlist Autolink (Audit)'!B101,'Masterlist - Updating'!$B:$B,0))</f>
        <v>24.11.2022
11.08.2023
07.01.2023
05.11.2023</v>
      </c>
      <c r="U101" s="11">
        <f t="shared" ca="1" si="5"/>
        <v>44831</v>
      </c>
      <c r="V101" s="11">
        <f t="shared" si="6"/>
        <v>45032</v>
      </c>
    </row>
    <row r="102" spans="1:22" ht="60" customHeight="1" x14ac:dyDescent="0.35">
      <c r="A102" s="2">
        <v>100</v>
      </c>
      <c r="B102" s="12" t="s">
        <v>513</v>
      </c>
      <c r="C102" s="130" t="str">
        <f>INDEX('Masterlist - Updating'!$C:$C,MATCH('Masterlist Autolink (Audit)'!B102,'Masterlist - Updating'!$B:$B,0))</f>
        <v>STICK MICROMETER</v>
      </c>
      <c r="D102" s="7" t="str">
        <f>INDEX('Masterlist - Updating'!$D:$D,MATCH('Masterlist Autolink (Audit)'!B102,'Masterlist - Updating'!$B:$B,0))</f>
        <v>MITUTOYO</v>
      </c>
      <c r="E102" s="7" t="str">
        <f>INDEX('Masterlist - Updating'!$E:$E,MATCH('Masterlist Autolink (Audit)'!B102,'Masterlist - Updating'!$B:$B,0))</f>
        <v xml:space="preserve"> ID 2" - 60"</v>
      </c>
      <c r="F102" s="7" t="str">
        <f>INDEX('Masterlist - Updating'!$F:$F,MATCH('Masterlist Autolink (Audit)'!B102,'Masterlist - Updating'!$B:$B,0))</f>
        <v>3006466</v>
      </c>
      <c r="G102" s="7" t="str">
        <f>INDEX('Masterlist - Updating'!$G:$G,MATCH('Masterlist Autolink (Audit)'!B102,'Masterlist - Updating'!$B:$B,0))</f>
        <v>QCD/TRSG/PROCEDURE 006 / TRSG/QM/001/20 / BS 959 : 2008</v>
      </c>
      <c r="H102" s="7" t="str">
        <f>INDEX('Masterlist - Updating'!$H:$H,MATCH('Masterlist Autolink (Audit)'!B102,'Masterlist - Updating'!$B:$B,0))</f>
        <v>BS 959 OR PER MANUFACTURER SPEC</v>
      </c>
      <c r="I102" s="8">
        <f>INDEX('Masterlist - Updating'!$I:$I,MATCH('Masterlist Autolink (Audit)'!B102,'Masterlist - Updating'!$B:$B,0))</f>
        <v>44681</v>
      </c>
      <c r="J102" s="133">
        <f>INDEX('Masterlist - Updating'!$J:$J,MATCH('Masterlist Autolink (Audit)'!B102,'Masterlist - Updating'!$B:$B,0))</f>
        <v>1</v>
      </c>
      <c r="K102" s="133" t="str">
        <f>INDEX('Masterlist - Updating'!$K:$K,MATCH('Masterlist Autolink (Audit)'!B102,'Masterlist - Updating'!$B:$B,0))</f>
        <v>Years</v>
      </c>
      <c r="L102" s="8">
        <f>INDEX('Masterlist - Updating'!$L:$L,MATCH('Masterlist Autolink (Audit)'!B102,'Masterlist - Updating'!$B:$B,0))</f>
        <v>45046</v>
      </c>
      <c r="M102" s="7" t="str">
        <f>INDEX('Masterlist - Updating'!$M:$M,MATCH('Masterlist Autolink (Audit)'!B102,'Masterlist - Updating'!$B:$B,0))</f>
        <v>TRESCAL</v>
      </c>
      <c r="N102" s="7" t="str">
        <f>INDEX('Masterlist - Updating'!$N:$N,MATCH('Masterlist Autolink (Audit)'!B102,'Masterlist - Updating'!$B:$B,0))</f>
        <v>SALDM/0675/33/22</v>
      </c>
      <c r="O102" s="7" t="str">
        <f>INDEX('Masterlist - Updating'!$O:$O,MATCH('Masterlist Autolink (Audit)'!B102,'Masterlist - Updating'!$B:$B,0))</f>
        <v>QC GAUGE ROOM OUT SIDE</v>
      </c>
      <c r="P102" s="7" t="b">
        <f ca="1">INDEX('Masterlist - Updating'!$P:$P,MATCH('Masterlist Autolink (Audit)'!B102,'Masterlist - Updating'!$B:$B,0))</f>
        <v>1</v>
      </c>
      <c r="Q102" s="7">
        <f>INDEX('Masterlist - Updating'!$Q:$Q,MATCH('Masterlist Autolink (Audit)'!B102,'Masterlist - Updating'!$B:$B,0))</f>
        <v>0</v>
      </c>
      <c r="R102" s="7" t="str">
        <f>INDEX('Masterlist - Updating'!$R:$R,MATCH('Masterlist Autolink (Audit)'!B102,'Masterlist - Updating'!$B:$B,0))</f>
        <v>1306618
18640
309673
AMNW24</v>
      </c>
      <c r="S102" s="7" t="str">
        <f>INDEX('Masterlist - Updating'!$S:$S,MATCH('Masterlist Autolink (Audit)'!B102,'Masterlist - Updating'!$B:$B,0))</f>
        <v>14489
SALDM/1010/2/21
SALDM/0036/13/22
SALDM/0036/7/22</v>
      </c>
      <c r="T102" s="7" t="str">
        <f>INDEX('Masterlist - Updating'!$T:$T,MATCH('Masterlist Autolink (Audit)'!B102,'Masterlist - Updating'!$B:$B,0))</f>
        <v>24.11.2022
11.08.2023
07.01.2023
05.11.2023</v>
      </c>
      <c r="U102" s="11">
        <f t="shared" ca="1" si="5"/>
        <v>44831</v>
      </c>
      <c r="V102" s="11">
        <f t="shared" si="6"/>
        <v>45032</v>
      </c>
    </row>
    <row r="103" spans="1:22" ht="60" customHeight="1" x14ac:dyDescent="0.35">
      <c r="A103" s="2">
        <v>101</v>
      </c>
      <c r="B103" s="12" t="s">
        <v>516</v>
      </c>
      <c r="C103" s="130" t="str">
        <f>INDEX('Masterlist - Updating'!$C:$C,MATCH('Masterlist Autolink (Audit)'!B103,'Masterlist - Updating'!$B:$B,0))</f>
        <v>DIGIMATIC HOLTEST (2 ANVILS)
3 Point Internal Micrometer</v>
      </c>
      <c r="D103" s="7" t="str">
        <f>INDEX('Masterlist - Updating'!$D:$D,MATCH('Masterlist Autolink (Audit)'!B103,'Masterlist - Updating'!$B:$B,0))</f>
        <v>BOWERS</v>
      </c>
      <c r="E103" s="7" t="str">
        <f>INDEX('Masterlist - Updating'!$E:$E,MATCH('Masterlist Autolink (Audit)'!B103,'Masterlist - Updating'!$B:$B,0))</f>
        <v>0.250" - 0.375"</v>
      </c>
      <c r="F103" s="7" t="str">
        <f>INDEX('Masterlist - Updating'!$F:$F,MATCH('Masterlist Autolink (Audit)'!B103,'Masterlist - Updating'!$B:$B,0))</f>
        <v>04670 (H) C/W R29119 / T13316 (A)</v>
      </c>
      <c r="G103" s="7" t="str">
        <f>INDEX('Masterlist - Updating'!$G:$G,MATCH('Masterlist Autolink (Audit)'!B103,'Masterlist - Updating'!$B:$B,0))</f>
        <v>QCD/TRSG/SEAMS 0007 / TRSG/QM/001/20</v>
      </c>
      <c r="H103" s="7" t="str">
        <f>INDEX('Masterlist - Updating'!$H:$H,MATCH('Masterlist Autolink (Audit)'!B103,'Masterlist - Updating'!$B:$B,0))</f>
        <v>±0.0015"</v>
      </c>
      <c r="I103" s="8">
        <f>INDEX('Masterlist - Updating'!$I:$I,MATCH('Masterlist Autolink (Audit)'!B103,'Masterlist - Updating'!$B:$B,0))</f>
        <v>44702</v>
      </c>
      <c r="J103" s="133">
        <f>INDEX('Masterlist - Updating'!$J:$J,MATCH('Masterlist Autolink (Audit)'!B103,'Masterlist - Updating'!$B:$B,0))</f>
        <v>1</v>
      </c>
      <c r="K103" s="133" t="str">
        <f>INDEX('Masterlist - Updating'!$K:$K,MATCH('Masterlist Autolink (Audit)'!B103,'Masterlist - Updating'!$B:$B,0))</f>
        <v>Years</v>
      </c>
      <c r="L103" s="8">
        <f>INDEX('Masterlist - Updating'!$L:$L,MATCH('Masterlist Autolink (Audit)'!B103,'Masterlist - Updating'!$B:$B,0))</f>
        <v>45067</v>
      </c>
      <c r="M103" s="7" t="str">
        <f>INDEX('Masterlist - Updating'!$M:$M,MATCH('Masterlist Autolink (Audit)'!B103,'Masterlist - Updating'!$B:$B,0))</f>
        <v>TRESCAL</v>
      </c>
      <c r="N103" s="7" t="str">
        <f>INDEX('Masterlist - Updating'!$N:$N,MATCH('Masterlist Autolink (Audit)'!B103,'Masterlist - Updating'!$B:$B,0))</f>
        <v>SALDM/0784/98/22</v>
      </c>
      <c r="O103" s="7" t="str">
        <f>INDEX('Masterlist - Updating'!$O:$O,MATCH('Masterlist Autolink (Audit)'!B103,'Masterlist - Updating'!$B:$B,0))</f>
        <v>QC GAUGE ROOM OUT SIDE</v>
      </c>
      <c r="P103" s="7" t="b">
        <f ca="1">INDEX('Masterlist - Updating'!$P:$P,MATCH('Masterlist Autolink (Audit)'!B103,'Masterlist - Updating'!$B:$B,0))</f>
        <v>1</v>
      </c>
      <c r="Q103" s="7">
        <f>INDEX('Masterlist - Updating'!$Q:$Q,MATCH('Masterlist Autolink (Audit)'!B103,'Masterlist - Updating'!$B:$B,0))</f>
        <v>0</v>
      </c>
      <c r="R103" s="7" t="str">
        <f>INDEX('Masterlist - Updating'!$R:$R,MATCH('Masterlist Autolink (Audit)'!B103,'Masterlist - Updating'!$B:$B,0))</f>
        <v>RGSET/001`081</v>
      </c>
      <c r="S103" s="7" t="str">
        <f>INDEX('Masterlist - Updating'!$S:$S,MATCH('Masterlist Autolink (Audit)'!B103,'Masterlist - Updating'!$B:$B,0))</f>
        <v>SALDM/1043/1/21 &amp; SADLM/1043/2/21</v>
      </c>
      <c r="T103" s="7" t="str">
        <f>INDEX('Masterlist - Updating'!$T:$T,MATCH('Masterlist Autolink (Audit)'!B103,'Masterlist - Updating'!$B:$B,0))</f>
        <v>06.08.2023</v>
      </c>
      <c r="U103" s="11">
        <f t="shared" ca="1" si="5"/>
        <v>44831</v>
      </c>
      <c r="V103" s="11">
        <f t="shared" si="6"/>
        <v>45053</v>
      </c>
    </row>
    <row r="104" spans="1:22" ht="60" customHeight="1" x14ac:dyDescent="0.35">
      <c r="A104" s="2">
        <v>102</v>
      </c>
      <c r="B104" s="12" t="s">
        <v>518</v>
      </c>
      <c r="C104" s="130" t="str">
        <f>INDEX('Masterlist - Updating'!$C:$C,MATCH('Masterlist Autolink (Audit)'!B104,'Masterlist - Updating'!$B:$B,0))</f>
        <v xml:space="preserve">RING GAUGE 
(3 Point Internal Micrometer - Setting Ring) </v>
      </c>
      <c r="D104" s="7" t="str">
        <f>INDEX('Masterlist - Updating'!$D:$D,MATCH('Masterlist Autolink (Audit)'!B104,'Masterlist - Updating'!$B:$B,0))</f>
        <v>BOWERS</v>
      </c>
      <c r="E104" s="7">
        <f>INDEX('Masterlist - Updating'!$E:$E,MATCH('Masterlist Autolink (Audit)'!B104,'Masterlist - Updating'!$B:$B,0))</f>
        <v>0.31274999999999997</v>
      </c>
      <c r="F104" s="7" t="str">
        <f>INDEX('Masterlist - Updating'!$F:$F,MATCH('Masterlist Autolink (Audit)'!B104,'Masterlist - Updating'!$B:$B,0))</f>
        <v>338339</v>
      </c>
      <c r="G104" s="7" t="str">
        <f>INDEX('Masterlist - Updating'!$G:$G,MATCH('Masterlist Autolink (Audit)'!B104,'Masterlist - Updating'!$B:$B,0))</f>
        <v>QCD/TRSG/PROCEDURE 002 / TRSG/QM/001/20</v>
      </c>
      <c r="H104" s="7" t="str">
        <f>INDEX('Masterlist - Updating'!$H:$H,MATCH('Masterlist Autolink (Audit)'!B104,'Masterlist - Updating'!$B:$B,0))</f>
        <v>±0.0015"</v>
      </c>
      <c r="I104" s="8">
        <f>INDEX('Masterlist - Updating'!$I:$I,MATCH('Masterlist Autolink (Audit)'!B104,'Masterlist - Updating'!$B:$B,0))</f>
        <v>44702</v>
      </c>
      <c r="J104" s="133">
        <f>INDEX('Masterlist - Updating'!$J:$J,MATCH('Masterlist Autolink (Audit)'!B104,'Masterlist - Updating'!$B:$B,0))</f>
        <v>1</v>
      </c>
      <c r="K104" s="133" t="str">
        <f>INDEX('Masterlist - Updating'!$K:$K,MATCH('Masterlist Autolink (Audit)'!B104,'Masterlist - Updating'!$B:$B,0))</f>
        <v>Years</v>
      </c>
      <c r="L104" s="8">
        <f>INDEX('Masterlist - Updating'!$L:$L,MATCH('Masterlist Autolink (Audit)'!B104,'Masterlist - Updating'!$B:$B,0))</f>
        <v>45067</v>
      </c>
      <c r="M104" s="7" t="str">
        <f>INDEX('Masterlist - Updating'!$M:$M,MATCH('Masterlist Autolink (Audit)'!B104,'Masterlist - Updating'!$B:$B,0))</f>
        <v>TRESCAL</v>
      </c>
      <c r="N104" s="7" t="str">
        <f>INDEX('Masterlist - Updating'!$N:$N,MATCH('Masterlist Autolink (Audit)'!B104,'Masterlist - Updating'!$B:$B,0))</f>
        <v>SALDM/0784/2/22</v>
      </c>
      <c r="O104" s="7" t="str">
        <f>INDEX('Masterlist - Updating'!$O:$O,MATCH('Masterlist Autolink (Audit)'!B104,'Masterlist - Updating'!$B:$B,0))</f>
        <v>M/S GAUGE ROOM K1</v>
      </c>
      <c r="P104" s="7" t="b">
        <f ca="1">INDEX('Masterlist - Updating'!$P:$P,MATCH('Masterlist Autolink (Audit)'!B104,'Masterlist - Updating'!$B:$B,0))</f>
        <v>1</v>
      </c>
      <c r="Q104" s="7">
        <f>INDEX('Masterlist - Updating'!$Q:$Q,MATCH('Masterlist Autolink (Audit)'!B104,'Masterlist - Updating'!$B:$B,0))</f>
        <v>0</v>
      </c>
      <c r="R104" s="7" t="str">
        <f>INDEX('Masterlist - Updating'!$R:$R,MATCH('Masterlist Autolink (Audit)'!B104,'Masterlist - Updating'!$B:$B,0))</f>
        <v>0101 (600.2)
1146</v>
      </c>
      <c r="S104" s="7" t="str">
        <f>INDEX('Masterlist - Updating'!$S:$S,MATCH('Masterlist Autolink (Audit)'!B104,'Masterlist - Updating'!$B:$B,0))</f>
        <v>SALDM/1074/3/21
01137-0122-00536-CMDD</v>
      </c>
      <c r="T104" s="7" t="str">
        <f>INDEX('Masterlist - Updating'!$T:$T,MATCH('Masterlist Autolink (Audit)'!B104,'Masterlist - Updating'!$B:$B,0))</f>
        <v>12.08.2023
26.01.2023</v>
      </c>
      <c r="U104" s="11">
        <f t="shared" ca="1" si="5"/>
        <v>44831</v>
      </c>
      <c r="V104" s="11">
        <f t="shared" si="6"/>
        <v>45053</v>
      </c>
    </row>
    <row r="105" spans="1:22" ht="60" customHeight="1" x14ac:dyDescent="0.35">
      <c r="A105" s="2">
        <v>103</v>
      </c>
      <c r="B105" s="12" t="s">
        <v>522</v>
      </c>
      <c r="C105" s="130" t="str">
        <f>INDEX('Masterlist - Updating'!$C:$C,MATCH('Masterlist Autolink (Audit)'!B105,'Masterlist - Updating'!$B:$B,0))</f>
        <v>DIGIMATIC HOLTEST (3 ANVILS)
3 Point Internal Micrometer</v>
      </c>
      <c r="D105" s="7" t="str">
        <f>INDEX('Masterlist - Updating'!$D:$D,MATCH('Masterlist Autolink (Audit)'!B105,'Masterlist - Updating'!$B:$B,0))</f>
        <v>BOWERS</v>
      </c>
      <c r="E105" s="7" t="str">
        <f>INDEX('Masterlist - Updating'!$E:$E,MATCH('Masterlist Autolink (Audit)'!B105,'Masterlist - Updating'!$B:$B,0))</f>
        <v>0.375" - 0.750"</v>
      </c>
      <c r="F105" s="7" t="str">
        <f>INDEX('Masterlist - Updating'!$F:$F,MATCH('Masterlist Autolink (Audit)'!B105,'Masterlist - Updating'!$B:$B,0))</f>
        <v>15127 (H) C/W W24591/R29957/R31653</v>
      </c>
      <c r="G105" s="7" t="str">
        <f>INDEX('Masterlist - Updating'!$G:$G,MATCH('Masterlist Autolink (Audit)'!B105,'Masterlist - Updating'!$B:$B,0))</f>
        <v>QCD/TRSG/SEAMS 0007 / TRSG/QM/001/20</v>
      </c>
      <c r="H105" s="7" t="str">
        <f>INDEX('Masterlist - Updating'!$H:$H,MATCH('Masterlist Autolink (Audit)'!B105,'Masterlist - Updating'!$B:$B,0))</f>
        <v>±0.0015"</v>
      </c>
      <c r="I105" s="8">
        <f>INDEX('Masterlist - Updating'!$I:$I,MATCH('Masterlist Autolink (Audit)'!B105,'Masterlist - Updating'!$B:$B,0))</f>
        <v>44757</v>
      </c>
      <c r="J105" s="133">
        <f>INDEX('Masterlist - Updating'!$J:$J,MATCH('Masterlist Autolink (Audit)'!B105,'Masterlist - Updating'!$B:$B,0))</f>
        <v>1</v>
      </c>
      <c r="K105" s="133" t="str">
        <f>INDEX('Masterlist - Updating'!$K:$K,MATCH('Masterlist Autolink (Audit)'!B105,'Masterlist - Updating'!$B:$B,0))</f>
        <v>Years</v>
      </c>
      <c r="L105" s="8">
        <f>INDEX('Masterlist - Updating'!$L:$L,MATCH('Masterlist Autolink (Audit)'!B105,'Masterlist - Updating'!$B:$B,0))</f>
        <v>45122</v>
      </c>
      <c r="M105" s="7" t="str">
        <f>INDEX('Masterlist - Updating'!$M:$M,MATCH('Masterlist Autolink (Audit)'!B105,'Masterlist - Updating'!$B:$B,0))</f>
        <v>TRESCAL</v>
      </c>
      <c r="N105" s="7" t="str">
        <f>INDEX('Masterlist - Updating'!$N:$N,MATCH('Masterlist Autolink (Audit)'!B105,'Masterlist - Updating'!$B:$B,0))</f>
        <v>SALDM/1087/3/22</v>
      </c>
      <c r="O105" s="7" t="str">
        <f>INDEX('Masterlist - Updating'!$O:$O,MATCH('Masterlist Autolink (Audit)'!B105,'Masterlist - Updating'!$B:$B,0))</f>
        <v>QC GAUGE ROOM - J</v>
      </c>
      <c r="P105" s="7" t="b">
        <f ca="1">INDEX('Masterlist - Updating'!$P:$P,MATCH('Masterlist Autolink (Audit)'!B105,'Masterlist - Updating'!$B:$B,0))</f>
        <v>1</v>
      </c>
      <c r="Q105" s="7">
        <f>INDEX('Masterlist - Updating'!$Q:$Q,MATCH('Masterlist Autolink (Audit)'!B105,'Masterlist - Updating'!$B:$B,0))</f>
        <v>0</v>
      </c>
      <c r="R105" s="7" t="str">
        <f>INDEX('Masterlist - Updating'!$R:$R,MATCH('Masterlist Autolink (Audit)'!B105,'Masterlist - Updating'!$B:$B,0))</f>
        <v>RGSET/001`081</v>
      </c>
      <c r="S105" s="7" t="str">
        <f>INDEX('Masterlist - Updating'!$S:$S,MATCH('Masterlist Autolink (Audit)'!B105,'Masterlist - Updating'!$B:$B,0))</f>
        <v>SALDM/1043/1/21 &amp; SADLM/1043/2/21</v>
      </c>
      <c r="T105" s="7" t="str">
        <f>INDEX('Masterlist - Updating'!$T:$T,MATCH('Masterlist Autolink (Audit)'!B105,'Masterlist - Updating'!$B:$B,0))</f>
        <v>06.08.2023</v>
      </c>
      <c r="U105" s="11">
        <f t="shared" ca="1" si="5"/>
        <v>44831</v>
      </c>
      <c r="V105" s="11">
        <f t="shared" si="6"/>
        <v>45108</v>
      </c>
    </row>
    <row r="106" spans="1:22" ht="60" customHeight="1" x14ac:dyDescent="0.35">
      <c r="A106" s="2">
        <v>104</v>
      </c>
      <c r="B106" s="12" t="s">
        <v>525</v>
      </c>
      <c r="C106" s="130" t="str">
        <f>INDEX('Masterlist - Updating'!$C:$C,MATCH('Masterlist Autolink (Audit)'!B106,'Masterlist - Updating'!$B:$B,0))</f>
        <v>SETTING RING
3 Point Internal Micrometer</v>
      </c>
      <c r="D106" s="7" t="str">
        <f>INDEX('Masterlist - Updating'!$D:$D,MATCH('Masterlist Autolink (Audit)'!B106,'Masterlist - Updating'!$B:$B,0))</f>
        <v>BOWERS</v>
      </c>
      <c r="E106" s="7">
        <f>INDEX('Masterlist - Updating'!$E:$E,MATCH('Masterlist Autolink (Audit)'!B106,'Masterlist - Updating'!$B:$B,0))</f>
        <v>0.49997999999999998</v>
      </c>
      <c r="F106" s="7" t="str">
        <f>INDEX('Masterlist - Updating'!$F:$F,MATCH('Masterlist Autolink (Audit)'!B106,'Masterlist - Updating'!$B:$B,0))</f>
        <v>338298</v>
      </c>
      <c r="G106" s="7" t="str">
        <f>INDEX('Masterlist - Updating'!$G:$G,MATCH('Masterlist Autolink (Audit)'!B106,'Masterlist - Updating'!$B:$B,0))</f>
        <v>QCD/TRSG/PROCEDURE 002 / TRSG/QM/001/20</v>
      </c>
      <c r="H106" s="7" t="str">
        <f>INDEX('Masterlist - Updating'!$H:$H,MATCH('Masterlist Autolink (Audit)'!B106,'Masterlist - Updating'!$B:$B,0))</f>
        <v>±0.0015"</v>
      </c>
      <c r="I106" s="8">
        <f>INDEX('Masterlist - Updating'!$I:$I,MATCH('Masterlist Autolink (Audit)'!B106,'Masterlist - Updating'!$B:$B,0))</f>
        <v>44757</v>
      </c>
      <c r="J106" s="133">
        <f>INDEX('Masterlist - Updating'!$J:$J,MATCH('Masterlist Autolink (Audit)'!B106,'Masterlist - Updating'!$B:$B,0))</f>
        <v>1</v>
      </c>
      <c r="K106" s="133" t="str">
        <f>INDEX('Masterlist - Updating'!$K:$K,MATCH('Masterlist Autolink (Audit)'!B106,'Masterlist - Updating'!$B:$B,0))</f>
        <v>Years</v>
      </c>
      <c r="L106" s="8">
        <f>INDEX('Masterlist - Updating'!$L:$L,MATCH('Masterlist Autolink (Audit)'!B106,'Masterlist - Updating'!$B:$B,0))</f>
        <v>45122</v>
      </c>
      <c r="M106" s="7" t="str">
        <f>INDEX('Masterlist - Updating'!$M:$M,MATCH('Masterlist Autolink (Audit)'!B106,'Masterlist - Updating'!$B:$B,0))</f>
        <v>TRESCAL</v>
      </c>
      <c r="N106" s="7" t="str">
        <f>INDEX('Masterlist - Updating'!$N:$N,MATCH('Masterlist Autolink (Audit)'!B106,'Masterlist - Updating'!$B:$B,0))</f>
        <v>SALDM/1087/4/22</v>
      </c>
      <c r="O106" s="7" t="str">
        <f>INDEX('Masterlist - Updating'!$O:$O,MATCH('Masterlist Autolink (Audit)'!B106,'Masterlist - Updating'!$B:$B,0))</f>
        <v>QC GAUGE ROOM - J</v>
      </c>
      <c r="P106" s="7" t="b">
        <f ca="1">INDEX('Masterlist - Updating'!$P:$P,MATCH('Masterlist Autolink (Audit)'!B106,'Masterlist - Updating'!$B:$B,0))</f>
        <v>1</v>
      </c>
      <c r="Q106" s="7">
        <f>INDEX('Masterlist - Updating'!$Q:$Q,MATCH('Masterlist Autolink (Audit)'!B106,'Masterlist - Updating'!$B:$B,0))</f>
        <v>0</v>
      </c>
      <c r="R106" s="7" t="str">
        <f>INDEX('Masterlist - Updating'!$R:$R,MATCH('Masterlist Autolink (Audit)'!B106,'Masterlist - Updating'!$B:$B,0))</f>
        <v>0101 (600.2)
1146</v>
      </c>
      <c r="S106" s="7" t="str">
        <f>INDEX('Masterlist - Updating'!$S:$S,MATCH('Masterlist Autolink (Audit)'!B106,'Masterlist - Updating'!$B:$B,0))</f>
        <v>SALDM/1074/3/21
01137-0122-00536-CMDD</v>
      </c>
      <c r="T106" s="7" t="str">
        <f>INDEX('Masterlist - Updating'!$T:$T,MATCH('Masterlist Autolink (Audit)'!B106,'Masterlist - Updating'!$B:$B,0))</f>
        <v>12.08.2023
26.01.2023</v>
      </c>
      <c r="U106" s="11">
        <f t="shared" ca="1" si="5"/>
        <v>44831</v>
      </c>
      <c r="V106" s="11">
        <f t="shared" si="6"/>
        <v>45108</v>
      </c>
    </row>
    <row r="107" spans="1:22" ht="60" customHeight="1" x14ac:dyDescent="0.35">
      <c r="A107" s="2">
        <v>105</v>
      </c>
      <c r="B107" s="12" t="s">
        <v>528</v>
      </c>
      <c r="C107" s="130" t="str">
        <f>INDEX('Masterlist - Updating'!$C:$C,MATCH('Masterlist Autolink (Audit)'!B107,'Masterlist - Updating'!$B:$B,0))</f>
        <v>SETTING RING
3 Point Internal Micrometer</v>
      </c>
      <c r="D107" s="7" t="str">
        <f>INDEX('Masterlist - Updating'!$D:$D,MATCH('Masterlist Autolink (Audit)'!B107,'Masterlist - Updating'!$B:$B,0))</f>
        <v>BOWERS</v>
      </c>
      <c r="E107" s="7" t="str">
        <f>INDEX('Masterlist - Updating'!$E:$E,MATCH('Masterlist Autolink (Audit)'!B107,'Masterlist - Updating'!$B:$B,0))</f>
        <v>0.75003"</v>
      </c>
      <c r="F107" s="7" t="str">
        <f>INDEX('Masterlist - Updating'!$F:$F,MATCH('Masterlist Autolink (Audit)'!B107,'Masterlist - Updating'!$B:$B,0))</f>
        <v>342645</v>
      </c>
      <c r="G107" s="7" t="str">
        <f>INDEX('Masterlist - Updating'!$G:$G,MATCH('Masterlist Autolink (Audit)'!B107,'Masterlist - Updating'!$B:$B,0))</f>
        <v>QCD/TRSG/PROCEDURE 002 / TRSG/QM/001/20</v>
      </c>
      <c r="H107" s="7" t="str">
        <f>INDEX('Masterlist - Updating'!$H:$H,MATCH('Masterlist Autolink (Audit)'!B107,'Masterlist - Updating'!$B:$B,0))</f>
        <v>±0.0015"</v>
      </c>
      <c r="I107" s="8">
        <f>INDEX('Masterlist - Updating'!$I:$I,MATCH('Masterlist Autolink (Audit)'!B107,'Masterlist - Updating'!$B:$B,0))</f>
        <v>44757</v>
      </c>
      <c r="J107" s="133">
        <f>INDEX('Masterlist - Updating'!$J:$J,MATCH('Masterlist Autolink (Audit)'!B107,'Masterlist - Updating'!$B:$B,0))</f>
        <v>1</v>
      </c>
      <c r="K107" s="133" t="str">
        <f>INDEX('Masterlist - Updating'!$K:$K,MATCH('Masterlist Autolink (Audit)'!B107,'Masterlist - Updating'!$B:$B,0))</f>
        <v>Years</v>
      </c>
      <c r="L107" s="8">
        <f>INDEX('Masterlist - Updating'!$L:$L,MATCH('Masterlist Autolink (Audit)'!B107,'Masterlist - Updating'!$B:$B,0))</f>
        <v>45122</v>
      </c>
      <c r="M107" s="7" t="str">
        <f>INDEX('Masterlist - Updating'!$M:$M,MATCH('Masterlist Autolink (Audit)'!B107,'Masterlist - Updating'!$B:$B,0))</f>
        <v>TRESCAL</v>
      </c>
      <c r="N107" s="7" t="str">
        <f>INDEX('Masterlist - Updating'!$N:$N,MATCH('Masterlist Autolink (Audit)'!B107,'Masterlist - Updating'!$B:$B,0))</f>
        <v>SALDM/1087/5/22</v>
      </c>
      <c r="O107" s="7" t="str">
        <f>INDEX('Masterlist - Updating'!$O:$O,MATCH('Masterlist Autolink (Audit)'!B107,'Masterlist - Updating'!$B:$B,0))</f>
        <v>QC GAUGE ROOM - J</v>
      </c>
      <c r="P107" s="7" t="b">
        <f ca="1">INDEX('Masterlist - Updating'!$P:$P,MATCH('Masterlist Autolink (Audit)'!B107,'Masterlist - Updating'!$B:$B,0))</f>
        <v>1</v>
      </c>
      <c r="Q107" s="7">
        <f>INDEX('Masterlist - Updating'!$Q:$Q,MATCH('Masterlist Autolink (Audit)'!B107,'Masterlist - Updating'!$B:$B,0))</f>
        <v>0</v>
      </c>
      <c r="R107" s="7" t="str">
        <f>INDEX('Masterlist - Updating'!$R:$R,MATCH('Masterlist Autolink (Audit)'!B107,'Masterlist - Updating'!$B:$B,0))</f>
        <v>0101 (600.2)
1146</v>
      </c>
      <c r="S107" s="7" t="str">
        <f>INDEX('Masterlist - Updating'!$S:$S,MATCH('Masterlist Autolink (Audit)'!B107,'Masterlist - Updating'!$B:$B,0))</f>
        <v>SALDM/1074/3/21
01137-0122-00536-CMDD</v>
      </c>
      <c r="T107" s="7" t="str">
        <f>INDEX('Masterlist - Updating'!$T:$T,MATCH('Masterlist Autolink (Audit)'!B107,'Masterlist - Updating'!$B:$B,0))</f>
        <v>12.08.2023
26.01.2023</v>
      </c>
      <c r="U107" s="11">
        <f t="shared" ca="1" si="5"/>
        <v>44831</v>
      </c>
      <c r="V107" s="11">
        <f t="shared" si="6"/>
        <v>45108</v>
      </c>
    </row>
    <row r="108" spans="1:22" ht="60" customHeight="1" x14ac:dyDescent="0.35">
      <c r="A108" s="2">
        <v>106</v>
      </c>
      <c r="B108" s="12" t="s">
        <v>531</v>
      </c>
      <c r="C108" s="130" t="str">
        <f>INDEX('Masterlist - Updating'!$C:$C,MATCH('Masterlist Autolink (Audit)'!B108,'Masterlist - Updating'!$B:$B,0))</f>
        <v>DIGIMATIC HOLTEST (3 ANVILS)
3 Point Internal Micrometer</v>
      </c>
      <c r="D108" s="7" t="str">
        <f>INDEX('Masterlist - Updating'!$D:$D,MATCH('Masterlist Autolink (Audit)'!B108,'Masterlist - Updating'!$B:$B,0))</f>
        <v>BOWERS</v>
      </c>
      <c r="E108" s="7" t="str">
        <f>INDEX('Masterlist - Updating'!$E:$E,MATCH('Masterlist Autolink (Audit)'!B108,'Masterlist - Updating'!$B:$B,0))</f>
        <v>0.375" - 0.750"</v>
      </c>
      <c r="F108" s="7" t="str">
        <f>INDEX('Masterlist - Updating'!$F:$F,MATCH('Masterlist Autolink (Audit)'!B108,'Masterlist - Updating'!$B:$B,0))</f>
        <v>15105 (H) C/W R24467/R29960/R31668</v>
      </c>
      <c r="G108" s="7" t="str">
        <f>INDEX('Masterlist - Updating'!$G:$G,MATCH('Masterlist Autolink (Audit)'!B108,'Masterlist - Updating'!$B:$B,0))</f>
        <v>QCD/TRSG/SEAMS 0007 / TRSG/QM/001/20</v>
      </c>
      <c r="H108" s="7" t="str">
        <f>INDEX('Masterlist - Updating'!$H:$H,MATCH('Masterlist Autolink (Audit)'!B108,'Masterlist - Updating'!$B:$B,0))</f>
        <v>±0.0015"</v>
      </c>
      <c r="I108" s="8">
        <f>INDEX('Masterlist - Updating'!$I:$I,MATCH('Masterlist Autolink (Audit)'!B108,'Masterlist - Updating'!$B:$B,0))</f>
        <v>44702</v>
      </c>
      <c r="J108" s="133">
        <f>INDEX('Masterlist - Updating'!$J:$J,MATCH('Masterlist Autolink (Audit)'!B108,'Masterlist - Updating'!$B:$B,0))</f>
        <v>1</v>
      </c>
      <c r="K108" s="133" t="str">
        <f>INDEX('Masterlist - Updating'!$K:$K,MATCH('Masterlist Autolink (Audit)'!B108,'Masterlist - Updating'!$B:$B,0))</f>
        <v>Years</v>
      </c>
      <c r="L108" s="8">
        <f>INDEX('Masterlist - Updating'!$L:$L,MATCH('Masterlist Autolink (Audit)'!B108,'Masterlist - Updating'!$B:$B,0))</f>
        <v>45067</v>
      </c>
      <c r="M108" s="7" t="str">
        <f>INDEX('Masterlist - Updating'!$M:$M,MATCH('Masterlist Autolink (Audit)'!B108,'Masterlist - Updating'!$B:$B,0))</f>
        <v>TRESCAL</v>
      </c>
      <c r="N108" s="7" t="str">
        <f>INDEX('Masterlist - Updating'!$N:$N,MATCH('Masterlist Autolink (Audit)'!B108,'Masterlist - Updating'!$B:$B,0))</f>
        <v>SALDM/0784/7/22</v>
      </c>
      <c r="O108" s="7" t="str">
        <f>INDEX('Masterlist - Updating'!$O:$O,MATCH('Masterlist Autolink (Audit)'!B108,'Masterlist - Updating'!$B:$B,0))</f>
        <v>M/S GAUGE ROOM K4</v>
      </c>
      <c r="P108" s="7" t="b">
        <f ca="1">INDEX('Masterlist - Updating'!$P:$P,MATCH('Masterlist Autolink (Audit)'!B108,'Masterlist - Updating'!$B:$B,0))</f>
        <v>1</v>
      </c>
      <c r="Q108" s="7">
        <f>INDEX('Masterlist - Updating'!$Q:$Q,MATCH('Masterlist Autolink (Audit)'!B108,'Masterlist - Updating'!$B:$B,0))</f>
        <v>0</v>
      </c>
      <c r="R108" s="7" t="str">
        <f>INDEX('Masterlist - Updating'!$R:$R,MATCH('Masterlist Autolink (Audit)'!B108,'Masterlist - Updating'!$B:$B,0))</f>
        <v>RGSET/001`081</v>
      </c>
      <c r="S108" s="7" t="str">
        <f>INDEX('Masterlist - Updating'!$S:$S,MATCH('Masterlist Autolink (Audit)'!B108,'Masterlist - Updating'!$B:$B,0))</f>
        <v>SALDM/1043/1/21 &amp; SADLM/1043/2/21</v>
      </c>
      <c r="T108" s="7" t="str">
        <f>INDEX('Masterlist - Updating'!$T:$T,MATCH('Masterlist Autolink (Audit)'!B108,'Masterlist - Updating'!$B:$B,0))</f>
        <v>06.08.2023</v>
      </c>
      <c r="U108" s="11">
        <f t="shared" ca="1" si="5"/>
        <v>44831</v>
      </c>
      <c r="V108" s="11">
        <f t="shared" si="6"/>
        <v>45053</v>
      </c>
    </row>
    <row r="109" spans="1:22" ht="60" customHeight="1" x14ac:dyDescent="0.35">
      <c r="A109" s="2">
        <v>107</v>
      </c>
      <c r="B109" s="12" t="s">
        <v>533</v>
      </c>
      <c r="C109" s="130" t="str">
        <f>INDEX('Masterlist - Updating'!$C:$C,MATCH('Masterlist Autolink (Audit)'!B109,'Masterlist - Updating'!$B:$B,0))</f>
        <v>SETTING RING
3 Point Internal Micrometer</v>
      </c>
      <c r="D109" s="7" t="str">
        <f>INDEX('Masterlist - Updating'!$D:$D,MATCH('Masterlist Autolink (Audit)'!B109,'Masterlist - Updating'!$B:$B,0))</f>
        <v>BOWERS</v>
      </c>
      <c r="E109" s="7">
        <f>INDEX('Masterlist - Updating'!$E:$E,MATCH('Masterlist Autolink (Audit)'!B109,'Masterlist - Updating'!$B:$B,0))</f>
        <v>0.49985000000000002</v>
      </c>
      <c r="F109" s="7" t="str">
        <f>INDEX('Masterlist - Updating'!$F:$F,MATCH('Masterlist Autolink (Audit)'!B109,'Masterlist - Updating'!$B:$B,0))</f>
        <v>335022</v>
      </c>
      <c r="G109" s="7" t="str">
        <f>INDEX('Masterlist - Updating'!$G:$G,MATCH('Masterlist Autolink (Audit)'!B109,'Masterlist - Updating'!$B:$B,0))</f>
        <v>QCD/TRSG/PROCEDURE 002 / TRSG/QM/001/20</v>
      </c>
      <c r="H109" s="7" t="str">
        <f>INDEX('Masterlist - Updating'!$H:$H,MATCH('Masterlist Autolink (Audit)'!B109,'Masterlist - Updating'!$B:$B,0))</f>
        <v>±0.0015"</v>
      </c>
      <c r="I109" s="8">
        <f>INDEX('Masterlist - Updating'!$I:$I,MATCH('Masterlist Autolink (Audit)'!B109,'Masterlist - Updating'!$B:$B,0))</f>
        <v>44702</v>
      </c>
      <c r="J109" s="133">
        <f>INDEX('Masterlist - Updating'!$J:$J,MATCH('Masterlist Autolink (Audit)'!B109,'Masterlist - Updating'!$B:$B,0))</f>
        <v>1</v>
      </c>
      <c r="K109" s="133" t="str">
        <f>INDEX('Masterlist - Updating'!$K:$K,MATCH('Masterlist Autolink (Audit)'!B109,'Masterlist - Updating'!$B:$B,0))</f>
        <v>Years</v>
      </c>
      <c r="L109" s="8">
        <f>INDEX('Masterlist - Updating'!$L:$L,MATCH('Masterlist Autolink (Audit)'!B109,'Masterlist - Updating'!$B:$B,0))</f>
        <v>45067</v>
      </c>
      <c r="M109" s="7" t="str">
        <f>INDEX('Masterlist - Updating'!$M:$M,MATCH('Masterlist Autolink (Audit)'!B109,'Masterlist - Updating'!$B:$B,0))</f>
        <v>TRESCAL</v>
      </c>
      <c r="N109" s="7" t="str">
        <f>INDEX('Masterlist - Updating'!$N:$N,MATCH('Masterlist Autolink (Audit)'!B109,'Masterlist - Updating'!$B:$B,0))</f>
        <v>SALDM/0784/5/22</v>
      </c>
      <c r="O109" s="7" t="str">
        <f>INDEX('Masterlist - Updating'!$O:$O,MATCH('Masterlist Autolink (Audit)'!B109,'Masterlist - Updating'!$B:$B,0))</f>
        <v>M/S GAUGE ROOM K4</v>
      </c>
      <c r="P109" s="7" t="b">
        <f ca="1">INDEX('Masterlist - Updating'!$P:$P,MATCH('Masterlist Autolink (Audit)'!B109,'Masterlist - Updating'!$B:$B,0))</f>
        <v>1</v>
      </c>
      <c r="Q109" s="7">
        <f>INDEX('Masterlist - Updating'!$Q:$Q,MATCH('Masterlist Autolink (Audit)'!B109,'Masterlist - Updating'!$B:$B,0))</f>
        <v>0</v>
      </c>
      <c r="R109" s="7" t="str">
        <f>INDEX('Masterlist - Updating'!$R:$R,MATCH('Masterlist Autolink (Audit)'!B109,'Masterlist - Updating'!$B:$B,0))</f>
        <v>0101 (600.2)
1146</v>
      </c>
      <c r="S109" s="7" t="str">
        <f>INDEX('Masterlist - Updating'!$S:$S,MATCH('Masterlist Autolink (Audit)'!B109,'Masterlist - Updating'!$B:$B,0))</f>
        <v>SALDM/1074/3/21
01137-0122-00536-CMDD</v>
      </c>
      <c r="T109" s="7" t="str">
        <f>INDEX('Masterlist - Updating'!$T:$T,MATCH('Masterlist Autolink (Audit)'!B109,'Masterlist - Updating'!$B:$B,0))</f>
        <v>12.08.2023
26.01.2023</v>
      </c>
      <c r="U109" s="11">
        <f t="shared" ca="1" si="5"/>
        <v>44831</v>
      </c>
      <c r="V109" s="11">
        <f t="shared" si="6"/>
        <v>45053</v>
      </c>
    </row>
    <row r="110" spans="1:22" ht="60" customHeight="1" x14ac:dyDescent="0.35">
      <c r="A110" s="2">
        <v>108</v>
      </c>
      <c r="B110" s="12" t="s">
        <v>536</v>
      </c>
      <c r="C110" s="130" t="str">
        <f>INDEX('Masterlist - Updating'!$C:$C,MATCH('Masterlist Autolink (Audit)'!B110,'Masterlist - Updating'!$B:$B,0))</f>
        <v>SETTING RING
3 Point Internal Micrometer</v>
      </c>
      <c r="D110" s="7" t="str">
        <f>INDEX('Masterlist - Updating'!$D:$D,MATCH('Masterlist Autolink (Audit)'!B110,'Masterlist - Updating'!$B:$B,0))</f>
        <v>BOWERS</v>
      </c>
      <c r="E110" s="7">
        <f>INDEX('Masterlist - Updating'!$E:$E,MATCH('Masterlist Autolink (Audit)'!B110,'Masterlist - Updating'!$B:$B,0))</f>
        <v>0.75014999999999998</v>
      </c>
      <c r="F110" s="7" t="str">
        <f>INDEX('Masterlist - Updating'!$F:$F,MATCH('Masterlist Autolink (Audit)'!B110,'Masterlist - Updating'!$B:$B,0))</f>
        <v>342613</v>
      </c>
      <c r="G110" s="7" t="str">
        <f>INDEX('Masterlist - Updating'!$G:$G,MATCH('Masterlist Autolink (Audit)'!B110,'Masterlist - Updating'!$B:$B,0))</f>
        <v>QCD/TRSG/PROCEDURE 002 / TRSG/QM/001/20</v>
      </c>
      <c r="H110" s="7" t="str">
        <f>INDEX('Masterlist - Updating'!$H:$H,MATCH('Masterlist Autolink (Audit)'!B110,'Masterlist - Updating'!$B:$B,0))</f>
        <v>±0.0015"</v>
      </c>
      <c r="I110" s="8">
        <f>INDEX('Masterlist - Updating'!$I:$I,MATCH('Masterlist Autolink (Audit)'!B110,'Masterlist - Updating'!$B:$B,0))</f>
        <v>44702</v>
      </c>
      <c r="J110" s="133">
        <f>INDEX('Masterlist - Updating'!$J:$J,MATCH('Masterlist Autolink (Audit)'!B110,'Masterlist - Updating'!$B:$B,0))</f>
        <v>1</v>
      </c>
      <c r="K110" s="133" t="str">
        <f>INDEX('Masterlist - Updating'!$K:$K,MATCH('Masterlist Autolink (Audit)'!B110,'Masterlist - Updating'!$B:$B,0))</f>
        <v>Years</v>
      </c>
      <c r="L110" s="8">
        <f>INDEX('Masterlist - Updating'!$L:$L,MATCH('Masterlist Autolink (Audit)'!B110,'Masterlist - Updating'!$B:$B,0))</f>
        <v>45067</v>
      </c>
      <c r="M110" s="7" t="str">
        <f>INDEX('Masterlist - Updating'!$M:$M,MATCH('Masterlist Autolink (Audit)'!B110,'Masterlist - Updating'!$B:$B,0))</f>
        <v>TRESCAL</v>
      </c>
      <c r="N110" s="7" t="str">
        <f>INDEX('Masterlist - Updating'!$N:$N,MATCH('Masterlist Autolink (Audit)'!B110,'Masterlist - Updating'!$B:$B,0))</f>
        <v>SALDM/0784/4/22</v>
      </c>
      <c r="O110" s="7" t="str">
        <f>INDEX('Masterlist - Updating'!$O:$O,MATCH('Masterlist Autolink (Audit)'!B110,'Masterlist - Updating'!$B:$B,0))</f>
        <v>M/S GAUGE ROOM K4</v>
      </c>
      <c r="P110" s="7" t="b">
        <f ca="1">INDEX('Masterlist - Updating'!$P:$P,MATCH('Masterlist Autolink (Audit)'!B110,'Masterlist - Updating'!$B:$B,0))</f>
        <v>1</v>
      </c>
      <c r="Q110" s="7">
        <f>INDEX('Masterlist - Updating'!$Q:$Q,MATCH('Masterlist Autolink (Audit)'!B110,'Masterlist - Updating'!$B:$B,0))</f>
        <v>0</v>
      </c>
      <c r="R110" s="7" t="str">
        <f>INDEX('Masterlist - Updating'!$R:$R,MATCH('Masterlist Autolink (Audit)'!B110,'Masterlist - Updating'!$B:$B,0))</f>
        <v>0101 (600.2)
1146</v>
      </c>
      <c r="S110" s="7" t="str">
        <f>INDEX('Masterlist - Updating'!$S:$S,MATCH('Masterlist Autolink (Audit)'!B110,'Masterlist - Updating'!$B:$B,0))</f>
        <v>SALDM/1074/3/21
01137-0122-00536-CMDD</v>
      </c>
      <c r="T110" s="7" t="str">
        <f>INDEX('Masterlist - Updating'!$T:$T,MATCH('Masterlist Autolink (Audit)'!B110,'Masterlist - Updating'!$B:$B,0))</f>
        <v>12.08.2023
26.01.2023</v>
      </c>
      <c r="U110" s="11">
        <f t="shared" ca="1" si="5"/>
        <v>44831</v>
      </c>
      <c r="V110" s="11">
        <f t="shared" si="6"/>
        <v>45053</v>
      </c>
    </row>
    <row r="111" spans="1:22" ht="60" customHeight="1" x14ac:dyDescent="0.35">
      <c r="A111" s="2">
        <v>109</v>
      </c>
      <c r="B111" s="12" t="s">
        <v>539</v>
      </c>
      <c r="C111" s="130" t="str">
        <f>INDEX('Masterlist - Updating'!$C:$C,MATCH('Masterlist Autolink (Audit)'!B111,'Masterlist - Updating'!$B:$B,0))</f>
        <v>HOLTEST MICROMETER 
(3 Point Internal Micrometer)</v>
      </c>
      <c r="D111" s="7" t="str">
        <f>INDEX('Masterlist - Updating'!$D:$D,MATCH('Masterlist Autolink (Audit)'!B111,'Masterlist - Updating'!$B:$B,0))</f>
        <v>BOWERS</v>
      </c>
      <c r="E111" s="7" t="str">
        <f>INDEX('Masterlist - Updating'!$E:$E,MATCH('Masterlist Autolink (Audit)'!B111,'Masterlist - Updating'!$B:$B,0))</f>
        <v>2" - 4"</v>
      </c>
      <c r="F111" s="7" t="str">
        <f>INDEX('Masterlist - Updating'!$F:$F,MATCH('Masterlist Autolink (Audit)'!B111,'Masterlist - Updating'!$B:$B,0))</f>
        <v>34363 C/W S01180/S01181/S01184</v>
      </c>
      <c r="G111" s="7" t="str">
        <f>INDEX('Masterlist - Updating'!$G:$G,MATCH('Masterlist Autolink (Audit)'!B111,'Masterlist - Updating'!$B:$B,0))</f>
        <v>QCD/TRSG/SEAMS 0007 / TRSG/QM/001/20</v>
      </c>
      <c r="H111" s="7" t="str">
        <f>INDEX('Masterlist - Updating'!$H:$H,MATCH('Masterlist Autolink (Audit)'!B111,'Masterlist - Updating'!$B:$B,0))</f>
        <v>DIN 863-4 OR PER MANUFACTURER SPEC</v>
      </c>
      <c r="I111" s="8">
        <f>INDEX('Masterlist - Updating'!$I:$I,MATCH('Masterlist Autolink (Audit)'!B111,'Masterlist - Updating'!$B:$B,0))</f>
        <v>44681</v>
      </c>
      <c r="J111" s="133">
        <f>INDEX('Masterlist - Updating'!$J:$J,MATCH('Masterlist Autolink (Audit)'!B111,'Masterlist - Updating'!$B:$B,0))</f>
        <v>1</v>
      </c>
      <c r="K111" s="133" t="str">
        <f>INDEX('Masterlist - Updating'!$K:$K,MATCH('Masterlist Autolink (Audit)'!B111,'Masterlist - Updating'!$B:$B,0))</f>
        <v>Years</v>
      </c>
      <c r="L111" s="8">
        <f>INDEX('Masterlist - Updating'!$L:$L,MATCH('Masterlist Autolink (Audit)'!B111,'Masterlist - Updating'!$B:$B,0))</f>
        <v>45046</v>
      </c>
      <c r="M111" s="7" t="str">
        <f>INDEX('Masterlist - Updating'!$M:$M,MATCH('Masterlist Autolink (Audit)'!B111,'Masterlist - Updating'!$B:$B,0))</f>
        <v>TRESCAL</v>
      </c>
      <c r="N111" s="7" t="str">
        <f>INDEX('Masterlist - Updating'!$N:$N,MATCH('Masterlist Autolink (Audit)'!B111,'Masterlist - Updating'!$B:$B,0))</f>
        <v>SALDM/0675/26/22</v>
      </c>
      <c r="O111" s="7" t="str">
        <f>INDEX('Masterlist - Updating'!$O:$O,MATCH('Masterlist Autolink (Audit)'!B111,'Masterlist - Updating'!$B:$B,0))</f>
        <v>M/S GAUGE ROOM K2</v>
      </c>
      <c r="P111" s="7" t="b">
        <f ca="1">INDEX('Masterlist - Updating'!$P:$P,MATCH('Masterlist Autolink (Audit)'!B111,'Masterlist - Updating'!$B:$B,0))</f>
        <v>1</v>
      </c>
      <c r="Q111" s="7">
        <f>INDEX('Masterlist - Updating'!$Q:$Q,MATCH('Masterlist Autolink (Audit)'!B111,'Masterlist - Updating'!$B:$B,0))</f>
        <v>0</v>
      </c>
      <c r="R111" s="7" t="str">
        <f>INDEX('Masterlist - Updating'!$R:$R,MATCH('Masterlist Autolink (Audit)'!B111,'Masterlist - Updating'!$B:$B,0))</f>
        <v>RGSET/001~081</v>
      </c>
      <c r="S111" s="7" t="str">
        <f>INDEX('Masterlist - Updating'!$S:$S,MATCH('Masterlist Autolink (Audit)'!B111,'Masterlist - Updating'!$B:$B,0))</f>
        <v>SALDM/1043/1/21 &amp; SALDM/1043/2/21</v>
      </c>
      <c r="T111" s="7" t="str">
        <f>INDEX('Masterlist - Updating'!$T:$T,MATCH('Masterlist Autolink (Audit)'!B111,'Masterlist - Updating'!$B:$B,0))</f>
        <v>06.08.2023</v>
      </c>
      <c r="U111" s="11">
        <f t="shared" ca="1" si="5"/>
        <v>44831</v>
      </c>
      <c r="V111" s="11">
        <f t="shared" si="6"/>
        <v>45032</v>
      </c>
    </row>
    <row r="112" spans="1:22" ht="60" customHeight="1" x14ac:dyDescent="0.35">
      <c r="A112" s="2">
        <v>110</v>
      </c>
      <c r="B112" s="12" t="s">
        <v>551</v>
      </c>
      <c r="C112" s="130" t="str">
        <f>INDEX('Masterlist - Updating'!$C:$C,MATCH('Masterlist Autolink (Audit)'!B112,'Masterlist - Updating'!$B:$B,0))</f>
        <v xml:space="preserve">RING GAUGE 
(3 Point Internal Micrometer - Setting Ring) </v>
      </c>
      <c r="D112" s="7" t="str">
        <f>INDEX('Masterlist - Updating'!$D:$D,MATCH('Masterlist Autolink (Audit)'!B112,'Masterlist - Updating'!$B:$B,0))</f>
        <v>BOWERS</v>
      </c>
      <c r="E112" s="7">
        <f>INDEX('Masterlist - Updating'!$E:$E,MATCH('Masterlist Autolink (Audit)'!B112,'Masterlist - Updating'!$B:$B,0))</f>
        <v>2.6251099999999998</v>
      </c>
      <c r="F112" s="7" t="str">
        <f>INDEX('Masterlist - Updating'!$F:$F,MATCH('Masterlist Autolink (Audit)'!B112,'Masterlist - Updating'!$B:$B,0))</f>
        <v>343484</v>
      </c>
      <c r="G112" s="7" t="str">
        <f>INDEX('Masterlist - Updating'!$G:$G,MATCH('Masterlist Autolink (Audit)'!B112,'Masterlist - Updating'!$B:$B,0))</f>
        <v>QCD/TRSG/PROCEDURE 002 / TRSG/QM/001/20</v>
      </c>
      <c r="H112" s="7" t="str">
        <f>INDEX('Masterlist - Updating'!$H:$H,MATCH('Masterlist Autolink (Audit)'!B112,'Masterlist - Updating'!$B:$B,0))</f>
        <v>DIN 863-4 OR PER MANUFACTURER SPEC</v>
      </c>
      <c r="I112" s="8">
        <f>INDEX('Masterlist - Updating'!$I:$I,MATCH('Masterlist Autolink (Audit)'!B112,'Masterlist - Updating'!$B:$B,0))</f>
        <v>44681</v>
      </c>
      <c r="J112" s="133">
        <f>INDEX('Masterlist - Updating'!$J:$J,MATCH('Masterlist Autolink (Audit)'!B112,'Masterlist - Updating'!$B:$B,0))</f>
        <v>1</v>
      </c>
      <c r="K112" s="133" t="str">
        <f>INDEX('Masterlist - Updating'!$K:$K,MATCH('Masterlist Autolink (Audit)'!B112,'Masterlist - Updating'!$B:$B,0))</f>
        <v>Years</v>
      </c>
      <c r="L112" s="8">
        <f>INDEX('Masterlist - Updating'!$L:$L,MATCH('Masterlist Autolink (Audit)'!B112,'Masterlist - Updating'!$B:$B,0))</f>
        <v>45046</v>
      </c>
      <c r="M112" s="7" t="str">
        <f>INDEX('Masterlist - Updating'!$M:$M,MATCH('Masterlist Autolink (Audit)'!B112,'Masterlist - Updating'!$B:$B,0))</f>
        <v>TRESCAL</v>
      </c>
      <c r="N112" s="7" t="str">
        <f>INDEX('Masterlist - Updating'!$N:$N,MATCH('Masterlist Autolink (Audit)'!B112,'Masterlist - Updating'!$B:$B,0))</f>
        <v>SALDM/0675/28/22</v>
      </c>
      <c r="O112" s="7" t="str">
        <f>INDEX('Masterlist - Updating'!$O:$O,MATCH('Masterlist Autolink (Audit)'!B112,'Masterlist - Updating'!$B:$B,0))</f>
        <v>M/S GAUGE ROOM K2</v>
      </c>
      <c r="P112" s="7" t="b">
        <f ca="1">INDEX('Masterlist - Updating'!$P:$P,MATCH('Masterlist Autolink (Audit)'!B112,'Masterlist - Updating'!$B:$B,0))</f>
        <v>1</v>
      </c>
      <c r="Q112" s="7">
        <f>INDEX('Masterlist - Updating'!$Q:$Q,MATCH('Masterlist Autolink (Audit)'!B112,'Masterlist - Updating'!$B:$B,0))</f>
        <v>0</v>
      </c>
      <c r="R112" s="7" t="str">
        <f>INDEX('Masterlist - Updating'!$R:$R,MATCH('Masterlist Autolink (Audit)'!B112,'Masterlist - Updating'!$B:$B,0))</f>
        <v>1060
1498</v>
      </c>
      <c r="S112" s="7" t="str">
        <f>INDEX('Masterlist - Updating'!$S:$S,MATCH('Masterlist Autolink (Audit)'!B112,'Masterlist - Updating'!$B:$B,0))</f>
        <v>3603480001
CM-208993/10/1</v>
      </c>
      <c r="T112" s="7" t="str">
        <f>INDEX('Masterlist - Updating'!$T:$T,MATCH('Masterlist Autolink (Audit)'!B112,'Masterlist - Updating'!$B:$B,0))</f>
        <v>05.07.2022
22.04.2023</v>
      </c>
      <c r="U112" s="11">
        <f t="shared" ca="1" si="5"/>
        <v>44831</v>
      </c>
      <c r="V112" s="11">
        <f t="shared" si="6"/>
        <v>45032</v>
      </c>
    </row>
    <row r="113" spans="1:22" ht="60" customHeight="1" x14ac:dyDescent="0.35">
      <c r="A113" s="2">
        <v>111</v>
      </c>
      <c r="B113" s="12" t="s">
        <v>558</v>
      </c>
      <c r="C113" s="130" t="str">
        <f>INDEX('Masterlist - Updating'!$C:$C,MATCH('Masterlist Autolink (Audit)'!B113,'Masterlist - Updating'!$B:$B,0))</f>
        <v xml:space="preserve">RING GAUGE 
(3 Point Internal Micrometer - Setting Ring) </v>
      </c>
      <c r="D113" s="7" t="str">
        <f>INDEX('Masterlist - Updating'!$D:$D,MATCH('Masterlist Autolink (Audit)'!B113,'Masterlist - Updating'!$B:$B,0))</f>
        <v>BOWERS</v>
      </c>
      <c r="E113" s="7">
        <f>INDEX('Masterlist - Updating'!$E:$E,MATCH('Masterlist Autolink (Audit)'!B113,'Masterlist - Updating'!$B:$B,0))</f>
        <v>3.25021</v>
      </c>
      <c r="F113" s="7" t="str">
        <f>INDEX('Masterlist - Updating'!$F:$F,MATCH('Masterlist Autolink (Audit)'!B113,'Masterlist - Updating'!$B:$B,0))</f>
        <v>342887</v>
      </c>
      <c r="G113" s="7" t="str">
        <f>INDEX('Masterlist - Updating'!$G:$G,MATCH('Masterlist Autolink (Audit)'!B113,'Masterlist - Updating'!$B:$B,0))</f>
        <v>QCD/TRSG/PROCEDURE 002 / TRSG/QM/001/20</v>
      </c>
      <c r="H113" s="7" t="str">
        <f>INDEX('Masterlist - Updating'!$H:$H,MATCH('Masterlist Autolink (Audit)'!B113,'Masterlist - Updating'!$B:$B,0))</f>
        <v>DIN 863-4 OR PER MANUFACTURER SPEC</v>
      </c>
      <c r="I113" s="8">
        <f>INDEX('Masterlist - Updating'!$I:$I,MATCH('Masterlist Autolink (Audit)'!B113,'Masterlist - Updating'!$B:$B,0))</f>
        <v>44681</v>
      </c>
      <c r="J113" s="133">
        <f>INDEX('Masterlist - Updating'!$J:$J,MATCH('Masterlist Autolink (Audit)'!B113,'Masterlist - Updating'!$B:$B,0))</f>
        <v>1</v>
      </c>
      <c r="K113" s="133" t="str">
        <f>INDEX('Masterlist - Updating'!$K:$K,MATCH('Masterlist Autolink (Audit)'!B113,'Masterlist - Updating'!$B:$B,0))</f>
        <v>Years</v>
      </c>
      <c r="L113" s="8">
        <f>INDEX('Masterlist - Updating'!$L:$L,MATCH('Masterlist Autolink (Audit)'!B113,'Masterlist - Updating'!$B:$B,0))</f>
        <v>45046</v>
      </c>
      <c r="M113" s="7" t="str">
        <f>INDEX('Masterlist - Updating'!$M:$M,MATCH('Masterlist Autolink (Audit)'!B113,'Masterlist - Updating'!$B:$B,0))</f>
        <v>TRESCAL</v>
      </c>
      <c r="N113" s="7" t="str">
        <f>INDEX('Masterlist - Updating'!$N:$N,MATCH('Masterlist Autolink (Audit)'!B113,'Masterlist - Updating'!$B:$B,0))</f>
        <v>SALDM/0675/31/22</v>
      </c>
      <c r="O113" s="7" t="str">
        <f>INDEX('Masterlist - Updating'!$O:$O,MATCH('Masterlist Autolink (Audit)'!B113,'Masterlist - Updating'!$B:$B,0))</f>
        <v>M/S GAUGE ROOM K2</v>
      </c>
      <c r="P113" s="7" t="b">
        <f ca="1">INDEX('Masterlist - Updating'!$P:$P,MATCH('Masterlist Autolink (Audit)'!B113,'Masterlist - Updating'!$B:$B,0))</f>
        <v>1</v>
      </c>
      <c r="Q113" s="7">
        <f>INDEX('Masterlist - Updating'!$Q:$Q,MATCH('Masterlist Autolink (Audit)'!B113,'Masterlist - Updating'!$B:$B,0))</f>
        <v>0</v>
      </c>
      <c r="R113" s="7" t="str">
        <f>INDEX('Masterlist - Updating'!$R:$R,MATCH('Masterlist Autolink (Audit)'!B113,'Masterlist - Updating'!$B:$B,0))</f>
        <v>1060
1498</v>
      </c>
      <c r="S113" s="7" t="str">
        <f>INDEX('Masterlist - Updating'!$S:$S,MATCH('Masterlist Autolink (Audit)'!B113,'Masterlist - Updating'!$B:$B,0))</f>
        <v>3603480001
CM-208993/10/1</v>
      </c>
      <c r="T113" s="7" t="str">
        <f>INDEX('Masterlist - Updating'!$T:$T,MATCH('Masterlist Autolink (Audit)'!B113,'Masterlist - Updating'!$B:$B,0))</f>
        <v>05.07.2022
22.04.2023</v>
      </c>
      <c r="U113" s="11">
        <f t="shared" ca="1" si="5"/>
        <v>44831</v>
      </c>
      <c r="V113" s="11">
        <f t="shared" si="6"/>
        <v>45032</v>
      </c>
    </row>
    <row r="114" spans="1:22" ht="60" customHeight="1" x14ac:dyDescent="0.35">
      <c r="A114" s="2">
        <v>112</v>
      </c>
      <c r="B114" s="12" t="s">
        <v>561</v>
      </c>
      <c r="C114" s="130" t="str">
        <f>INDEX('Masterlist - Updating'!$C:$C,MATCH('Masterlist Autolink (Audit)'!B114,'Masterlist - Updating'!$B:$B,0))</f>
        <v>PLUG GAUGE 
(GO &amp; NO GO)</v>
      </c>
      <c r="D114" s="7" t="str">
        <f>INDEX('Masterlist - Updating'!$D:$D,MATCH('Masterlist Autolink (Audit)'!B114,'Masterlist - Updating'!$B:$B,0))</f>
        <v>PMC MERCURY</v>
      </c>
      <c r="E114" s="7" t="str">
        <f>INDEX('Masterlist - Updating'!$E:$E,MATCH('Masterlist Autolink (Audit)'!B114,'Masterlist - Updating'!$B:$B,0))</f>
        <v>1-1/8" - 12UNF - 2B</v>
      </c>
      <c r="F114" s="7" t="str">
        <f>INDEX('Masterlist - Updating'!$F:$F,MATCH('Masterlist Autolink (Audit)'!B114,'Masterlist - Updating'!$B:$B,0))</f>
        <v>#3</v>
      </c>
      <c r="G114" s="7" t="str">
        <f>INDEX('Masterlist - Updating'!$G:$G,MATCH('Masterlist Autolink (Audit)'!B114,'Masterlist - Updating'!$B:$B,0))</f>
        <v>QCD/TRSG/PROCEDURE 014 / TRSG/QM/001/20 / 
ANSI/ASME B1.2-1983</v>
      </c>
      <c r="H114" s="7" t="str">
        <f>INDEX('Masterlist - Updating'!$H:$H,MATCH('Masterlist Autolink (Audit)'!B114,'Masterlist - Updating'!$B:$B,0))</f>
        <v>ANSI/ASME B1.2
ANSI/ASME B1.8
ANSI/ASME B1.20.1
ANSI/ASME B1.5</v>
      </c>
      <c r="I114" s="8">
        <f>INDEX('Masterlist - Updating'!$I:$I,MATCH('Masterlist Autolink (Audit)'!B114,'Masterlist - Updating'!$B:$B,0))</f>
        <v>44686</v>
      </c>
      <c r="J114" s="133">
        <f>INDEX('Masterlist - Updating'!$J:$J,MATCH('Masterlist Autolink (Audit)'!B114,'Masterlist - Updating'!$B:$B,0))</f>
        <v>1</v>
      </c>
      <c r="K114" s="133" t="str">
        <f>INDEX('Masterlist - Updating'!$K:$K,MATCH('Masterlist Autolink (Audit)'!B114,'Masterlist - Updating'!$B:$B,0))</f>
        <v>Years</v>
      </c>
      <c r="L114" s="8">
        <f>INDEX('Masterlist - Updating'!$L:$L,MATCH('Masterlist Autolink (Audit)'!B114,'Masterlist - Updating'!$B:$B,0))</f>
        <v>45051</v>
      </c>
      <c r="M114" s="7" t="str">
        <f>INDEX('Masterlist - Updating'!$M:$M,MATCH('Masterlist Autolink (Audit)'!B114,'Masterlist - Updating'!$B:$B,0))</f>
        <v>TRESCAL</v>
      </c>
      <c r="N114" s="7" t="str">
        <f>INDEX('Masterlist - Updating'!$N:$N,MATCH('Masterlist Autolink (Audit)'!B114,'Masterlist - Updating'!$B:$B,0))</f>
        <v>SALDM/0675/48/22</v>
      </c>
      <c r="O114" s="7" t="str">
        <f>INDEX('Masterlist - Updating'!$O:$O,MATCH('Masterlist Autolink (Audit)'!B114,'Masterlist - Updating'!$B:$B,0))</f>
        <v>M/S GAUGE ROOM H32</v>
      </c>
      <c r="P114" s="7" t="b">
        <f ca="1">INDEX('Masterlist - Updating'!$P:$P,MATCH('Masterlist Autolink (Audit)'!B114,'Masterlist - Updating'!$B:$B,0))</f>
        <v>1</v>
      </c>
      <c r="Q114" s="7">
        <f>INDEX('Masterlist - Updating'!$Q:$Q,MATCH('Masterlist Autolink (Audit)'!B114,'Masterlist - Updating'!$B:$B,0))</f>
        <v>0</v>
      </c>
      <c r="R114" s="7" t="str">
        <f>INDEX('Masterlist - Updating'!$R:$R,MATCH('Masterlist Autolink (Audit)'!B114,'Masterlist - Updating'!$B:$B,0))</f>
        <v>18640 (E81)
0101 (600.2)
000211509 (PH-3515F)</v>
      </c>
      <c r="S114" s="7" t="str">
        <f>INDEX('Masterlist - Updating'!$S:$S,MATCH('Masterlist Autolink (Audit)'!B114,'Masterlist - Updating'!$B:$B,0))</f>
        <v>SALDM/1010/2/21
SALDM/1074/3/21
SALDM/0624/1/22</v>
      </c>
      <c r="T114" s="7" t="str">
        <f>INDEX('Masterlist - Updating'!$T:$T,MATCH('Masterlist Autolink (Audit)'!B114,'Masterlist - Updating'!$B:$B,0))</f>
        <v>11.08.2023
12.08.2023
19.04.2023</v>
      </c>
      <c r="U114" s="11">
        <f t="shared" ca="1" si="5"/>
        <v>44831</v>
      </c>
      <c r="V114" s="11">
        <f t="shared" si="6"/>
        <v>45037</v>
      </c>
    </row>
    <row r="115" spans="1:22" ht="60" customHeight="1" x14ac:dyDescent="0.35">
      <c r="A115" s="2">
        <v>113</v>
      </c>
      <c r="B115" s="12" t="s">
        <v>572</v>
      </c>
      <c r="C115" s="130" t="str">
        <f>INDEX('Masterlist - Updating'!$C:$C,MATCH('Masterlist Autolink (Audit)'!B115,'Masterlist - Updating'!$B:$B,0))</f>
        <v>PLUG GAUGE 
(GO &amp; NO GO)</v>
      </c>
      <c r="D115" s="7" t="str">
        <f>INDEX('Masterlist - Updating'!$D:$D,MATCH('Masterlist Autolink (Audit)'!B115,'Masterlist - Updating'!$B:$B,0))</f>
        <v>PMC MERCURY</v>
      </c>
      <c r="E115" s="7" t="str">
        <f>INDEX('Masterlist - Updating'!$E:$E,MATCH('Masterlist Autolink (Audit)'!B115,'Masterlist - Updating'!$B:$B,0))</f>
        <v>1-3/8" - 12 UNF - 2B</v>
      </c>
      <c r="F115" s="7" t="str">
        <f>INDEX('Masterlist - Updating'!$F:$F,MATCH('Masterlist Autolink (Audit)'!B115,'Masterlist - Updating'!$B:$B,0))</f>
        <v>#2</v>
      </c>
      <c r="G115" s="7" t="str">
        <f>INDEX('Masterlist - Updating'!$G:$G,MATCH('Masterlist Autolink (Audit)'!B115,'Masterlist - Updating'!$B:$B,0))</f>
        <v>QCD/TRSG/PROCEDURE 014 / TRSG/QM/001/20 / 
ANSI/ASME B1.2-1983</v>
      </c>
      <c r="H115" s="7" t="str">
        <f>INDEX('Masterlist - Updating'!$H:$H,MATCH('Masterlist Autolink (Audit)'!B115,'Masterlist - Updating'!$B:$B,0))</f>
        <v>ANSI/ASME B1.2
ANSI/ASME B1.8
ANSI/ASME B1.20.1
ANSI/ASME B1.5</v>
      </c>
      <c r="I115" s="8">
        <f>INDEX('Masterlist - Updating'!$I:$I,MATCH('Masterlist Autolink (Audit)'!B115,'Masterlist - Updating'!$B:$B,0))</f>
        <v>44686</v>
      </c>
      <c r="J115" s="133">
        <f>INDEX('Masterlist - Updating'!$J:$J,MATCH('Masterlist Autolink (Audit)'!B115,'Masterlist - Updating'!$B:$B,0))</f>
        <v>1</v>
      </c>
      <c r="K115" s="133" t="str">
        <f>INDEX('Masterlist - Updating'!$K:$K,MATCH('Masterlist Autolink (Audit)'!B115,'Masterlist - Updating'!$B:$B,0))</f>
        <v>Years</v>
      </c>
      <c r="L115" s="8">
        <f>INDEX('Masterlist - Updating'!$L:$L,MATCH('Masterlist Autolink (Audit)'!B115,'Masterlist - Updating'!$B:$B,0))</f>
        <v>45051</v>
      </c>
      <c r="M115" s="7" t="str">
        <f>INDEX('Masterlist - Updating'!$M:$M,MATCH('Masterlist Autolink (Audit)'!B115,'Masterlist - Updating'!$B:$B,0))</f>
        <v>TRESCAL</v>
      </c>
      <c r="N115" s="7" t="str">
        <f>INDEX('Masterlist - Updating'!$N:$N,MATCH('Masterlist Autolink (Audit)'!B115,'Masterlist - Updating'!$B:$B,0))</f>
        <v>SALDM/0675/54/22</v>
      </c>
      <c r="O115" s="7" t="str">
        <f>INDEX('Masterlist - Updating'!$O:$O,MATCH('Masterlist Autolink (Audit)'!B115,'Masterlist - Updating'!$B:$B,0))</f>
        <v>QC GAUGE ROOM - I</v>
      </c>
      <c r="P115" s="7" t="b">
        <f ca="1">INDEX('Masterlist - Updating'!$P:$P,MATCH('Masterlist Autolink (Audit)'!B115,'Masterlist - Updating'!$B:$B,0))</f>
        <v>1</v>
      </c>
      <c r="Q115" s="7">
        <f>INDEX('Masterlist - Updating'!$Q:$Q,MATCH('Masterlist Autolink (Audit)'!B115,'Masterlist - Updating'!$B:$B,0))</f>
        <v>0</v>
      </c>
      <c r="R115" s="7" t="str">
        <f>INDEX('Masterlist - Updating'!$R:$R,MATCH('Masterlist Autolink (Audit)'!B115,'Masterlist - Updating'!$B:$B,0))</f>
        <v>18640 (E81)
0101 (600.2)
000211509 (PH-3515F)</v>
      </c>
      <c r="S115" s="7" t="str">
        <f>INDEX('Masterlist - Updating'!$S:$S,MATCH('Masterlist Autolink (Audit)'!B115,'Masterlist - Updating'!$B:$B,0))</f>
        <v>SALDM/1010/2/21
SALDM/1074/3/21
SALDM/0624/1/22</v>
      </c>
      <c r="T115" s="7" t="str">
        <f>INDEX('Masterlist - Updating'!$T:$T,MATCH('Masterlist Autolink (Audit)'!B115,'Masterlist - Updating'!$B:$B,0))</f>
        <v>11.08.2023
12.08.2023
19.04.2023</v>
      </c>
      <c r="U115" s="11">
        <f t="shared" ca="1" si="5"/>
        <v>44831</v>
      </c>
      <c r="V115" s="11">
        <f t="shared" si="6"/>
        <v>45037</v>
      </c>
    </row>
    <row r="116" spans="1:22" ht="60" customHeight="1" x14ac:dyDescent="0.35">
      <c r="A116" s="2">
        <v>114</v>
      </c>
      <c r="B116" s="12" t="s">
        <v>576</v>
      </c>
      <c r="C116" s="130" t="str">
        <f>INDEX('Masterlist - Updating'!$C:$C,MATCH('Masterlist Autolink (Audit)'!B116,'Masterlist - Updating'!$B:$B,0))</f>
        <v>PLUG GAUGE 
(GO &amp; NO GO)</v>
      </c>
      <c r="D116" s="7" t="str">
        <f>INDEX('Masterlist - Updating'!$D:$D,MATCH('Masterlist Autolink (Audit)'!B116,'Masterlist - Updating'!$B:$B,0))</f>
        <v>PMC MERCURY</v>
      </c>
      <c r="E116" s="7" t="str">
        <f>INDEX('Masterlist - Updating'!$E:$E,MATCH('Masterlist Autolink (Audit)'!B116,'Masterlist - Updating'!$B:$B,0))</f>
        <v>1-3/8" - 8 UN - 2B</v>
      </c>
      <c r="F116" s="7" t="str">
        <f>INDEX('Masterlist - Updating'!$F:$F,MATCH('Masterlist Autolink (Audit)'!B116,'Masterlist - Updating'!$B:$B,0))</f>
        <v>#1</v>
      </c>
      <c r="G116" s="7" t="str">
        <f>INDEX('Masterlist - Updating'!$G:$G,MATCH('Masterlist Autolink (Audit)'!B116,'Masterlist - Updating'!$B:$B,0))</f>
        <v>QCD/TRSG/PROCEDURE 014 / TRSG/QM/001/20 / 
ANSI/ASME B1.2-1983</v>
      </c>
      <c r="H116" s="7" t="str">
        <f>INDEX('Masterlist - Updating'!$H:$H,MATCH('Masterlist Autolink (Audit)'!B116,'Masterlist - Updating'!$B:$B,0))</f>
        <v>ANSI/ASME B1.2
ANSI/ASME B1.8
ANSI/ASME B1.20.1
ANSI/ASME B1.5</v>
      </c>
      <c r="I116" s="8">
        <f>INDEX('Masterlist - Updating'!$I:$I,MATCH('Masterlist Autolink (Audit)'!B116,'Masterlist - Updating'!$B:$B,0))</f>
        <v>44685</v>
      </c>
      <c r="J116" s="133">
        <f>INDEX('Masterlist - Updating'!$J:$J,MATCH('Masterlist Autolink (Audit)'!B116,'Masterlist - Updating'!$B:$B,0))</f>
        <v>1</v>
      </c>
      <c r="K116" s="133" t="str">
        <f>INDEX('Masterlist - Updating'!$K:$K,MATCH('Masterlist Autolink (Audit)'!B116,'Masterlist - Updating'!$B:$B,0))</f>
        <v>Years</v>
      </c>
      <c r="L116" s="8">
        <f>INDEX('Masterlist - Updating'!$L:$L,MATCH('Masterlist Autolink (Audit)'!B116,'Masterlist - Updating'!$B:$B,0))</f>
        <v>45050</v>
      </c>
      <c r="M116" s="7" t="str">
        <f>INDEX('Masterlist - Updating'!$M:$M,MATCH('Masterlist Autolink (Audit)'!B116,'Masterlist - Updating'!$B:$B,0))</f>
        <v>TRESCAL</v>
      </c>
      <c r="N116" s="7" t="str">
        <f>INDEX('Masterlist - Updating'!$N:$N,MATCH('Masterlist Autolink (Audit)'!B116,'Masterlist - Updating'!$B:$B,0))</f>
        <v>SALDM/0675/45/22</v>
      </c>
      <c r="O116" s="7" t="str">
        <f>INDEX('Masterlist - Updating'!$O:$O,MATCH('Masterlist Autolink (Audit)'!B116,'Masterlist - Updating'!$B:$B,0))</f>
        <v>M/S GAUGE ROOM H2</v>
      </c>
      <c r="P116" s="7" t="b">
        <f ca="1">INDEX('Masterlist - Updating'!$P:$P,MATCH('Masterlist Autolink (Audit)'!B116,'Masterlist - Updating'!$B:$B,0))</f>
        <v>1</v>
      </c>
      <c r="Q116" s="7">
        <f>INDEX('Masterlist - Updating'!$Q:$Q,MATCH('Masterlist Autolink (Audit)'!B116,'Masterlist - Updating'!$B:$B,0))</f>
        <v>0</v>
      </c>
      <c r="R116" s="7" t="str">
        <f>INDEX('Masterlist - Updating'!$R:$R,MATCH('Masterlist Autolink (Audit)'!B116,'Masterlist - Updating'!$B:$B,0))</f>
        <v>18640 (E81)
0101 (600.2)
000211509 (PH-3515F)</v>
      </c>
      <c r="S116" s="7" t="str">
        <f>INDEX('Masterlist - Updating'!$S:$S,MATCH('Masterlist Autolink (Audit)'!B116,'Masterlist - Updating'!$B:$B,0))</f>
        <v>SALDM/1010/2/21
SALDM/1074/3/21
SALDM/0624/1/22</v>
      </c>
      <c r="T116" s="7" t="str">
        <f>INDEX('Masterlist - Updating'!$T:$T,MATCH('Masterlist Autolink (Audit)'!B116,'Masterlist - Updating'!$B:$B,0))</f>
        <v>11.08.2023
12.08.2023
19.04.2023</v>
      </c>
      <c r="U116" s="11">
        <f t="shared" ca="1" si="5"/>
        <v>44831</v>
      </c>
      <c r="V116" s="11">
        <f t="shared" si="6"/>
        <v>45036</v>
      </c>
    </row>
    <row r="117" spans="1:22" ht="60" customHeight="1" x14ac:dyDescent="0.35">
      <c r="A117" s="2">
        <v>115</v>
      </c>
      <c r="B117" s="12" t="s">
        <v>581</v>
      </c>
      <c r="C117" s="130" t="str">
        <f>INDEX('Masterlist - Updating'!$C:$C,MATCH('Masterlist Autolink (Audit)'!B117,'Masterlist - Updating'!$B:$B,0))</f>
        <v>PLUG GAUGE 
(GO &amp; NO GO)</v>
      </c>
      <c r="D117" s="7" t="str">
        <f>INDEX('Masterlist - Updating'!$D:$D,MATCH('Masterlist Autolink (Audit)'!B117,'Masterlist - Updating'!$B:$B,0))</f>
        <v>PMC MERCURY</v>
      </c>
      <c r="E117" s="7" t="str">
        <f>INDEX('Masterlist - Updating'!$E:$E,MATCH('Masterlist Autolink (Audit)'!B117,'Masterlist - Updating'!$B:$B,0))</f>
        <v>1-1/2" - 8 UN - 3B</v>
      </c>
      <c r="F117" s="7" t="str">
        <f>INDEX('Masterlist - Updating'!$F:$F,MATCH('Masterlist Autolink (Audit)'!B117,'Masterlist - Updating'!$B:$B,0))</f>
        <v>#1</v>
      </c>
      <c r="G117" s="7" t="str">
        <f>INDEX('Masterlist - Updating'!$G:$G,MATCH('Masterlist Autolink (Audit)'!B117,'Masterlist - Updating'!$B:$B,0))</f>
        <v>QCD/TRSG/PROCEDURE 014 / TRSG/QM/001/20 / 
ANSI/ASME B1.2-1983</v>
      </c>
      <c r="H117" s="7" t="str">
        <f>INDEX('Masterlist - Updating'!$H:$H,MATCH('Masterlist Autolink (Audit)'!B117,'Masterlist - Updating'!$B:$B,0))</f>
        <v>ANSI/ASME B1.2
ANSI/ASME B1.8
ANSI/ASME B1.20.1
ANSI/ASME B1.5</v>
      </c>
      <c r="I117" s="8">
        <f>INDEX('Masterlist - Updating'!$I:$I,MATCH('Masterlist Autolink (Audit)'!B117,'Masterlist - Updating'!$B:$B,0))</f>
        <v>44686</v>
      </c>
      <c r="J117" s="133">
        <f>INDEX('Masterlist - Updating'!$J:$J,MATCH('Masterlist Autolink (Audit)'!B117,'Masterlist - Updating'!$B:$B,0))</f>
        <v>1</v>
      </c>
      <c r="K117" s="133" t="str">
        <f>INDEX('Masterlist - Updating'!$K:$K,MATCH('Masterlist Autolink (Audit)'!B117,'Masterlist - Updating'!$B:$B,0))</f>
        <v>Years</v>
      </c>
      <c r="L117" s="8">
        <f>INDEX('Masterlist - Updating'!$L:$L,MATCH('Masterlist Autolink (Audit)'!B117,'Masterlist - Updating'!$B:$B,0))</f>
        <v>45051</v>
      </c>
      <c r="M117" s="7" t="str">
        <f>INDEX('Masterlist - Updating'!$M:$M,MATCH('Masterlist Autolink (Audit)'!B117,'Masterlist - Updating'!$B:$B,0))</f>
        <v>TRESCAL</v>
      </c>
      <c r="N117" s="7" t="str">
        <f>INDEX('Masterlist - Updating'!$N:$N,MATCH('Masterlist Autolink (Audit)'!B117,'Masterlist - Updating'!$B:$B,0))</f>
        <v>SALDM/0675/53/22</v>
      </c>
      <c r="O117" s="7" t="str">
        <f>INDEX('Masterlist - Updating'!$O:$O,MATCH('Masterlist Autolink (Audit)'!B117,'Masterlist - Updating'!$B:$B,0))</f>
        <v>M/S GAUGE ROOM H18</v>
      </c>
      <c r="P117" s="7" t="b">
        <f ca="1">INDEX('Masterlist - Updating'!$P:$P,MATCH('Masterlist Autolink (Audit)'!B117,'Masterlist - Updating'!$B:$B,0))</f>
        <v>1</v>
      </c>
      <c r="Q117" s="7">
        <f>INDEX('Masterlist - Updating'!$Q:$Q,MATCH('Masterlist Autolink (Audit)'!B117,'Masterlist - Updating'!$B:$B,0))</f>
        <v>0</v>
      </c>
      <c r="R117" s="7" t="str">
        <f>INDEX('Masterlist - Updating'!$R:$R,MATCH('Masterlist Autolink (Audit)'!B117,'Masterlist - Updating'!$B:$B,0))</f>
        <v>18640 (E81)
0101 (600.2)
000211509 (PH-3515F)</v>
      </c>
      <c r="S117" s="7" t="str">
        <f>INDEX('Masterlist - Updating'!$S:$S,MATCH('Masterlist Autolink (Audit)'!B117,'Masterlist - Updating'!$B:$B,0))</f>
        <v>SALDM/1010/2/21
SALDM/1074/3/21
SALDM/0624/1/22</v>
      </c>
      <c r="T117" s="7" t="str">
        <f>INDEX('Masterlist - Updating'!$T:$T,MATCH('Masterlist Autolink (Audit)'!B117,'Masterlist - Updating'!$B:$B,0))</f>
        <v>11.08.2023
12.08.2023
19.04.2023</v>
      </c>
      <c r="U117" s="11">
        <f t="shared" ca="1" si="5"/>
        <v>44831</v>
      </c>
      <c r="V117" s="11">
        <f t="shared" si="6"/>
        <v>45037</v>
      </c>
    </row>
    <row r="118" spans="1:22" ht="60" customHeight="1" x14ac:dyDescent="0.35">
      <c r="A118" s="2">
        <v>116</v>
      </c>
      <c r="B118" s="12" t="s">
        <v>585</v>
      </c>
      <c r="C118" s="130" t="str">
        <f>INDEX('Masterlist - Updating'!$C:$C,MATCH('Masterlist Autolink (Audit)'!B118,'Masterlist - Updating'!$B:$B,0))</f>
        <v>PLUG GAUGE 
(GO &amp; NO GO)</v>
      </c>
      <c r="D118" s="7" t="str">
        <f>INDEX('Masterlist - Updating'!$D:$D,MATCH('Masterlist Autolink (Audit)'!B118,'Masterlist - Updating'!$B:$B,0))</f>
        <v>PMC MERCURY</v>
      </c>
      <c r="E118" s="7" t="str">
        <f>INDEX('Masterlist - Updating'!$E:$E,MATCH('Masterlist Autolink (Audit)'!B118,'Masterlist - Updating'!$B:$B,0))</f>
        <v xml:space="preserve">1-7/8" - 8 UN - 2B </v>
      </c>
      <c r="F118" s="7" t="str">
        <f>INDEX('Masterlist - Updating'!$F:$F,MATCH('Masterlist Autolink (Audit)'!B118,'Masterlist - Updating'!$B:$B,0))</f>
        <v>#1</v>
      </c>
      <c r="G118" s="7" t="str">
        <f>INDEX('Masterlist - Updating'!$G:$G,MATCH('Masterlist Autolink (Audit)'!B118,'Masterlist - Updating'!$B:$B,0))</f>
        <v>QCD/TRSG/PROCEDURE 014 / TRSG/QM/001/20 / 
ANSI/ASME B1.2-1983</v>
      </c>
      <c r="H118" s="7" t="str">
        <f>INDEX('Masterlist - Updating'!$H:$H,MATCH('Masterlist Autolink (Audit)'!B118,'Masterlist - Updating'!$B:$B,0))</f>
        <v>ANSI/ASME B1.2
ANSI/ASME B1.8
ANSI/ASME B1.20.1
ANSI/ASME B1.5</v>
      </c>
      <c r="I118" s="8">
        <f>INDEX('Masterlist - Updating'!$I:$I,MATCH('Masterlist Autolink (Audit)'!B118,'Masterlist - Updating'!$B:$B,0))</f>
        <v>44681</v>
      </c>
      <c r="J118" s="133">
        <f>INDEX('Masterlist - Updating'!$J:$J,MATCH('Masterlist Autolink (Audit)'!B118,'Masterlist - Updating'!$B:$B,0))</f>
        <v>1</v>
      </c>
      <c r="K118" s="133" t="str">
        <f>INDEX('Masterlist - Updating'!$K:$K,MATCH('Masterlist Autolink (Audit)'!B118,'Masterlist - Updating'!$B:$B,0))</f>
        <v>Years</v>
      </c>
      <c r="L118" s="8">
        <f>INDEX('Masterlist - Updating'!$L:$L,MATCH('Masterlist Autolink (Audit)'!B118,'Masterlist - Updating'!$B:$B,0))</f>
        <v>45046</v>
      </c>
      <c r="M118" s="7" t="str">
        <f>INDEX('Masterlist - Updating'!$M:$M,MATCH('Masterlist Autolink (Audit)'!B118,'Masterlist - Updating'!$B:$B,0))</f>
        <v>TRESCAL</v>
      </c>
      <c r="N118" s="7" t="str">
        <f>INDEX('Masterlist - Updating'!$N:$N,MATCH('Masterlist Autolink (Audit)'!B118,'Masterlist - Updating'!$B:$B,0))</f>
        <v>SALDM/0675/9/22</v>
      </c>
      <c r="O118" s="7" t="str">
        <f>INDEX('Masterlist - Updating'!$O:$O,MATCH('Masterlist Autolink (Audit)'!B118,'Masterlist - Updating'!$B:$B,0))</f>
        <v>M/S GAUGE ROOM H3</v>
      </c>
      <c r="P118" s="7" t="b">
        <f ca="1">INDEX('Masterlist - Updating'!$P:$P,MATCH('Masterlist Autolink (Audit)'!B118,'Masterlist - Updating'!$B:$B,0))</f>
        <v>1</v>
      </c>
      <c r="Q118" s="7">
        <f>INDEX('Masterlist - Updating'!$Q:$Q,MATCH('Masterlist Autolink (Audit)'!B118,'Masterlist - Updating'!$B:$B,0))</f>
        <v>0</v>
      </c>
      <c r="R118" s="7" t="str">
        <f>INDEX('Masterlist - Updating'!$R:$R,MATCH('Masterlist Autolink (Audit)'!B118,'Masterlist - Updating'!$B:$B,0))</f>
        <v>18640 (E81)
0101 (600.2)
000211509 (PH-3515F)</v>
      </c>
      <c r="S118" s="7" t="str">
        <f>INDEX('Masterlist - Updating'!$S:$S,MATCH('Masterlist Autolink (Audit)'!B118,'Masterlist - Updating'!$B:$B,0))</f>
        <v>SALDM/1010/2/21
SALDM/1074/3/21
SALDM/0624/1/22</v>
      </c>
      <c r="T118" s="7" t="str">
        <f>INDEX('Masterlist - Updating'!$T:$T,MATCH('Masterlist Autolink (Audit)'!B118,'Masterlist - Updating'!$B:$B,0))</f>
        <v>11.08.2023
12.08.2023
19.04.2023</v>
      </c>
      <c r="U118" s="11">
        <f t="shared" ca="1" si="5"/>
        <v>44831</v>
      </c>
      <c r="V118" s="11">
        <f t="shared" si="6"/>
        <v>45032</v>
      </c>
    </row>
    <row r="119" spans="1:22" ht="60" customHeight="1" x14ac:dyDescent="0.35">
      <c r="A119" s="2">
        <v>117</v>
      </c>
      <c r="B119" s="12" t="s">
        <v>589</v>
      </c>
      <c r="C119" s="130" t="str">
        <f>INDEX('Masterlist - Updating'!$C:$C,MATCH('Masterlist Autolink (Audit)'!B119,'Masterlist - Updating'!$B:$B,0))</f>
        <v>PLUG GAUGE 
(GO &amp; NO GO)</v>
      </c>
      <c r="D119" s="7" t="str">
        <f>INDEX('Masterlist - Updating'!$D:$D,MATCH('Masterlist Autolink (Audit)'!B119,'Masterlist - Updating'!$B:$B,0))</f>
        <v>PMC MERCURY</v>
      </c>
      <c r="E119" s="7" t="str">
        <f>INDEX('Masterlist - Updating'!$E:$E,MATCH('Masterlist Autolink (Audit)'!B119,'Masterlist - Updating'!$B:$B,0))</f>
        <v>2-1/8" - 8 UN - 2B</v>
      </c>
      <c r="F119" s="7" t="str">
        <f>INDEX('Masterlist - Updating'!$F:$F,MATCH('Masterlist Autolink (Audit)'!B119,'Masterlist - Updating'!$B:$B,0))</f>
        <v>#3</v>
      </c>
      <c r="G119" s="7" t="str">
        <f>INDEX('Masterlist - Updating'!$G:$G,MATCH('Masterlist Autolink (Audit)'!B119,'Masterlist - Updating'!$B:$B,0))</f>
        <v>QCD/TRSG/PROCEDURE 014 / TRSG/QM/001/20 / 
ANSI/ASME B1.2-1983</v>
      </c>
      <c r="H119" s="7" t="str">
        <f>INDEX('Masterlist - Updating'!$H:$H,MATCH('Masterlist Autolink (Audit)'!B119,'Masterlist - Updating'!$B:$B,0))</f>
        <v>ANSI/ASME B1.2
ANSI/ASME B1.8
ANSI/ASME B1.20.1
ANSI/ASME B1.5</v>
      </c>
      <c r="I119" s="8">
        <f>INDEX('Masterlist - Updating'!$I:$I,MATCH('Masterlist Autolink (Audit)'!B119,'Masterlist - Updating'!$B:$B,0))</f>
        <v>44685</v>
      </c>
      <c r="J119" s="133">
        <f>INDEX('Masterlist - Updating'!$J:$J,MATCH('Masterlist Autolink (Audit)'!B119,'Masterlist - Updating'!$B:$B,0))</f>
        <v>1</v>
      </c>
      <c r="K119" s="133" t="str">
        <f>INDEX('Masterlist - Updating'!$K:$K,MATCH('Masterlist Autolink (Audit)'!B119,'Masterlist - Updating'!$B:$B,0))</f>
        <v>Years</v>
      </c>
      <c r="L119" s="8">
        <f>INDEX('Masterlist - Updating'!$L:$L,MATCH('Masterlist Autolink (Audit)'!B119,'Masterlist - Updating'!$B:$B,0))</f>
        <v>45050</v>
      </c>
      <c r="M119" s="7" t="str">
        <f>INDEX('Masterlist - Updating'!$M:$M,MATCH('Masterlist Autolink (Audit)'!B119,'Masterlist - Updating'!$B:$B,0))</f>
        <v>TRESCAL</v>
      </c>
      <c r="N119" s="7" t="str">
        <f>INDEX('Masterlist - Updating'!$N:$N,MATCH('Masterlist Autolink (Audit)'!B119,'Masterlist - Updating'!$B:$B,0))</f>
        <v>SALDM/0675/44/22</v>
      </c>
      <c r="O119" s="7" t="str">
        <f>INDEX('Masterlist - Updating'!$O:$O,MATCH('Masterlist Autolink (Audit)'!B119,'Masterlist - Updating'!$B:$B,0))</f>
        <v>M/S GAUGE ROOM H9</v>
      </c>
      <c r="P119" s="7" t="b">
        <f ca="1">INDEX('Masterlist - Updating'!$P:$P,MATCH('Masterlist Autolink (Audit)'!B119,'Masterlist - Updating'!$B:$B,0))</f>
        <v>1</v>
      </c>
      <c r="Q119" s="7">
        <f>INDEX('Masterlist - Updating'!$Q:$Q,MATCH('Masterlist Autolink (Audit)'!B119,'Masterlist - Updating'!$B:$B,0))</f>
        <v>0</v>
      </c>
      <c r="R119" s="7" t="str">
        <f>INDEX('Masterlist - Updating'!$R:$R,MATCH('Masterlist Autolink (Audit)'!B119,'Masterlist - Updating'!$B:$B,0))</f>
        <v>18640 (E81)
0101 (600.2)
000211509 (PH-3515F)</v>
      </c>
      <c r="S119" s="7" t="str">
        <f>INDEX('Masterlist - Updating'!$S:$S,MATCH('Masterlist Autolink (Audit)'!B119,'Masterlist - Updating'!$B:$B,0))</f>
        <v>SALDM/1010/2/21
SALDM/1074/3/21
SALDM/0624/1/22</v>
      </c>
      <c r="T119" s="7" t="str">
        <f>INDEX('Masterlist - Updating'!$T:$T,MATCH('Masterlist Autolink (Audit)'!B119,'Masterlist - Updating'!$B:$B,0))</f>
        <v>11.08.2023
12.08.2023
19.04.2023</v>
      </c>
      <c r="U119" s="11">
        <f t="shared" ca="1" si="5"/>
        <v>44831</v>
      </c>
      <c r="V119" s="11">
        <f t="shared" si="6"/>
        <v>45036</v>
      </c>
    </row>
    <row r="120" spans="1:22" ht="60" customHeight="1" x14ac:dyDescent="0.35">
      <c r="A120" s="2">
        <v>118</v>
      </c>
      <c r="B120" s="12" t="s">
        <v>593</v>
      </c>
      <c r="C120" s="130" t="str">
        <f>INDEX('Masterlist - Updating'!$C:$C,MATCH('Masterlist Autolink (Audit)'!B120,'Masterlist - Updating'!$B:$B,0))</f>
        <v>PLUG GAUGE 
(GO &amp; NO GO)</v>
      </c>
      <c r="D120" s="7" t="str">
        <f>INDEX('Masterlist - Updating'!$D:$D,MATCH('Masterlist Autolink (Audit)'!B120,'Masterlist - Updating'!$B:$B,0))</f>
        <v>PMC MERCURY</v>
      </c>
      <c r="E120" s="7" t="str">
        <f>INDEX('Masterlist - Updating'!$E:$E,MATCH('Masterlist Autolink (Audit)'!B120,'Masterlist - Updating'!$B:$B,0))</f>
        <v>2-1/2" - 4 UNC - 2B</v>
      </c>
      <c r="F120" s="7" t="str">
        <f>INDEX('Masterlist - Updating'!$F:$F,MATCH('Masterlist Autolink (Audit)'!B120,'Masterlist - Updating'!$B:$B,0))</f>
        <v>#2</v>
      </c>
      <c r="G120" s="7" t="str">
        <f>INDEX('Masterlist - Updating'!$G:$G,MATCH('Masterlist Autolink (Audit)'!B120,'Masterlist - Updating'!$B:$B,0))</f>
        <v>QCD/TRSG/PROCEDURE 014 / TRSG/QM/001/20 / 
ANSI/ASME B1.2-1983</v>
      </c>
      <c r="H120" s="7" t="str">
        <f>INDEX('Masterlist - Updating'!$H:$H,MATCH('Masterlist Autolink (Audit)'!B120,'Masterlist - Updating'!$B:$B,0))</f>
        <v>ANSI/ASME B1.2
ANSI/ASME B1.8
ANSI/ASME B1.20.1
ANSI/ASME B1.5</v>
      </c>
      <c r="I120" s="8">
        <f>INDEX('Masterlist - Updating'!$I:$I,MATCH('Masterlist Autolink (Audit)'!B120,'Masterlist - Updating'!$B:$B,0))</f>
        <v>44686</v>
      </c>
      <c r="J120" s="133">
        <f>INDEX('Masterlist - Updating'!$J:$J,MATCH('Masterlist Autolink (Audit)'!B120,'Masterlist - Updating'!$B:$B,0))</f>
        <v>1</v>
      </c>
      <c r="K120" s="133" t="str">
        <f>INDEX('Masterlist - Updating'!$K:$K,MATCH('Masterlist Autolink (Audit)'!B120,'Masterlist - Updating'!$B:$B,0))</f>
        <v>Years</v>
      </c>
      <c r="L120" s="8">
        <f>INDEX('Masterlist - Updating'!$L:$L,MATCH('Masterlist Autolink (Audit)'!B120,'Masterlist - Updating'!$B:$B,0))</f>
        <v>45051</v>
      </c>
      <c r="M120" s="7" t="str">
        <f>INDEX('Masterlist - Updating'!$M:$M,MATCH('Masterlist Autolink (Audit)'!B120,'Masterlist - Updating'!$B:$B,0))</f>
        <v>TRESCAL</v>
      </c>
      <c r="N120" s="7" t="str">
        <f>INDEX('Masterlist - Updating'!$N:$N,MATCH('Masterlist Autolink (Audit)'!B120,'Masterlist - Updating'!$B:$B,0))</f>
        <v>SALDM/0675/52/22</v>
      </c>
      <c r="O120" s="7" t="str">
        <f>INDEX('Masterlist - Updating'!$O:$O,MATCH('Masterlist Autolink (Audit)'!B120,'Masterlist - Updating'!$B:$B,0))</f>
        <v>QC GAUGE ROOM - I</v>
      </c>
      <c r="P120" s="7" t="b">
        <f ca="1">INDEX('Masterlist - Updating'!$P:$P,MATCH('Masterlist Autolink (Audit)'!B120,'Masterlist - Updating'!$B:$B,0))</f>
        <v>1</v>
      </c>
      <c r="Q120" s="7">
        <f>INDEX('Masterlist - Updating'!$Q:$Q,MATCH('Masterlist Autolink (Audit)'!B120,'Masterlist - Updating'!$B:$B,0))</f>
        <v>0</v>
      </c>
      <c r="R120" s="7" t="str">
        <f>INDEX('Masterlist - Updating'!$R:$R,MATCH('Masterlist Autolink (Audit)'!B120,'Masterlist - Updating'!$B:$B,0))</f>
        <v>18640 (E81)
0101 (600.2)
000211509 (PH-3515F)</v>
      </c>
      <c r="S120" s="7" t="str">
        <f>INDEX('Masterlist - Updating'!$S:$S,MATCH('Masterlist Autolink (Audit)'!B120,'Masterlist - Updating'!$B:$B,0))</f>
        <v>SALDM/1010/2/21
SALDM/1074/3/21
SALDM/0624/1/22</v>
      </c>
      <c r="T120" s="7" t="str">
        <f>INDEX('Masterlist - Updating'!$T:$T,MATCH('Masterlist Autolink (Audit)'!B120,'Masterlist - Updating'!$B:$B,0))</f>
        <v>11.08.2023
12.08.2023
19.04.2023</v>
      </c>
      <c r="U120" s="11">
        <f t="shared" ca="1" si="5"/>
        <v>44831</v>
      </c>
      <c r="V120" s="11">
        <f t="shared" si="6"/>
        <v>45037</v>
      </c>
    </row>
    <row r="121" spans="1:22" ht="60" customHeight="1" x14ac:dyDescent="0.35">
      <c r="A121" s="2">
        <v>119</v>
      </c>
      <c r="B121" s="12" t="s">
        <v>596</v>
      </c>
      <c r="C121" s="130" t="str">
        <f>INDEX('Masterlist - Updating'!$C:$C,MATCH('Masterlist Autolink (Audit)'!B121,'Masterlist - Updating'!$B:$B,0))</f>
        <v>PLUG GAUGE 
(GO &amp; NO GO)</v>
      </c>
      <c r="D121" s="7" t="str">
        <f>INDEX('Masterlist - Updating'!$D:$D,MATCH('Masterlist Autolink (Audit)'!B121,'Masterlist - Updating'!$B:$B,0))</f>
        <v>PMC MERCURY</v>
      </c>
      <c r="E121" s="7" t="str">
        <f>INDEX('Masterlist - Updating'!$E:$E,MATCH('Masterlist Autolink (Audit)'!B121,'Masterlist - Updating'!$B:$B,0))</f>
        <v>2-1/2" - 8 UN - 2B</v>
      </c>
      <c r="F121" s="7" t="str">
        <f>INDEX('Masterlist - Updating'!$F:$F,MATCH('Masterlist Autolink (Audit)'!B121,'Masterlist - Updating'!$B:$B,0))</f>
        <v>#3</v>
      </c>
      <c r="G121" s="7" t="str">
        <f>INDEX('Masterlist - Updating'!$G:$G,MATCH('Masterlist Autolink (Audit)'!B121,'Masterlist - Updating'!$B:$B,0))</f>
        <v>QCD/TRSG/PROCEDURE 014 / TRSG/QM/001/20 / 
ANSI/ASME B1.2-1983</v>
      </c>
      <c r="H121" s="7" t="str">
        <f>INDEX('Masterlist - Updating'!$H:$H,MATCH('Masterlist Autolink (Audit)'!B121,'Masterlist - Updating'!$B:$B,0))</f>
        <v>ANSI/ASME B1.2
ANSI/ASME B1.8
ANSI/ASME B1.20.1
ANSI/ASME B1.5</v>
      </c>
      <c r="I121" s="8">
        <f>INDEX('Masterlist - Updating'!$I:$I,MATCH('Masterlist Autolink (Audit)'!B121,'Masterlist - Updating'!$B:$B,0))</f>
        <v>44688</v>
      </c>
      <c r="J121" s="133">
        <f>INDEX('Masterlist - Updating'!$J:$J,MATCH('Masterlist Autolink (Audit)'!B121,'Masterlist - Updating'!$B:$B,0))</f>
        <v>1</v>
      </c>
      <c r="K121" s="133" t="str">
        <f>INDEX('Masterlist - Updating'!$K:$K,MATCH('Masterlist Autolink (Audit)'!B121,'Masterlist - Updating'!$B:$B,0))</f>
        <v>Years</v>
      </c>
      <c r="L121" s="8">
        <f>INDEX('Masterlist - Updating'!$L:$L,MATCH('Masterlist Autolink (Audit)'!B121,'Masterlist - Updating'!$B:$B,0))</f>
        <v>45053</v>
      </c>
      <c r="M121" s="7" t="str">
        <f>INDEX('Masterlist - Updating'!$M:$M,MATCH('Masterlist Autolink (Audit)'!B121,'Masterlist - Updating'!$B:$B,0))</f>
        <v>TRESCAL</v>
      </c>
      <c r="N121" s="7" t="str">
        <f>INDEX('Masterlist - Updating'!$N:$N,MATCH('Masterlist Autolink (Audit)'!B121,'Masterlist - Updating'!$B:$B,0))</f>
        <v>SALDM/0699/8/22</v>
      </c>
      <c r="O121" s="7" t="str">
        <f>INDEX('Masterlist - Updating'!$O:$O,MATCH('Masterlist Autolink (Audit)'!B121,'Masterlist - Updating'!$B:$B,0))</f>
        <v>QC BAY C TROLLY 1 L2</v>
      </c>
      <c r="P121" s="7" t="b">
        <f ca="1">INDEX('Masterlist - Updating'!$P:$P,MATCH('Masterlist Autolink (Audit)'!B121,'Masterlist - Updating'!$B:$B,0))</f>
        <v>1</v>
      </c>
      <c r="Q121" s="7">
        <f>INDEX('Masterlist - Updating'!$Q:$Q,MATCH('Masterlist Autolink (Audit)'!B121,'Masterlist - Updating'!$B:$B,0))</f>
        <v>0</v>
      </c>
      <c r="R121" s="7" t="str">
        <f>INDEX('Masterlist - Updating'!$R:$R,MATCH('Masterlist Autolink (Audit)'!B121,'Masterlist - Updating'!$B:$B,0))</f>
        <v>18640 (E81)
0101 (600.2)
000211509 (PH-3515F)</v>
      </c>
      <c r="S121" s="7" t="str">
        <f>INDEX('Masterlist - Updating'!$S:$S,MATCH('Masterlist Autolink (Audit)'!B121,'Masterlist - Updating'!$B:$B,0))</f>
        <v>SALDM/1010/2/21
SALDM/1074/3/21
SALDM/0624/1/22</v>
      </c>
      <c r="T121" s="7" t="str">
        <f>INDEX('Masterlist - Updating'!$T:$T,MATCH('Masterlist Autolink (Audit)'!B121,'Masterlist - Updating'!$B:$B,0))</f>
        <v>11.08.2023
12.08.2023
19.04.2023</v>
      </c>
      <c r="U121" s="11">
        <f t="shared" ca="1" si="5"/>
        <v>44831</v>
      </c>
      <c r="V121" s="11">
        <f t="shared" si="6"/>
        <v>45039</v>
      </c>
    </row>
    <row r="122" spans="1:22" ht="60" customHeight="1" x14ac:dyDescent="0.35">
      <c r="A122" s="2">
        <v>120</v>
      </c>
      <c r="B122" s="12" t="s">
        <v>600</v>
      </c>
      <c r="C122" s="130" t="str">
        <f>INDEX('Masterlist - Updating'!$C:$C,MATCH('Masterlist Autolink (Audit)'!B122,'Masterlist - Updating'!$B:$B,0))</f>
        <v>PLUG GAUGE 
(GO &amp; NO GO)</v>
      </c>
      <c r="D122" s="7" t="str">
        <f>INDEX('Masterlist - Updating'!$D:$D,MATCH('Masterlist Autolink (Audit)'!B122,'Masterlist - Updating'!$B:$B,0))</f>
        <v>PMC MERCURY</v>
      </c>
      <c r="E122" s="7" t="str">
        <f>INDEX('Masterlist - Updating'!$E:$E,MATCH('Masterlist Autolink (Audit)'!B122,'Masterlist - Updating'!$B:$B,0))</f>
        <v>2-5/8" - 8 UN - 2B</v>
      </c>
      <c r="F122" s="7" t="str">
        <f>INDEX('Masterlist - Updating'!$F:$F,MATCH('Masterlist Autolink (Audit)'!B122,'Masterlist - Updating'!$B:$B,0))</f>
        <v>#2</v>
      </c>
      <c r="G122" s="7" t="str">
        <f>INDEX('Masterlist - Updating'!$G:$G,MATCH('Masterlist Autolink (Audit)'!B122,'Masterlist - Updating'!$B:$B,0))</f>
        <v>QCD/TRSG/PROCEDURE 014 / TRSG/QM/001/20 / 
ANSI/ASME B1.2-1983</v>
      </c>
      <c r="H122" s="7" t="str">
        <f>INDEX('Masterlist - Updating'!$H:$H,MATCH('Masterlist Autolink (Audit)'!B122,'Masterlist - Updating'!$B:$B,0))</f>
        <v>ANSI/ASME B1.2
ANSI/ASME B1.8
ANSI/ASME B1.20.1
ANSI/ASME B1.5</v>
      </c>
      <c r="I122" s="8">
        <f>INDEX('Masterlist - Updating'!$I:$I,MATCH('Masterlist Autolink (Audit)'!B122,'Masterlist - Updating'!$B:$B,0))</f>
        <v>44686</v>
      </c>
      <c r="J122" s="133">
        <f>INDEX('Masterlist - Updating'!$J:$J,MATCH('Masterlist Autolink (Audit)'!B122,'Masterlist - Updating'!$B:$B,0))</f>
        <v>1</v>
      </c>
      <c r="K122" s="133" t="str">
        <f>INDEX('Masterlist - Updating'!$K:$K,MATCH('Masterlist Autolink (Audit)'!B122,'Masterlist - Updating'!$B:$B,0))</f>
        <v>Years</v>
      </c>
      <c r="L122" s="8">
        <f>INDEX('Masterlist - Updating'!$L:$L,MATCH('Masterlist Autolink (Audit)'!B122,'Masterlist - Updating'!$B:$B,0))</f>
        <v>45051</v>
      </c>
      <c r="M122" s="7" t="str">
        <f>INDEX('Masterlist - Updating'!$M:$M,MATCH('Masterlist Autolink (Audit)'!B122,'Masterlist - Updating'!$B:$B,0))</f>
        <v>TRESCAL</v>
      </c>
      <c r="N122" s="7" t="str">
        <f>INDEX('Masterlist - Updating'!$N:$N,MATCH('Masterlist Autolink (Audit)'!B122,'Masterlist - Updating'!$B:$B,0))</f>
        <v>SALDM/0675/51/22</v>
      </c>
      <c r="O122" s="7" t="str">
        <f>INDEX('Masterlist - Updating'!$O:$O,MATCH('Masterlist Autolink (Audit)'!B122,'Masterlist - Updating'!$B:$B,0))</f>
        <v>QC GAUGE ROOM - D</v>
      </c>
      <c r="P122" s="7" t="b">
        <f ca="1">INDEX('Masterlist - Updating'!$P:$P,MATCH('Masterlist Autolink (Audit)'!B122,'Masterlist - Updating'!$B:$B,0))</f>
        <v>1</v>
      </c>
      <c r="Q122" s="7">
        <f>INDEX('Masterlist - Updating'!$Q:$Q,MATCH('Masterlist Autolink (Audit)'!B122,'Masterlist - Updating'!$B:$B,0))</f>
        <v>0</v>
      </c>
      <c r="R122" s="7" t="str">
        <f>INDEX('Masterlist - Updating'!$R:$R,MATCH('Masterlist Autolink (Audit)'!B122,'Masterlist - Updating'!$B:$B,0))</f>
        <v>18640 (E81)
0101 (600.2)
000211509 (PH-3515F)</v>
      </c>
      <c r="S122" s="7" t="str">
        <f>INDEX('Masterlist - Updating'!$S:$S,MATCH('Masterlist Autolink (Audit)'!B122,'Masterlist - Updating'!$B:$B,0))</f>
        <v>SALDM/1010/2/21
SALDM/1074/3/21
SALDM/0624/1/22</v>
      </c>
      <c r="T122" s="7" t="str">
        <f>INDEX('Masterlist - Updating'!$T:$T,MATCH('Masterlist Autolink (Audit)'!B122,'Masterlist - Updating'!$B:$B,0))</f>
        <v>11.08.2023
12.08.2023
19.04.2023</v>
      </c>
      <c r="U122" s="11">
        <f t="shared" ca="1" si="5"/>
        <v>44831</v>
      </c>
      <c r="V122" s="11">
        <f t="shared" si="6"/>
        <v>45037</v>
      </c>
    </row>
    <row r="123" spans="1:22" ht="60" customHeight="1" x14ac:dyDescent="0.35">
      <c r="A123" s="2">
        <v>121</v>
      </c>
      <c r="B123" s="12" t="s">
        <v>604</v>
      </c>
      <c r="C123" s="130" t="str">
        <f>INDEX('Masterlist - Updating'!$C:$C,MATCH('Masterlist Autolink (Audit)'!B123,'Masterlist - Updating'!$B:$B,0))</f>
        <v>PLUG GAUGE</v>
      </c>
      <c r="D123" s="7" t="str">
        <f>INDEX('Masterlist - Updating'!$D:$D,MATCH('Masterlist Autolink (Audit)'!B123,'Masterlist - Updating'!$B:$B,0))</f>
        <v>PMC MERCURY</v>
      </c>
      <c r="E123" s="7" t="str">
        <f>INDEX('Masterlist - Updating'!$E:$E,MATCH('Masterlist Autolink (Audit)'!B123,'Masterlist - Updating'!$B:$B,0))</f>
        <v>1/8" - 27 NPT L1</v>
      </c>
      <c r="F123" s="7" t="str">
        <f>INDEX('Masterlist - Updating'!$F:$F,MATCH('Masterlist Autolink (Audit)'!B123,'Masterlist - Updating'!$B:$B,0))</f>
        <v>#1</v>
      </c>
      <c r="G123" s="7" t="str">
        <f>INDEX('Masterlist - Updating'!$G:$G,MATCH('Masterlist Autolink (Audit)'!B123,'Masterlist - Updating'!$B:$B,0))</f>
        <v>QCD/TRSG/PROCEDURE 030 / TRSG/QM/001/20</v>
      </c>
      <c r="H123" s="7" t="str">
        <f>INDEX('Masterlist - Updating'!$H:$H,MATCH('Masterlist Autolink (Audit)'!B123,'Masterlist - Updating'!$B:$B,0))</f>
        <v>ANSI/ASME B1.2
ANSI/ASME B1.8
ANSI/ASME B1.20.1
ANSI/ASME B1.5</v>
      </c>
      <c r="I123" s="8">
        <f>INDEX('Masterlist - Updating'!$I:$I,MATCH('Masterlist Autolink (Audit)'!B123,'Masterlist - Updating'!$B:$B,0))</f>
        <v>44529</v>
      </c>
      <c r="J123" s="133">
        <f>INDEX('Masterlist - Updating'!$J:$J,MATCH('Masterlist Autolink (Audit)'!B123,'Masterlist - Updating'!$B:$B,0))</f>
        <v>1</v>
      </c>
      <c r="K123" s="133" t="str">
        <f>INDEX('Masterlist - Updating'!$K:$K,MATCH('Masterlist Autolink (Audit)'!B123,'Masterlist - Updating'!$B:$B,0))</f>
        <v>Years</v>
      </c>
      <c r="L123" s="8">
        <f>INDEX('Masterlist - Updating'!$L:$L,MATCH('Masterlist Autolink (Audit)'!B123,'Masterlist - Updating'!$B:$B,0))</f>
        <v>44894</v>
      </c>
      <c r="M123" s="7" t="str">
        <f>INDEX('Masterlist - Updating'!$M:$M,MATCH('Masterlist Autolink (Audit)'!B123,'Masterlist - Updating'!$B:$B,0))</f>
        <v>TRESCAL</v>
      </c>
      <c r="N123" s="7" t="str">
        <f>INDEX('Masterlist - Updating'!$N:$N,MATCH('Masterlist Autolink (Audit)'!B123,'Masterlist - Updating'!$B:$B,0))</f>
        <v>SALDM/1918/11/21</v>
      </c>
      <c r="O123" s="7" t="str">
        <f>INDEX('Masterlist - Updating'!$O:$O,MATCH('Masterlist Autolink (Audit)'!B123,'Masterlist - Updating'!$B:$B,0))</f>
        <v>QC GAUGE ROOM - I</v>
      </c>
      <c r="P123" s="7" t="b">
        <f ca="1">INDEX('Masterlist - Updating'!$P:$P,MATCH('Masterlist Autolink (Audit)'!B123,'Masterlist - Updating'!$B:$B,0))</f>
        <v>1</v>
      </c>
      <c r="Q123" s="7">
        <f>INDEX('Masterlist - Updating'!$Q:$Q,MATCH('Masterlist Autolink (Audit)'!B123,'Masterlist - Updating'!$B:$B,0))</f>
        <v>0</v>
      </c>
      <c r="R123" s="7">
        <f>INDEX('Masterlist - Updating'!$R:$R,MATCH('Masterlist Autolink (Audit)'!B123,'Masterlist - Updating'!$B:$B,0))</f>
        <v>0</v>
      </c>
      <c r="S123" s="7">
        <f>INDEX('Masterlist - Updating'!$S:$S,MATCH('Masterlist Autolink (Audit)'!B123,'Masterlist - Updating'!$B:$B,0))</f>
        <v>0</v>
      </c>
      <c r="T123" s="7">
        <f>INDEX('Masterlist - Updating'!$T:$T,MATCH('Masterlist Autolink (Audit)'!B123,'Masterlist - Updating'!$B:$B,0))</f>
        <v>0</v>
      </c>
      <c r="U123" s="11">
        <f t="shared" ca="1" si="5"/>
        <v>44831</v>
      </c>
      <c r="V123" s="11">
        <f t="shared" si="6"/>
        <v>44880</v>
      </c>
    </row>
    <row r="124" spans="1:22" ht="60" customHeight="1" x14ac:dyDescent="0.35">
      <c r="A124" s="2">
        <v>122</v>
      </c>
      <c r="B124" s="12" t="s">
        <v>609</v>
      </c>
      <c r="C124" s="130" t="str">
        <f>INDEX('Masterlist - Updating'!$C:$C,MATCH('Masterlist Autolink (Audit)'!B124,'Masterlist - Updating'!$B:$B,0))</f>
        <v>PLUG GAUGE</v>
      </c>
      <c r="D124" s="7" t="str">
        <f>INDEX('Masterlist - Updating'!$D:$D,MATCH('Masterlist Autolink (Audit)'!B124,'Masterlist - Updating'!$B:$B,0))</f>
        <v>PMC MERCURY</v>
      </c>
      <c r="E124" s="7" t="str">
        <f>INDEX('Masterlist - Updating'!$E:$E,MATCH('Masterlist Autolink (Audit)'!B124,'Masterlist - Updating'!$B:$B,0))</f>
        <v>3/8" - 18 NPT L1</v>
      </c>
      <c r="F124" s="7" t="str">
        <f>INDEX('Masterlist - Updating'!$F:$F,MATCH('Masterlist Autolink (Audit)'!B124,'Masterlist - Updating'!$B:$B,0))</f>
        <v>#3</v>
      </c>
      <c r="G124" s="7" t="str">
        <f>INDEX('Masterlist - Updating'!$G:$G,MATCH('Masterlist Autolink (Audit)'!B124,'Masterlist - Updating'!$B:$B,0))</f>
        <v>QCD/TRSG/PROCEDURE 030 / TRSG/QM/001/20 / 
ANSI/ASME B1.20.5-1991</v>
      </c>
      <c r="H124" s="7" t="str">
        <f>INDEX('Masterlist - Updating'!$H:$H,MATCH('Masterlist Autolink (Audit)'!B124,'Masterlist - Updating'!$B:$B,0))</f>
        <v>ANSI/ASME B1.2
ANSI/ASME B1.8
ANSI/ASME B1.20.1
ANSI/ASME B1.5</v>
      </c>
      <c r="I124" s="8">
        <f>INDEX('Masterlist - Updating'!$I:$I,MATCH('Masterlist Autolink (Audit)'!B124,'Masterlist - Updating'!$B:$B,0))</f>
        <v>44690</v>
      </c>
      <c r="J124" s="133">
        <f>INDEX('Masterlist - Updating'!$J:$J,MATCH('Masterlist Autolink (Audit)'!B124,'Masterlist - Updating'!$B:$B,0))</f>
        <v>1</v>
      </c>
      <c r="K124" s="133" t="str">
        <f>INDEX('Masterlist - Updating'!$K:$K,MATCH('Masterlist Autolink (Audit)'!B124,'Masterlist - Updating'!$B:$B,0))</f>
        <v>Years</v>
      </c>
      <c r="L124" s="8">
        <f>INDEX('Masterlist - Updating'!$L:$L,MATCH('Masterlist Autolink (Audit)'!B124,'Masterlist - Updating'!$B:$B,0))</f>
        <v>45055</v>
      </c>
      <c r="M124" s="7" t="str">
        <f>INDEX('Masterlist - Updating'!$M:$M,MATCH('Masterlist Autolink (Audit)'!B124,'Masterlist - Updating'!$B:$B,0))</f>
        <v>TRESCAL</v>
      </c>
      <c r="N124" s="7" t="str">
        <f>INDEX('Masterlist - Updating'!$N:$N,MATCH('Masterlist Autolink (Audit)'!B124,'Masterlist - Updating'!$B:$B,0))</f>
        <v>SALDM/0699/17/22</v>
      </c>
      <c r="O124" s="7" t="str">
        <f>INDEX('Masterlist - Updating'!$O:$O,MATCH('Masterlist Autolink (Audit)'!B124,'Masterlist - Updating'!$B:$B,0))</f>
        <v>QC GAUGE ROOM - I</v>
      </c>
      <c r="P124" s="7" t="b">
        <f ca="1">INDEX('Masterlist - Updating'!$P:$P,MATCH('Masterlist Autolink (Audit)'!B124,'Masterlist - Updating'!$B:$B,0))</f>
        <v>1</v>
      </c>
      <c r="Q124" s="7">
        <f>INDEX('Masterlist - Updating'!$Q:$Q,MATCH('Masterlist Autolink (Audit)'!B124,'Masterlist - Updating'!$B:$B,0))</f>
        <v>0</v>
      </c>
      <c r="R124" s="7" t="str">
        <f>INDEX('Masterlist - Updating'!$R:$R,MATCH('Masterlist Autolink (Audit)'!B124,'Masterlist - Updating'!$B:$B,0))</f>
        <v>18640 (E81)
0101 (600.2)
000211509 (PH-3515F)</v>
      </c>
      <c r="S124" s="7" t="str">
        <f>INDEX('Masterlist - Updating'!$S:$S,MATCH('Masterlist Autolink (Audit)'!B124,'Masterlist - Updating'!$B:$B,0))</f>
        <v>SALDM/1010/2/21
SALDM/1074/3/21
SALDM/0624/1/22</v>
      </c>
      <c r="T124" s="7" t="str">
        <f>INDEX('Masterlist - Updating'!$T:$T,MATCH('Masterlist Autolink (Audit)'!B124,'Masterlist - Updating'!$B:$B,0))</f>
        <v>11.08.2023
12.08.2023
19.04.2023</v>
      </c>
      <c r="U124" s="11">
        <f t="shared" ca="1" si="5"/>
        <v>44831</v>
      </c>
      <c r="V124" s="11">
        <f t="shared" si="6"/>
        <v>45041</v>
      </c>
    </row>
    <row r="125" spans="1:22" ht="60" customHeight="1" x14ac:dyDescent="0.35">
      <c r="A125" s="2">
        <v>123</v>
      </c>
      <c r="B125" s="12" t="s">
        <v>614</v>
      </c>
      <c r="C125" s="130" t="str">
        <f>INDEX('Masterlist - Updating'!$C:$C,MATCH('Masterlist Autolink (Audit)'!B125,'Masterlist - Updating'!$B:$B,0))</f>
        <v>PLUG GAUGE</v>
      </c>
      <c r="D125" s="7" t="str">
        <f>INDEX('Masterlist - Updating'!$D:$D,MATCH('Masterlist Autolink (Audit)'!B125,'Masterlist - Updating'!$B:$B,0))</f>
        <v>PMC MERCURY</v>
      </c>
      <c r="E125" s="7" t="str">
        <f>INDEX('Masterlist - Updating'!$E:$E,MATCH('Masterlist Autolink (Audit)'!B125,'Masterlist - Updating'!$B:$B,0))</f>
        <v>1-1/4" - 11.5 NPT L1</v>
      </c>
      <c r="F125" s="7" t="str">
        <f>INDEX('Masterlist - Updating'!$F:$F,MATCH('Masterlist Autolink (Audit)'!B125,'Masterlist - Updating'!$B:$B,0))</f>
        <v>#2</v>
      </c>
      <c r="G125" s="7" t="str">
        <f>INDEX('Masterlist - Updating'!$G:$G,MATCH('Masterlist Autolink (Audit)'!B125,'Masterlist - Updating'!$B:$B,0))</f>
        <v>QCD/TRSG/PROCEDURE 030 /  TRSG/QM/001/20</v>
      </c>
      <c r="H125" s="7" t="str">
        <f>INDEX('Masterlist - Updating'!$H:$H,MATCH('Masterlist Autolink (Audit)'!B125,'Masterlist - Updating'!$B:$B,0))</f>
        <v>ANSI/ASME B1.2
ANSI/ASME B1.8
ANSI/ASME B1.20.1
ANSI/ASME B1.5</v>
      </c>
      <c r="I125" s="8">
        <f>INDEX('Masterlist - Updating'!$I:$I,MATCH('Masterlist Autolink (Audit)'!B125,'Masterlist - Updating'!$B:$B,0))</f>
        <v>44529</v>
      </c>
      <c r="J125" s="133">
        <f>INDEX('Masterlist - Updating'!$J:$J,MATCH('Masterlist Autolink (Audit)'!B125,'Masterlist - Updating'!$B:$B,0))</f>
        <v>1</v>
      </c>
      <c r="K125" s="133" t="str">
        <f>INDEX('Masterlist - Updating'!$K:$K,MATCH('Masterlist Autolink (Audit)'!B125,'Masterlist - Updating'!$B:$B,0))</f>
        <v>Years</v>
      </c>
      <c r="L125" s="8">
        <f>INDEX('Masterlist - Updating'!$L:$L,MATCH('Masterlist Autolink (Audit)'!B125,'Masterlist - Updating'!$B:$B,0))</f>
        <v>44894</v>
      </c>
      <c r="M125" s="7" t="str">
        <f>INDEX('Masterlist - Updating'!$M:$M,MATCH('Masterlist Autolink (Audit)'!B125,'Masterlist - Updating'!$B:$B,0))</f>
        <v>TRESCAL</v>
      </c>
      <c r="N125" s="7" t="str">
        <f>INDEX('Masterlist - Updating'!$N:$N,MATCH('Masterlist Autolink (Audit)'!B125,'Masterlist - Updating'!$B:$B,0))</f>
        <v>SALDM/1918/2/21</v>
      </c>
      <c r="O125" s="7" t="str">
        <f>INDEX('Masterlist - Updating'!$O:$O,MATCH('Masterlist Autolink (Audit)'!B125,'Masterlist - Updating'!$B:$B,0))</f>
        <v>QC GAUGE ROOM - I</v>
      </c>
      <c r="P125" s="7" t="b">
        <f ca="1">INDEX('Masterlist - Updating'!$P:$P,MATCH('Masterlist Autolink (Audit)'!B125,'Masterlist - Updating'!$B:$B,0))</f>
        <v>1</v>
      </c>
      <c r="Q125" s="7">
        <f>INDEX('Masterlist - Updating'!$Q:$Q,MATCH('Masterlist Autolink (Audit)'!B125,'Masterlist - Updating'!$B:$B,0))</f>
        <v>0</v>
      </c>
      <c r="R125" s="7">
        <f>INDEX('Masterlist - Updating'!$R:$R,MATCH('Masterlist Autolink (Audit)'!B125,'Masterlist - Updating'!$B:$B,0))</f>
        <v>0</v>
      </c>
      <c r="S125" s="7">
        <f>INDEX('Masterlist - Updating'!$S:$S,MATCH('Masterlist Autolink (Audit)'!B125,'Masterlist - Updating'!$B:$B,0))</f>
        <v>0</v>
      </c>
      <c r="T125" s="7">
        <f>INDEX('Masterlist - Updating'!$T:$T,MATCH('Masterlist Autolink (Audit)'!B125,'Masterlist - Updating'!$B:$B,0))</f>
        <v>0</v>
      </c>
      <c r="U125" s="11">
        <f t="shared" ca="1" si="5"/>
        <v>44831</v>
      </c>
      <c r="V125" s="11">
        <f t="shared" si="6"/>
        <v>44880</v>
      </c>
    </row>
    <row r="126" spans="1:22" ht="60" customHeight="1" x14ac:dyDescent="0.35">
      <c r="A126" s="2">
        <v>124</v>
      </c>
      <c r="B126" s="12" t="s">
        <v>616</v>
      </c>
      <c r="C126" s="130" t="str">
        <f>INDEX('Masterlist - Updating'!$C:$C,MATCH('Masterlist Autolink (Audit)'!B126,'Masterlist - Updating'!$B:$B,0))</f>
        <v>PLUG GAUGE</v>
      </c>
      <c r="D126" s="7" t="str">
        <f>INDEX('Masterlist - Updating'!$D:$D,MATCH('Masterlist Autolink (Audit)'!B126,'Masterlist - Updating'!$B:$B,0))</f>
        <v>PMC MERCURY</v>
      </c>
      <c r="E126" s="7" t="str">
        <f>INDEX('Masterlist - Updating'!$E:$E,MATCH('Masterlist Autolink (Audit)'!B126,'Masterlist - Updating'!$B:$B,0))</f>
        <v>2" - 11.5 NPT L1</v>
      </c>
      <c r="F126" s="7" t="str">
        <f>INDEX('Masterlist - Updating'!$F:$F,MATCH('Masterlist Autolink (Audit)'!B126,'Masterlist - Updating'!$B:$B,0))</f>
        <v>#3</v>
      </c>
      <c r="G126" s="7" t="str">
        <f>INDEX('Masterlist - Updating'!$G:$G,MATCH('Masterlist Autolink (Audit)'!B126,'Masterlist - Updating'!$B:$B,0))</f>
        <v>QCD/TRSG/PROCEDURE 030 /  TRSG/QM/001/20</v>
      </c>
      <c r="H126" s="7" t="str">
        <f>INDEX('Masterlist - Updating'!$H:$H,MATCH('Masterlist Autolink (Audit)'!B126,'Masterlist - Updating'!$B:$B,0))</f>
        <v>ANSI/ASME B1.2
ANSI/ASME B1.8
ANSI/ASME B1.20.1
ANSI/ASME B1.5</v>
      </c>
      <c r="I126" s="8">
        <f>INDEX('Masterlist - Updating'!$I:$I,MATCH('Masterlist Autolink (Audit)'!B126,'Masterlist - Updating'!$B:$B,0))</f>
        <v>44529</v>
      </c>
      <c r="J126" s="133">
        <f>INDEX('Masterlist - Updating'!$J:$J,MATCH('Masterlist Autolink (Audit)'!B126,'Masterlist - Updating'!$B:$B,0))</f>
        <v>1</v>
      </c>
      <c r="K126" s="133" t="str">
        <f>INDEX('Masterlist - Updating'!$K:$K,MATCH('Masterlist Autolink (Audit)'!B126,'Masterlist - Updating'!$B:$B,0))</f>
        <v>Years</v>
      </c>
      <c r="L126" s="8">
        <f>INDEX('Masterlist - Updating'!$L:$L,MATCH('Masterlist Autolink (Audit)'!B126,'Masterlist - Updating'!$B:$B,0))</f>
        <v>44894</v>
      </c>
      <c r="M126" s="7" t="str">
        <f>INDEX('Masterlist - Updating'!$M:$M,MATCH('Masterlist Autolink (Audit)'!B126,'Masterlist - Updating'!$B:$B,0))</f>
        <v>TRESCAL</v>
      </c>
      <c r="N126" s="7" t="str">
        <f>INDEX('Masterlist - Updating'!$N:$N,MATCH('Masterlist Autolink (Audit)'!B126,'Masterlist - Updating'!$B:$B,0))</f>
        <v>SALDM/1918/6/21</v>
      </c>
      <c r="O126" s="7" t="str">
        <f>INDEX('Masterlist - Updating'!$O:$O,MATCH('Masterlist Autolink (Audit)'!B126,'Masterlist - Updating'!$B:$B,0))</f>
        <v>M/S GAUGE ROOM H41</v>
      </c>
      <c r="P126" s="7" t="b">
        <f ca="1">INDEX('Masterlist - Updating'!$P:$P,MATCH('Masterlist Autolink (Audit)'!B126,'Masterlist - Updating'!$B:$B,0))</f>
        <v>1</v>
      </c>
      <c r="Q126" s="7">
        <f>INDEX('Masterlist - Updating'!$Q:$Q,MATCH('Masterlist Autolink (Audit)'!B126,'Masterlist - Updating'!$B:$B,0))</f>
        <v>0</v>
      </c>
      <c r="R126" s="7">
        <f>INDEX('Masterlist - Updating'!$R:$R,MATCH('Masterlist Autolink (Audit)'!B126,'Masterlist - Updating'!$B:$B,0))</f>
        <v>0</v>
      </c>
      <c r="S126" s="7">
        <f>INDEX('Masterlist - Updating'!$S:$S,MATCH('Masterlist Autolink (Audit)'!B126,'Masterlist - Updating'!$B:$B,0))</f>
        <v>0</v>
      </c>
      <c r="T126" s="7">
        <f>INDEX('Masterlist - Updating'!$T:$T,MATCH('Masterlist Autolink (Audit)'!B126,'Masterlist - Updating'!$B:$B,0))</f>
        <v>0</v>
      </c>
      <c r="U126" s="11">
        <f t="shared" ca="1" si="5"/>
        <v>44831</v>
      </c>
      <c r="V126" s="11">
        <f t="shared" si="6"/>
        <v>44880</v>
      </c>
    </row>
    <row r="127" spans="1:22" ht="60" customHeight="1" x14ac:dyDescent="0.35">
      <c r="A127" s="2">
        <v>125</v>
      </c>
      <c r="B127" s="12" t="s">
        <v>619</v>
      </c>
      <c r="C127" s="130" t="str">
        <f>INDEX('Masterlist - Updating'!$C:$C,MATCH('Masterlist Autolink (Audit)'!B127,'Masterlist - Updating'!$B:$B,0))</f>
        <v>PLUG GAUGE 
(GO &amp; NO GO)</v>
      </c>
      <c r="D127" s="7" t="str">
        <f>INDEX('Masterlist - Updating'!$D:$D,MATCH('Masterlist Autolink (Audit)'!B127,'Masterlist - Updating'!$B:$B,0))</f>
        <v>PMC MERCURY</v>
      </c>
      <c r="E127" s="7" t="str">
        <f>INDEX('Masterlist - Updating'!$E:$E,MATCH('Masterlist Autolink (Audit)'!B127,'Masterlist - Updating'!$B:$B,0))</f>
        <v>1/4" - 20 UNC - 2B</v>
      </c>
      <c r="F127" s="7" t="str">
        <f>INDEX('Masterlist - Updating'!$F:$F,MATCH('Masterlist Autolink (Audit)'!B127,'Masterlist - Updating'!$B:$B,0))</f>
        <v>#3</v>
      </c>
      <c r="G127" s="7" t="str">
        <f>INDEX('Masterlist - Updating'!$G:$G,MATCH('Masterlist Autolink (Audit)'!B127,'Masterlist - Updating'!$B:$B,0))</f>
        <v>QCD/TRSG/PROCEDURE 014 / TRSG/QM/001/20 / 
ANSI/ASME B1.2-1983</v>
      </c>
      <c r="H127" s="7" t="str">
        <f>INDEX('Masterlist - Updating'!$H:$H,MATCH('Masterlist Autolink (Audit)'!B127,'Masterlist - Updating'!$B:$B,0))</f>
        <v>ANSI/ASME B1.2
ANSI/ASME B1.8
ANSI/ASME B1.20.1
ANSI/ASME B1.5</v>
      </c>
      <c r="I127" s="8">
        <f>INDEX('Masterlist - Updating'!$I:$I,MATCH('Masterlist Autolink (Audit)'!B127,'Masterlist - Updating'!$B:$B,0))</f>
        <v>44685</v>
      </c>
      <c r="J127" s="133">
        <f>INDEX('Masterlist - Updating'!$J:$J,MATCH('Masterlist Autolink (Audit)'!B127,'Masterlist - Updating'!$B:$B,0))</f>
        <v>1</v>
      </c>
      <c r="K127" s="133" t="str">
        <f>INDEX('Masterlist - Updating'!$K:$K,MATCH('Masterlist Autolink (Audit)'!B127,'Masterlist - Updating'!$B:$B,0))</f>
        <v>Years</v>
      </c>
      <c r="L127" s="8">
        <f>INDEX('Masterlist - Updating'!$L:$L,MATCH('Masterlist Autolink (Audit)'!B127,'Masterlist - Updating'!$B:$B,0))</f>
        <v>45050</v>
      </c>
      <c r="M127" s="7" t="str">
        <f>INDEX('Masterlist - Updating'!$M:$M,MATCH('Masterlist Autolink (Audit)'!B127,'Masterlist - Updating'!$B:$B,0))</f>
        <v>TRESCAL</v>
      </c>
      <c r="N127" s="7" t="str">
        <f>INDEX('Masterlist - Updating'!$N:$N,MATCH('Masterlist Autolink (Audit)'!B127,'Masterlist - Updating'!$B:$B,0))</f>
        <v>SALDM/0675/46/22</v>
      </c>
      <c r="O127" s="7" t="str">
        <f>INDEX('Masterlist - Updating'!$O:$O,MATCH('Masterlist Autolink (Audit)'!B127,'Masterlist - Updating'!$B:$B,0))</f>
        <v>QC GAUGE ROOM - I</v>
      </c>
      <c r="P127" s="7" t="b">
        <f ca="1">INDEX('Masterlist - Updating'!$P:$P,MATCH('Masterlist Autolink (Audit)'!B127,'Masterlist - Updating'!$B:$B,0))</f>
        <v>1</v>
      </c>
      <c r="Q127" s="7">
        <f>INDEX('Masterlist - Updating'!$Q:$Q,MATCH('Masterlist Autolink (Audit)'!B127,'Masterlist - Updating'!$B:$B,0))</f>
        <v>0</v>
      </c>
      <c r="R127" s="7" t="str">
        <f>INDEX('Masterlist - Updating'!$R:$R,MATCH('Masterlist Autolink (Audit)'!B127,'Masterlist - Updating'!$B:$B,0))</f>
        <v>18640 (E81)
0101 (600.2)
000211509 (PH-3515F)</v>
      </c>
      <c r="S127" s="7" t="str">
        <f>INDEX('Masterlist - Updating'!$S:$S,MATCH('Masterlist Autolink (Audit)'!B127,'Masterlist - Updating'!$B:$B,0))</f>
        <v>SALDM/1010/2/21
SALDM/1074/3/21
SALDM/0624/1/22</v>
      </c>
      <c r="T127" s="7" t="str">
        <f>INDEX('Masterlist - Updating'!$T:$T,MATCH('Masterlist Autolink (Audit)'!B127,'Masterlist - Updating'!$B:$B,0))</f>
        <v>11.08.2023
12.08.2023
19.04.2023</v>
      </c>
      <c r="U127" s="11">
        <f t="shared" ca="1" si="5"/>
        <v>44831</v>
      </c>
      <c r="V127" s="11">
        <f t="shared" si="6"/>
        <v>45036</v>
      </c>
    </row>
    <row r="128" spans="1:22" ht="60" customHeight="1" x14ac:dyDescent="0.35">
      <c r="A128" s="2">
        <v>126</v>
      </c>
      <c r="B128" s="12" t="s">
        <v>622</v>
      </c>
      <c r="C128" s="130" t="str">
        <f>INDEX('Masterlist - Updating'!$C:$C,MATCH('Masterlist Autolink (Audit)'!B128,'Masterlist - Updating'!$B:$B,0))</f>
        <v>PLUG GAUGE 
(GO &amp; NO GO)</v>
      </c>
      <c r="D128" s="7" t="str">
        <f>INDEX('Masterlist - Updating'!$D:$D,MATCH('Masterlist Autolink (Audit)'!B128,'Masterlist - Updating'!$B:$B,0))</f>
        <v>PMC MERCURY</v>
      </c>
      <c r="E128" s="7" t="str">
        <f>INDEX('Masterlist - Updating'!$E:$E,MATCH('Masterlist Autolink (Audit)'!B128,'Masterlist - Updating'!$B:$B,0))</f>
        <v>5/16'' - 18 UNC - 2B</v>
      </c>
      <c r="F128" s="7" t="str">
        <f>INDEX('Masterlist - Updating'!$F:$F,MATCH('Masterlist Autolink (Audit)'!B128,'Masterlist - Updating'!$B:$B,0))</f>
        <v>#3</v>
      </c>
      <c r="G128" s="7" t="str">
        <f>INDEX('Masterlist - Updating'!$G:$G,MATCH('Masterlist Autolink (Audit)'!B128,'Masterlist - Updating'!$B:$B,0))</f>
        <v>QCD/TRSG/PROCEDURE 014 / TRSG/QM/001/20 / 
ANSI/ASME B1.2-1983</v>
      </c>
      <c r="H128" s="7" t="str">
        <f>INDEX('Masterlist - Updating'!$H:$H,MATCH('Masterlist Autolink (Audit)'!B128,'Masterlist - Updating'!$B:$B,0))</f>
        <v>ANSI/ASME B1.2
ANSI/ASME B1.8
ANSI/ASME B1.20.1
ANSI/ASME B1.5</v>
      </c>
      <c r="I128" s="8">
        <f>INDEX('Masterlist - Updating'!$I:$I,MATCH('Masterlist Autolink (Audit)'!B128,'Masterlist - Updating'!$B:$B,0))</f>
        <v>44685</v>
      </c>
      <c r="J128" s="133">
        <f>INDEX('Masterlist - Updating'!$J:$J,MATCH('Masterlist Autolink (Audit)'!B128,'Masterlist - Updating'!$B:$B,0))</f>
        <v>1</v>
      </c>
      <c r="K128" s="133" t="str">
        <f>INDEX('Masterlist - Updating'!$K:$K,MATCH('Masterlist Autolink (Audit)'!B128,'Masterlist - Updating'!$B:$B,0))</f>
        <v>Years</v>
      </c>
      <c r="L128" s="8">
        <f>INDEX('Masterlist - Updating'!$L:$L,MATCH('Masterlist Autolink (Audit)'!B128,'Masterlist - Updating'!$B:$B,0))</f>
        <v>45050</v>
      </c>
      <c r="M128" s="7" t="str">
        <f>INDEX('Masterlist - Updating'!$M:$M,MATCH('Masterlist Autolink (Audit)'!B128,'Masterlist - Updating'!$B:$B,0))</f>
        <v>TRESCAL</v>
      </c>
      <c r="N128" s="7" t="str">
        <f>INDEX('Masterlist - Updating'!$N:$N,MATCH('Masterlist Autolink (Audit)'!B128,'Masterlist - Updating'!$B:$B,0))</f>
        <v>SALDM/0675/42/22</v>
      </c>
      <c r="O128" s="7" t="str">
        <f>INDEX('Masterlist - Updating'!$O:$O,MATCH('Masterlist Autolink (Audit)'!B128,'Masterlist - Updating'!$B:$B,0))</f>
        <v>QC GAUGE ROOM - I</v>
      </c>
      <c r="P128" s="7" t="b">
        <f ca="1">INDEX('Masterlist - Updating'!$P:$P,MATCH('Masterlist Autolink (Audit)'!B128,'Masterlist - Updating'!$B:$B,0))</f>
        <v>1</v>
      </c>
      <c r="Q128" s="7">
        <f>INDEX('Masterlist - Updating'!$Q:$Q,MATCH('Masterlist Autolink (Audit)'!B128,'Masterlist - Updating'!$B:$B,0))</f>
        <v>0</v>
      </c>
      <c r="R128" s="7" t="str">
        <f>INDEX('Masterlist - Updating'!$R:$R,MATCH('Masterlist Autolink (Audit)'!B128,'Masterlist - Updating'!$B:$B,0))</f>
        <v>18640 (E81)
0101 (600.2)
000211509 (PH-3515F)</v>
      </c>
      <c r="S128" s="7" t="str">
        <f>INDEX('Masterlist - Updating'!$S:$S,MATCH('Masterlist Autolink (Audit)'!B128,'Masterlist - Updating'!$B:$B,0))</f>
        <v>SALDM/1010/2/21
SALDM/1074/3/21
SALDM/0624/1/22</v>
      </c>
      <c r="T128" s="7" t="str">
        <f>INDEX('Masterlist - Updating'!$T:$T,MATCH('Masterlist Autolink (Audit)'!B128,'Masterlist - Updating'!$B:$B,0))</f>
        <v>11.08.2023
12.08.2023
19.04.2023</v>
      </c>
      <c r="U128" s="11">
        <f t="shared" ca="1" si="5"/>
        <v>44831</v>
      </c>
      <c r="V128" s="11">
        <f t="shared" ref="V128:V151" si="7">L128-14</f>
        <v>45036</v>
      </c>
    </row>
    <row r="129" spans="1:22" ht="60" customHeight="1" x14ac:dyDescent="0.35">
      <c r="A129" s="2">
        <v>127</v>
      </c>
      <c r="B129" s="12" t="s">
        <v>625</v>
      </c>
      <c r="C129" s="130" t="str">
        <f>INDEX('Masterlist - Updating'!$C:$C,MATCH('Masterlist Autolink (Audit)'!B129,'Masterlist - Updating'!$B:$B,0))</f>
        <v>PLUG GAUGE 
(GO &amp; NO GO)</v>
      </c>
      <c r="D129" s="7" t="str">
        <f>INDEX('Masterlist - Updating'!$D:$D,MATCH('Masterlist Autolink (Audit)'!B129,'Masterlist - Updating'!$B:$B,0))</f>
        <v>PMC MERCURY</v>
      </c>
      <c r="E129" s="7" t="str">
        <f>INDEX('Masterlist - Updating'!$E:$E,MATCH('Masterlist Autolink (Audit)'!B129,'Masterlist - Updating'!$B:$B,0))</f>
        <v>3/8" - 16 UNC - 2B</v>
      </c>
      <c r="F129" s="7" t="str">
        <f>INDEX('Masterlist - Updating'!$F:$F,MATCH('Masterlist Autolink (Audit)'!B129,'Masterlist - Updating'!$B:$B,0))</f>
        <v>#2</v>
      </c>
      <c r="G129" s="7" t="str">
        <f>INDEX('Masterlist - Updating'!$G:$G,MATCH('Masterlist Autolink (Audit)'!B129,'Masterlist - Updating'!$B:$B,0))</f>
        <v>QCD/TRSG/PROCEDURE 014 / TRSG/QM/001/20 / 
ANSI/ASME B1.2-1983</v>
      </c>
      <c r="H129" s="7" t="str">
        <f>INDEX('Masterlist - Updating'!$H:$H,MATCH('Masterlist Autolink (Audit)'!B129,'Masterlist - Updating'!$B:$B,0))</f>
        <v>ANSI/ASME B1.2
ANSI/ASME B1.8
ANSI/ASME B1.20.1
ANSI/ASME B1.5</v>
      </c>
      <c r="I129" s="8">
        <f>INDEX('Masterlist - Updating'!$I:$I,MATCH('Masterlist Autolink (Audit)'!B129,'Masterlist - Updating'!$B:$B,0))</f>
        <v>44686</v>
      </c>
      <c r="J129" s="133">
        <f>INDEX('Masterlist - Updating'!$J:$J,MATCH('Masterlist Autolink (Audit)'!B129,'Masterlist - Updating'!$B:$B,0))</f>
        <v>1</v>
      </c>
      <c r="K129" s="133" t="str">
        <f>INDEX('Masterlist - Updating'!$K:$K,MATCH('Masterlist Autolink (Audit)'!B129,'Masterlist - Updating'!$B:$B,0))</f>
        <v>Years</v>
      </c>
      <c r="L129" s="8">
        <f>INDEX('Masterlist - Updating'!$L:$L,MATCH('Masterlist Autolink (Audit)'!B129,'Masterlist - Updating'!$B:$B,0))</f>
        <v>45051</v>
      </c>
      <c r="M129" s="7" t="str">
        <f>INDEX('Masterlist - Updating'!$M:$M,MATCH('Masterlist Autolink (Audit)'!B129,'Masterlist - Updating'!$B:$B,0))</f>
        <v>TRESCAL</v>
      </c>
      <c r="N129" s="7" t="str">
        <f>INDEX('Masterlist - Updating'!$N:$N,MATCH('Masterlist Autolink (Audit)'!B129,'Masterlist - Updating'!$B:$B,0))</f>
        <v>SALDM/0675/60/22</v>
      </c>
      <c r="O129" s="7" t="str">
        <f>INDEX('Masterlist - Updating'!$O:$O,MATCH('Masterlist Autolink (Audit)'!B129,'Masterlist - Updating'!$B:$B,0))</f>
        <v>QC BAY C TROLLY 1 L3</v>
      </c>
      <c r="P129" s="7" t="b">
        <f ca="1">INDEX('Masterlist - Updating'!$P:$P,MATCH('Masterlist Autolink (Audit)'!B129,'Masterlist - Updating'!$B:$B,0))</f>
        <v>1</v>
      </c>
      <c r="Q129" s="7">
        <f>INDEX('Masterlist - Updating'!$Q:$Q,MATCH('Masterlist Autolink (Audit)'!B129,'Masterlist - Updating'!$B:$B,0))</f>
        <v>0</v>
      </c>
      <c r="R129" s="7" t="str">
        <f>INDEX('Masterlist - Updating'!$R:$R,MATCH('Masterlist Autolink (Audit)'!B129,'Masterlist - Updating'!$B:$B,0))</f>
        <v>18640 (E81)
0101 (600.2)
000211509 (PH-3515F)</v>
      </c>
      <c r="S129" s="7" t="str">
        <f>INDEX('Masterlist - Updating'!$S:$S,MATCH('Masterlist Autolink (Audit)'!B129,'Masterlist - Updating'!$B:$B,0))</f>
        <v>SALDM/1010/2/21
SALDM/1074/3/21
SALDM/0624/1/22</v>
      </c>
      <c r="T129" s="7" t="str">
        <f>INDEX('Masterlist - Updating'!$T:$T,MATCH('Masterlist Autolink (Audit)'!B129,'Masterlist - Updating'!$B:$B,0))</f>
        <v>11.08.2023
12.08.2023
19.04.2023</v>
      </c>
      <c r="U129" s="11">
        <f t="shared" ca="1" si="5"/>
        <v>44831</v>
      </c>
      <c r="V129" s="11">
        <f t="shared" si="7"/>
        <v>45037</v>
      </c>
    </row>
    <row r="130" spans="1:22" ht="60" customHeight="1" x14ac:dyDescent="0.35">
      <c r="A130" s="2">
        <v>128</v>
      </c>
      <c r="B130" s="12" t="s">
        <v>629</v>
      </c>
      <c r="C130" s="130" t="str">
        <f>INDEX('Masterlist - Updating'!$C:$C,MATCH('Masterlist Autolink (Audit)'!B130,'Masterlist - Updating'!$B:$B,0))</f>
        <v>PLUG GAUGE 
(GO &amp; NO GO)</v>
      </c>
      <c r="D130" s="7" t="str">
        <f>INDEX('Masterlist - Updating'!$D:$D,MATCH('Masterlist Autolink (Audit)'!B130,'Masterlist - Updating'!$B:$B,0))</f>
        <v>PMC MERCURY</v>
      </c>
      <c r="E130" s="7" t="str">
        <f>INDEX('Masterlist - Updating'!$E:$E,MATCH('Masterlist Autolink (Audit)'!B130,'Masterlist - Updating'!$B:$B,0))</f>
        <v>7/16" - 14 UNC - 2B</v>
      </c>
      <c r="F130" s="7" t="str">
        <f>INDEX('Masterlist - Updating'!$F:$F,MATCH('Masterlist Autolink (Audit)'!B130,'Masterlist - Updating'!$B:$B,0))</f>
        <v>#1</v>
      </c>
      <c r="G130" s="7" t="str">
        <f>INDEX('Masterlist - Updating'!$G:$G,MATCH('Masterlist Autolink (Audit)'!B130,'Masterlist - Updating'!$B:$B,0))</f>
        <v>QCD/TRSG/PROCEDURE 014 / TRSG/QM/001/20 / 
ANSI/ASME B1.2-1983</v>
      </c>
      <c r="H130" s="7" t="str">
        <f>INDEX('Masterlist - Updating'!$H:$H,MATCH('Masterlist Autolink (Audit)'!B130,'Masterlist - Updating'!$B:$B,0))</f>
        <v>ANSI/ASME B1.2
ANSI/ASME B1.8
ANSI/ASME B1.20.1
ANSI/ASME B1.5</v>
      </c>
      <c r="I130" s="8">
        <f>INDEX('Masterlist - Updating'!$I:$I,MATCH('Masterlist Autolink (Audit)'!B130,'Masterlist - Updating'!$B:$B,0))</f>
        <v>44686</v>
      </c>
      <c r="J130" s="133">
        <f>INDEX('Masterlist - Updating'!$J:$J,MATCH('Masterlist Autolink (Audit)'!B130,'Masterlist - Updating'!$B:$B,0))</f>
        <v>1</v>
      </c>
      <c r="K130" s="133" t="str">
        <f>INDEX('Masterlist - Updating'!$K:$K,MATCH('Masterlist Autolink (Audit)'!B130,'Masterlist - Updating'!$B:$B,0))</f>
        <v>Years</v>
      </c>
      <c r="L130" s="8">
        <f>INDEX('Masterlist - Updating'!$L:$L,MATCH('Masterlist Autolink (Audit)'!B130,'Masterlist - Updating'!$B:$B,0))</f>
        <v>45051</v>
      </c>
      <c r="M130" s="7" t="str">
        <f>INDEX('Masterlist - Updating'!$M:$M,MATCH('Masterlist Autolink (Audit)'!B130,'Masterlist - Updating'!$B:$B,0))</f>
        <v>TRESCAL</v>
      </c>
      <c r="N130" s="7" t="str">
        <f>INDEX('Masterlist - Updating'!$N:$N,MATCH('Masterlist Autolink (Audit)'!B130,'Masterlist - Updating'!$B:$B,0))</f>
        <v>SALDM/0675/61/22</v>
      </c>
      <c r="O130" s="7" t="str">
        <f>INDEX('Masterlist - Updating'!$O:$O,MATCH('Masterlist Autolink (Audit)'!B130,'Masterlist - Updating'!$B:$B,0))</f>
        <v>M/S GAUGE ROOM H26</v>
      </c>
      <c r="P130" s="7" t="b">
        <f ca="1">INDEX('Masterlist - Updating'!$P:$P,MATCH('Masterlist Autolink (Audit)'!B130,'Masterlist - Updating'!$B:$B,0))</f>
        <v>1</v>
      </c>
      <c r="Q130" s="7">
        <f>INDEX('Masterlist - Updating'!$Q:$Q,MATCH('Masterlist Autolink (Audit)'!B130,'Masterlist - Updating'!$B:$B,0))</f>
        <v>0</v>
      </c>
      <c r="R130" s="7" t="str">
        <f>INDEX('Masterlist - Updating'!$R:$R,MATCH('Masterlist Autolink (Audit)'!B130,'Masterlist - Updating'!$B:$B,0))</f>
        <v>18640 (E81)
0101 (600.2)
000211509 (PH-3515F)</v>
      </c>
      <c r="S130" s="7" t="str">
        <f>INDEX('Masterlist - Updating'!$S:$S,MATCH('Masterlist Autolink (Audit)'!B130,'Masterlist - Updating'!$B:$B,0))</f>
        <v>SALDM/1010/2/21
SALDM/1074/3/21
SALDM/0624/1/22</v>
      </c>
      <c r="T130" s="7" t="str">
        <f>INDEX('Masterlist - Updating'!$T:$T,MATCH('Masterlist Autolink (Audit)'!B130,'Masterlist - Updating'!$B:$B,0))</f>
        <v>11.08.2023
12.08.2023
19.04.2023</v>
      </c>
      <c r="U130" s="11">
        <f t="shared" ca="1" si="5"/>
        <v>44831</v>
      </c>
      <c r="V130" s="11">
        <f t="shared" si="7"/>
        <v>45037</v>
      </c>
    </row>
    <row r="131" spans="1:22" ht="60" customHeight="1" x14ac:dyDescent="0.35">
      <c r="A131" s="2">
        <v>129</v>
      </c>
      <c r="B131" s="12" t="s">
        <v>633</v>
      </c>
      <c r="C131" s="130" t="str">
        <f>INDEX('Masterlist - Updating'!$C:$C,MATCH('Masterlist Autolink (Audit)'!B131,'Masterlist - Updating'!$B:$B,0))</f>
        <v>PLUG GAUGE 
(GO &amp; NO GO)</v>
      </c>
      <c r="D131" s="7" t="str">
        <f>INDEX('Masterlist - Updating'!$D:$D,MATCH('Masterlist Autolink (Audit)'!B131,'Masterlist - Updating'!$B:$B,0))</f>
        <v>PMC MERCURY</v>
      </c>
      <c r="E131" s="7" t="str">
        <f>INDEX('Masterlist - Updating'!$E:$E,MATCH('Masterlist Autolink (Audit)'!B131,'Masterlist - Updating'!$B:$B,0))</f>
        <v>1-1/4" - 7 UNC - 2B</v>
      </c>
      <c r="F131" s="7" t="str">
        <f>INDEX('Masterlist - Updating'!$F:$F,MATCH('Masterlist Autolink (Audit)'!B131,'Masterlist - Updating'!$B:$B,0))</f>
        <v>#1</v>
      </c>
      <c r="G131" s="7" t="str">
        <f>INDEX('Masterlist - Updating'!$G:$G,MATCH('Masterlist Autolink (Audit)'!B131,'Masterlist - Updating'!$B:$B,0))</f>
        <v>QCD/TRSG/PROCEDURE 014 / TRSG/QM/001/20 / 
ANSI/ASME B1.2-1983</v>
      </c>
      <c r="H131" s="7" t="str">
        <f>INDEX('Masterlist - Updating'!$H:$H,MATCH('Masterlist Autolink (Audit)'!B131,'Masterlist - Updating'!$B:$B,0))</f>
        <v>ANSI/ASME B1.2
ANSI/ASME B1.8
ANSI/ASME B1.20.1
ANSI/ASME B1.5</v>
      </c>
      <c r="I131" s="8">
        <f>INDEX('Masterlist - Updating'!$I:$I,MATCH('Masterlist Autolink (Audit)'!B131,'Masterlist - Updating'!$B:$B,0))</f>
        <v>44681</v>
      </c>
      <c r="J131" s="133">
        <f>INDEX('Masterlist - Updating'!$J:$J,MATCH('Masterlist Autolink (Audit)'!B131,'Masterlist - Updating'!$B:$B,0))</f>
        <v>1</v>
      </c>
      <c r="K131" s="133" t="str">
        <f>INDEX('Masterlist - Updating'!$K:$K,MATCH('Masterlist Autolink (Audit)'!B131,'Masterlist - Updating'!$B:$B,0))</f>
        <v>Years</v>
      </c>
      <c r="L131" s="8">
        <f>INDEX('Masterlist - Updating'!$L:$L,MATCH('Masterlist Autolink (Audit)'!B131,'Masterlist - Updating'!$B:$B,0))</f>
        <v>45046</v>
      </c>
      <c r="M131" s="7" t="str">
        <f>INDEX('Masterlist - Updating'!$M:$M,MATCH('Masterlist Autolink (Audit)'!B131,'Masterlist - Updating'!$B:$B,0))</f>
        <v>TRESCAL</v>
      </c>
      <c r="N131" s="7" t="str">
        <f>INDEX('Masterlist - Updating'!$N:$N,MATCH('Masterlist Autolink (Audit)'!B131,'Masterlist - Updating'!$B:$B,0))</f>
        <v>SALDM/0675/7/22</v>
      </c>
      <c r="O131" s="7" t="str">
        <f>INDEX('Masterlist - Updating'!$O:$O,MATCH('Masterlist Autolink (Audit)'!B131,'Masterlist - Updating'!$B:$B,0))</f>
        <v>M/S GAUGE ROOM H12</v>
      </c>
      <c r="P131" s="7" t="b">
        <f ca="1">INDEX('Masterlist - Updating'!$P:$P,MATCH('Masterlist Autolink (Audit)'!B131,'Masterlist - Updating'!$B:$B,0))</f>
        <v>1</v>
      </c>
      <c r="Q131" s="7">
        <f>INDEX('Masterlist - Updating'!$Q:$Q,MATCH('Masterlist Autolink (Audit)'!B131,'Masterlist - Updating'!$B:$B,0))</f>
        <v>0</v>
      </c>
      <c r="R131" s="7" t="str">
        <f>INDEX('Masterlist - Updating'!$R:$R,MATCH('Masterlist Autolink (Audit)'!B131,'Masterlist - Updating'!$B:$B,0))</f>
        <v>18640 (E81)
0101 (600.2)
000211509 (PH-3515F)</v>
      </c>
      <c r="S131" s="7" t="str">
        <f>INDEX('Masterlist - Updating'!$S:$S,MATCH('Masterlist Autolink (Audit)'!B131,'Masterlist - Updating'!$B:$B,0))</f>
        <v>SALDM/1010/2/21
SALDM/1074/3/21
SALDM/0624/1/22</v>
      </c>
      <c r="T131" s="7" t="str">
        <f>INDEX('Masterlist - Updating'!$T:$T,MATCH('Masterlist Autolink (Audit)'!B131,'Masterlist - Updating'!$B:$B,0))</f>
        <v>11.08.2023
12.08.2023
19.04.2023</v>
      </c>
      <c r="U131" s="11">
        <f t="shared" ref="U131:U194" ca="1" si="8">TODAY()</f>
        <v>44831</v>
      </c>
      <c r="V131" s="11">
        <f t="shared" si="7"/>
        <v>45032</v>
      </c>
    </row>
    <row r="132" spans="1:22" ht="60" customHeight="1" x14ac:dyDescent="0.35">
      <c r="A132" s="2">
        <v>130</v>
      </c>
      <c r="B132" s="12" t="s">
        <v>637</v>
      </c>
      <c r="C132" s="130" t="str">
        <f>INDEX('Masterlist - Updating'!$C:$C,MATCH('Masterlist Autolink (Audit)'!B132,'Masterlist - Updating'!$B:$B,0))</f>
        <v>EXTERNAL MICROMETER</v>
      </c>
      <c r="D132" s="7" t="str">
        <f>INDEX('Masterlist - Updating'!$D:$D,MATCH('Masterlist Autolink (Audit)'!B132,'Masterlist - Updating'!$B:$B,0))</f>
        <v>MITUTOYO</v>
      </c>
      <c r="E132" s="7" t="str">
        <f>INDEX('Masterlist - Updating'!$E:$E,MATCH('Masterlist Autolink (Audit)'!B132,'Masterlist - Updating'!$B:$B,0))</f>
        <v>36" - 42"</v>
      </c>
      <c r="F132" s="7" t="str">
        <f>INDEX('Masterlist - Updating'!$F:$F,MATCH('Masterlist Autolink (Audit)'!B132,'Masterlist - Updating'!$B:$B,0))</f>
        <v>21011718</v>
      </c>
      <c r="G132" s="7" t="str">
        <f>INDEX('Masterlist - Updating'!$G:$G,MATCH('Masterlist Autolink (Audit)'!B132,'Masterlist - Updating'!$B:$B,0))</f>
        <v>MP-DIM-01 (T) REV:0</v>
      </c>
      <c r="H132" s="7" t="str">
        <f>INDEX('Masterlist - Updating'!$H:$H,MATCH('Masterlist Autolink (Audit)'!B132,'Masterlist - Updating'!$B:$B,0))</f>
        <v>BS 870 / ISO 3611 OR PER MANUFACTURER SPECIFICATION</v>
      </c>
      <c r="I132" s="8">
        <f>INDEX('Masterlist - Updating'!$I:$I,MATCH('Masterlist Autolink (Audit)'!B132,'Masterlist - Updating'!$B:$B,0))</f>
        <v>44778</v>
      </c>
      <c r="J132" s="133">
        <f>INDEX('Masterlist - Updating'!$J:$J,MATCH('Masterlist Autolink (Audit)'!B132,'Masterlist - Updating'!$B:$B,0))</f>
        <v>1</v>
      </c>
      <c r="K132" s="133" t="str">
        <f>INDEX('Masterlist - Updating'!$K:$K,MATCH('Masterlist Autolink (Audit)'!B132,'Masterlist - Updating'!$B:$B,0))</f>
        <v>Years</v>
      </c>
      <c r="L132" s="8">
        <f>INDEX('Masterlist - Updating'!$L:$L,MATCH('Masterlist Autolink (Audit)'!B132,'Masterlist - Updating'!$B:$B,0))</f>
        <v>45143</v>
      </c>
      <c r="M132" s="7" t="str">
        <f>INDEX('Masterlist - Updating'!$M:$M,MATCH('Masterlist Autolink (Audit)'!B132,'Masterlist - Updating'!$B:$B,0))</f>
        <v>CALTEK</v>
      </c>
      <c r="N132" s="7" t="str">
        <f>INDEX('Masterlist - Updating'!$N:$N,MATCH('Masterlist Autolink (Audit)'!B132,'Masterlist - Updating'!$B:$B,0))</f>
        <v>CTJ22-4963 / MPD 3081M-22</v>
      </c>
      <c r="O132" s="7" t="str">
        <f>INDEX('Masterlist - Updating'!$O:$O,MATCH('Masterlist Autolink (Audit)'!B132,'Masterlist - Updating'!$B:$B,0))</f>
        <v>M/S RED CABINET</v>
      </c>
      <c r="P132" s="7" t="b">
        <f ca="1">INDEX('Masterlist - Updating'!$P:$P,MATCH('Masterlist Autolink (Audit)'!B132,'Masterlist - Updating'!$B:$B,0))</f>
        <v>1</v>
      </c>
      <c r="Q132" s="7">
        <f>INDEX('Masterlist - Updating'!$Q:$Q,MATCH('Masterlist Autolink (Audit)'!B132,'Masterlist - Updating'!$B:$B,0))</f>
        <v>0</v>
      </c>
      <c r="R132" s="7" t="str">
        <f>INDEX('Masterlist - Updating'!$R:$R,MATCH('Masterlist Autolink (Audit)'!B132,'Masterlist - Updating'!$B:$B,0))</f>
        <v>3008
2516
3011
3010
LL002666
PBU629</v>
      </c>
      <c r="S132" s="7" t="str">
        <f>INDEX('Masterlist - Updating'!$S:$S,MATCH('Masterlist Autolink (Audit)'!B132,'Masterlist - Updating'!$B:$B,0))</f>
        <v>SG 3367
SSG 3378
SG 3375
SG3372
MDL221185-1
MD 269M-22</v>
      </c>
      <c r="T132" s="7" t="str">
        <f>INDEX('Masterlist - Updating'!$T:$T,MATCH('Masterlist Autolink (Audit)'!B132,'Masterlist - Updating'!$B:$B,0))</f>
        <v>20.06.2025
22.06.2025
22.06.2025
22.06.2025
29.04.2024
03.06.2023</v>
      </c>
      <c r="U132" s="11">
        <f t="shared" ca="1" si="8"/>
        <v>44831</v>
      </c>
      <c r="V132" s="11">
        <f t="shared" si="7"/>
        <v>45129</v>
      </c>
    </row>
    <row r="133" spans="1:22" ht="60" customHeight="1" x14ac:dyDescent="0.35">
      <c r="A133" s="2">
        <v>131</v>
      </c>
      <c r="B133" s="12" t="s">
        <v>642</v>
      </c>
      <c r="C133" s="130" t="str">
        <f>INDEX('Masterlist - Updating'!$C:$C,MATCH('Masterlist Autolink (Audit)'!B133,'Masterlist - Updating'!$B:$B,0))</f>
        <v>EXTERNAL MICROMETER</v>
      </c>
      <c r="D133" s="7" t="str">
        <f>INDEX('Masterlist - Updating'!$D:$D,MATCH('Masterlist Autolink (Audit)'!B133,'Masterlist - Updating'!$B:$B,0))</f>
        <v>MITUTOYO</v>
      </c>
      <c r="E133" s="7" t="str">
        <f>INDEX('Masterlist - Updating'!$E:$E,MATCH('Masterlist Autolink (Audit)'!B133,'Masterlist - Updating'!$B:$B,0))</f>
        <v>40" - 44"</v>
      </c>
      <c r="F133" s="7" t="str">
        <f>INDEX('Masterlist - Updating'!$F:$F,MATCH('Masterlist Autolink (Audit)'!B133,'Masterlist - Updating'!$B:$B,0))</f>
        <v>42002651</v>
      </c>
      <c r="G133" s="7" t="str">
        <f>INDEX('Masterlist - Updating'!$G:$G,MATCH('Masterlist Autolink (Audit)'!B133,'Masterlist - Updating'!$B:$B,0))</f>
        <v>MP-DIM-01 (T) REV:0</v>
      </c>
      <c r="H133" s="7" t="str">
        <f>INDEX('Masterlist - Updating'!$H:$H,MATCH('Masterlist Autolink (Audit)'!B133,'Masterlist - Updating'!$B:$B,0))</f>
        <v>BS 870 / ISO 3611 OR PER MANUFACTURER SPECIFICATION</v>
      </c>
      <c r="I133" s="8">
        <f>INDEX('Masterlist - Updating'!$I:$I,MATCH('Masterlist Autolink (Audit)'!B133,'Masterlist - Updating'!$B:$B,0))</f>
        <v>44778</v>
      </c>
      <c r="J133" s="133">
        <f>INDEX('Masterlist - Updating'!$J:$J,MATCH('Masterlist Autolink (Audit)'!B133,'Masterlist - Updating'!$B:$B,0))</f>
        <v>1</v>
      </c>
      <c r="K133" s="133" t="str">
        <f>INDEX('Masterlist - Updating'!$K:$K,MATCH('Masterlist Autolink (Audit)'!B133,'Masterlist - Updating'!$B:$B,0))</f>
        <v>Years</v>
      </c>
      <c r="L133" s="8">
        <f>INDEX('Masterlist - Updating'!$L:$L,MATCH('Masterlist Autolink (Audit)'!B133,'Masterlist - Updating'!$B:$B,0))</f>
        <v>45143</v>
      </c>
      <c r="M133" s="7" t="str">
        <f>INDEX('Masterlist - Updating'!$M:$M,MATCH('Masterlist Autolink (Audit)'!B133,'Masterlist - Updating'!$B:$B,0))</f>
        <v>CALTEK</v>
      </c>
      <c r="N133" s="7" t="str">
        <f>INDEX('Masterlist - Updating'!$N:$N,MATCH('Masterlist Autolink (Audit)'!B133,'Masterlist - Updating'!$B:$B,0))</f>
        <v>CTJ22-4963 / MPD 3082M-22</v>
      </c>
      <c r="O133" s="7" t="str">
        <f>INDEX('Masterlist - Updating'!$O:$O,MATCH('Masterlist Autolink (Audit)'!B133,'Masterlist - Updating'!$B:$B,0))</f>
        <v>M/S RED CABINET</v>
      </c>
      <c r="P133" s="7" t="b">
        <f ca="1">INDEX('Masterlist - Updating'!$P:$P,MATCH('Masterlist Autolink (Audit)'!B133,'Masterlist - Updating'!$B:$B,0))</f>
        <v>1</v>
      </c>
      <c r="Q133" s="7">
        <f>INDEX('Masterlist - Updating'!$Q:$Q,MATCH('Masterlist Autolink (Audit)'!B133,'Masterlist - Updating'!$B:$B,0))</f>
        <v>0</v>
      </c>
      <c r="R133" s="7" t="str">
        <f>INDEX('Masterlist - Updating'!$R:$R,MATCH('Masterlist Autolink (Audit)'!B133,'Masterlist - Updating'!$B:$B,0))</f>
        <v>3008
2516
3011
3010
LL002666
PBU629</v>
      </c>
      <c r="S133" s="7" t="str">
        <f>INDEX('Masterlist - Updating'!$S:$S,MATCH('Masterlist Autolink (Audit)'!B133,'Masterlist - Updating'!$B:$B,0))</f>
        <v>SG 3367
SSG 3378
SG 3375
SG3372
MDL221185-1
MD 269M-22</v>
      </c>
      <c r="T133" s="7" t="str">
        <f>INDEX('Masterlist - Updating'!$T:$T,MATCH('Masterlist Autolink (Audit)'!B133,'Masterlist - Updating'!$B:$B,0))</f>
        <v>20.06.2025
22.06.2025
22.06.2025
22.06.2025
29.04.2024
03.06.2023</v>
      </c>
      <c r="U133" s="11">
        <f t="shared" ca="1" si="8"/>
        <v>44831</v>
      </c>
      <c r="V133" s="11">
        <f t="shared" si="7"/>
        <v>45129</v>
      </c>
    </row>
    <row r="134" spans="1:22" ht="60" customHeight="1" x14ac:dyDescent="0.35">
      <c r="A134" s="2">
        <v>132</v>
      </c>
      <c r="B134" s="12" t="s">
        <v>646</v>
      </c>
      <c r="C134" s="130" t="str">
        <f>INDEX('Masterlist - Updating'!$C:$C,MATCH('Masterlist Autolink (Audit)'!B134,'Masterlist - Updating'!$B:$B,0))</f>
        <v>EXTERNAL MICROMETER</v>
      </c>
      <c r="D134" s="7" t="str">
        <f>INDEX('Masterlist - Updating'!$D:$D,MATCH('Masterlist Autolink (Audit)'!B134,'Masterlist - Updating'!$B:$B,0))</f>
        <v>MITUTOYO</v>
      </c>
      <c r="E134" s="7" t="str">
        <f>INDEX('Masterlist - Updating'!$E:$E,MATCH('Masterlist Autolink (Audit)'!B134,'Masterlist - Updating'!$B:$B,0))</f>
        <v xml:space="preserve"> 44" - 48"</v>
      </c>
      <c r="F134" s="7" t="str">
        <f>INDEX('Masterlist - Updating'!$F:$F,MATCH('Masterlist Autolink (Audit)'!B134,'Masterlist - Updating'!$B:$B,0))</f>
        <v>42002054</v>
      </c>
      <c r="G134" s="7" t="str">
        <f>INDEX('Masterlist - Updating'!$G:$G,MATCH('Masterlist Autolink (Audit)'!B134,'Masterlist - Updating'!$B:$B,0))</f>
        <v>MP-DIM-01 (T) REV:0</v>
      </c>
      <c r="H134" s="7" t="str">
        <f>INDEX('Masterlist - Updating'!$H:$H,MATCH('Masterlist Autolink (Audit)'!B134,'Masterlist - Updating'!$B:$B,0))</f>
        <v>BS 870 / ISO 3611 OR PER MANUFACTURER SPECIFICATION</v>
      </c>
      <c r="I134" s="8">
        <f>INDEX('Masterlist - Updating'!$I:$I,MATCH('Masterlist Autolink (Audit)'!B134,'Masterlist - Updating'!$B:$B,0))</f>
        <v>44778</v>
      </c>
      <c r="J134" s="133">
        <f>INDEX('Masterlist - Updating'!$J:$J,MATCH('Masterlist Autolink (Audit)'!B134,'Masterlist - Updating'!$B:$B,0))</f>
        <v>1</v>
      </c>
      <c r="K134" s="133" t="str">
        <f>INDEX('Masterlist - Updating'!$K:$K,MATCH('Masterlist Autolink (Audit)'!B134,'Masterlist - Updating'!$B:$B,0))</f>
        <v>Years</v>
      </c>
      <c r="L134" s="8">
        <f>INDEX('Masterlist - Updating'!$L:$L,MATCH('Masterlist Autolink (Audit)'!B134,'Masterlist - Updating'!$B:$B,0))</f>
        <v>45143</v>
      </c>
      <c r="M134" s="7" t="str">
        <f>INDEX('Masterlist - Updating'!$M:$M,MATCH('Masterlist Autolink (Audit)'!B134,'Masterlist - Updating'!$B:$B,0))</f>
        <v>CALTEK</v>
      </c>
      <c r="N134" s="7" t="str">
        <f>INDEX('Masterlist - Updating'!$N:$N,MATCH('Masterlist Autolink (Audit)'!B134,'Masterlist - Updating'!$B:$B,0))</f>
        <v>CTJ22-4963 / MPD 3083M-22</v>
      </c>
      <c r="O134" s="7" t="str">
        <f>INDEX('Masterlist - Updating'!$O:$O,MATCH('Masterlist Autolink (Audit)'!B134,'Masterlist - Updating'!$B:$B,0))</f>
        <v>M/S RED CABINET</v>
      </c>
      <c r="P134" s="7" t="b">
        <f ca="1">INDEX('Masterlist - Updating'!$P:$P,MATCH('Masterlist Autolink (Audit)'!B134,'Masterlist - Updating'!$B:$B,0))</f>
        <v>1</v>
      </c>
      <c r="Q134" s="7">
        <f>INDEX('Masterlist - Updating'!$Q:$Q,MATCH('Masterlist Autolink (Audit)'!B134,'Masterlist - Updating'!$B:$B,0))</f>
        <v>0</v>
      </c>
      <c r="R134" s="7" t="str">
        <f>INDEX('Masterlist - Updating'!$R:$R,MATCH('Masterlist Autolink (Audit)'!B134,'Masterlist - Updating'!$B:$B,0))</f>
        <v>3008
2516
3011
3010
LL002666
PBU629</v>
      </c>
      <c r="S134" s="7" t="str">
        <f>INDEX('Masterlist - Updating'!$S:$S,MATCH('Masterlist Autolink (Audit)'!B134,'Masterlist - Updating'!$B:$B,0))</f>
        <v>SG 3367
SSG 3378
SG 3375
SG3372
MDL221185-1
MD 269M-22</v>
      </c>
      <c r="T134" s="7" t="str">
        <f>INDEX('Masterlist - Updating'!$T:$T,MATCH('Masterlist Autolink (Audit)'!B134,'Masterlist - Updating'!$B:$B,0))</f>
        <v>20.06.2025
22.06.2025
22.06.2025
22.06.2025
29.04.2024
03.06.2023</v>
      </c>
      <c r="U134" s="11">
        <f t="shared" ca="1" si="8"/>
        <v>44831</v>
      </c>
      <c r="V134" s="11">
        <f t="shared" si="7"/>
        <v>45129</v>
      </c>
    </row>
    <row r="135" spans="1:22" ht="60" customHeight="1" x14ac:dyDescent="0.35">
      <c r="A135" s="2">
        <v>133</v>
      </c>
      <c r="B135" s="3" t="s">
        <v>650</v>
      </c>
      <c r="C135" s="130" t="str">
        <f>INDEX('Masterlist - Updating'!$C:$C,MATCH('Masterlist Autolink (Audit)'!B135,'Masterlist - Updating'!$B:$B,0))</f>
        <v>EXTERNAL MICROMETER</v>
      </c>
      <c r="D135" s="7" t="str">
        <f>INDEX('Masterlist - Updating'!$D:$D,MATCH('Masterlist Autolink (Audit)'!B135,'Masterlist - Updating'!$B:$B,0))</f>
        <v>MITUTOYO</v>
      </c>
      <c r="E135" s="7" t="str">
        <f>INDEX('Masterlist - Updating'!$E:$E,MATCH('Masterlist Autolink (Audit)'!B135,'Masterlist - Updating'!$B:$B,0))</f>
        <v>48" - 52"</v>
      </c>
      <c r="F135" s="7" t="str">
        <f>INDEX('Masterlist - Updating'!$F:$F,MATCH('Masterlist Autolink (Audit)'!B135,'Masterlist - Updating'!$B:$B,0))</f>
        <v>42002172</v>
      </c>
      <c r="G135" s="7" t="str">
        <f>INDEX('Masterlist - Updating'!$G:$G,MATCH('Masterlist Autolink (Audit)'!B135,'Masterlist - Updating'!$B:$B,0))</f>
        <v>MP-DIM-01 (T) REV:0</v>
      </c>
      <c r="H135" s="7" t="str">
        <f>INDEX('Masterlist - Updating'!$H:$H,MATCH('Masterlist Autolink (Audit)'!B135,'Masterlist - Updating'!$B:$B,0))</f>
        <v>BS 870 / ISO 3611 OR PER MANUFACTURER SPECIFICATION</v>
      </c>
      <c r="I135" s="8">
        <f>INDEX('Masterlist - Updating'!$I:$I,MATCH('Masterlist Autolink (Audit)'!B135,'Masterlist - Updating'!$B:$B,0))</f>
        <v>44778</v>
      </c>
      <c r="J135" s="133">
        <f>INDEX('Masterlist - Updating'!$J:$J,MATCH('Masterlist Autolink (Audit)'!B135,'Masterlist - Updating'!$B:$B,0))</f>
        <v>1</v>
      </c>
      <c r="K135" s="133" t="str">
        <f>INDEX('Masterlist - Updating'!$K:$K,MATCH('Masterlist Autolink (Audit)'!B135,'Masterlist - Updating'!$B:$B,0))</f>
        <v>Years</v>
      </c>
      <c r="L135" s="8">
        <f>INDEX('Masterlist - Updating'!$L:$L,MATCH('Masterlist Autolink (Audit)'!B135,'Masterlist - Updating'!$B:$B,0))</f>
        <v>45143</v>
      </c>
      <c r="M135" s="7" t="str">
        <f>INDEX('Masterlist - Updating'!$M:$M,MATCH('Masterlist Autolink (Audit)'!B135,'Masterlist - Updating'!$B:$B,0))</f>
        <v>CALTEK</v>
      </c>
      <c r="N135" s="7" t="str">
        <f>INDEX('Masterlist - Updating'!$N:$N,MATCH('Masterlist Autolink (Audit)'!B135,'Masterlist - Updating'!$B:$B,0))</f>
        <v>CTJ22-4963 / MPD 3084M-22</v>
      </c>
      <c r="O135" s="7" t="str">
        <f>INDEX('Masterlist - Updating'!$O:$O,MATCH('Masterlist Autolink (Audit)'!B135,'Masterlist - Updating'!$B:$B,0))</f>
        <v>M/S RED CABINET</v>
      </c>
      <c r="P135" s="7" t="b">
        <f ca="1">INDEX('Masterlist - Updating'!$P:$P,MATCH('Masterlist Autolink (Audit)'!B135,'Masterlist - Updating'!$B:$B,0))</f>
        <v>1</v>
      </c>
      <c r="Q135" s="7">
        <f>INDEX('Masterlist - Updating'!$Q:$Q,MATCH('Masterlist Autolink (Audit)'!B135,'Masterlist - Updating'!$B:$B,0))</f>
        <v>0</v>
      </c>
      <c r="R135" s="7">
        <f>INDEX('Masterlist - Updating'!$R:$R,MATCH('Masterlist Autolink (Audit)'!B135,'Masterlist - Updating'!$B:$B,0))</f>
        <v>0</v>
      </c>
      <c r="S135" s="7">
        <f>INDEX('Masterlist - Updating'!$S:$S,MATCH('Masterlist Autolink (Audit)'!B135,'Masterlist - Updating'!$B:$B,0))</f>
        <v>0</v>
      </c>
      <c r="T135" s="7">
        <f>INDEX('Masterlist - Updating'!$T:$T,MATCH('Masterlist Autolink (Audit)'!B135,'Masterlist - Updating'!$B:$B,0))</f>
        <v>0</v>
      </c>
      <c r="U135" s="11">
        <f t="shared" ca="1" si="8"/>
        <v>44831</v>
      </c>
      <c r="V135" s="11">
        <f t="shared" si="7"/>
        <v>45129</v>
      </c>
    </row>
    <row r="136" spans="1:22" ht="60" customHeight="1" x14ac:dyDescent="0.35">
      <c r="A136" s="2">
        <v>134</v>
      </c>
      <c r="B136" s="3" t="s">
        <v>654</v>
      </c>
      <c r="C136" s="130" t="str">
        <f>INDEX('Masterlist - Updating'!$C:$C,MATCH('Masterlist Autolink (Audit)'!B136,'Masterlist - Updating'!$B:$B,0))</f>
        <v>EXTERNAL MICROMETER</v>
      </c>
      <c r="D136" s="7" t="str">
        <f>INDEX('Masterlist - Updating'!$D:$D,MATCH('Masterlist Autolink (Audit)'!B136,'Masterlist - Updating'!$B:$B,0))</f>
        <v>MITUTOYO</v>
      </c>
      <c r="E136" s="7" t="str">
        <f>INDEX('Masterlist - Updating'!$E:$E,MATCH('Masterlist Autolink (Audit)'!B136,'Masterlist - Updating'!$B:$B,0))</f>
        <v xml:space="preserve"> 52" - 56"</v>
      </c>
      <c r="F136" s="7" t="str">
        <f>INDEX('Masterlist - Updating'!$F:$F,MATCH('Masterlist Autolink (Audit)'!B136,'Masterlist - Updating'!$B:$B,0))</f>
        <v>42002445</v>
      </c>
      <c r="G136" s="7" t="str">
        <f>INDEX('Masterlist - Updating'!$G:$G,MATCH('Masterlist Autolink (Audit)'!B136,'Masterlist - Updating'!$B:$B,0))</f>
        <v>MP-DIM-01 (T) REV:0</v>
      </c>
      <c r="H136" s="7" t="str">
        <f>INDEX('Masterlist - Updating'!$H:$H,MATCH('Masterlist Autolink (Audit)'!B136,'Masterlist - Updating'!$B:$B,0))</f>
        <v>BS 870 / ISO 3611 OR PER MANUFACTURER SPECIFICATION</v>
      </c>
      <c r="I136" s="8">
        <f>INDEX('Masterlist - Updating'!$I:$I,MATCH('Masterlist Autolink (Audit)'!B136,'Masterlist - Updating'!$B:$B,0))</f>
        <v>44778</v>
      </c>
      <c r="J136" s="133">
        <f>INDEX('Masterlist - Updating'!$J:$J,MATCH('Masterlist Autolink (Audit)'!B136,'Masterlist - Updating'!$B:$B,0))</f>
        <v>1</v>
      </c>
      <c r="K136" s="133" t="str">
        <f>INDEX('Masterlist - Updating'!$K:$K,MATCH('Masterlist Autolink (Audit)'!B136,'Masterlist - Updating'!$B:$B,0))</f>
        <v>Years</v>
      </c>
      <c r="L136" s="8">
        <f>INDEX('Masterlist - Updating'!$L:$L,MATCH('Masterlist Autolink (Audit)'!B136,'Masterlist - Updating'!$B:$B,0))</f>
        <v>45143</v>
      </c>
      <c r="M136" s="7" t="str">
        <f>INDEX('Masterlist - Updating'!$M:$M,MATCH('Masterlist Autolink (Audit)'!B136,'Masterlist - Updating'!$B:$B,0))</f>
        <v>CALTEK</v>
      </c>
      <c r="N136" s="7" t="str">
        <f>INDEX('Masterlist - Updating'!$N:$N,MATCH('Masterlist Autolink (Audit)'!B136,'Masterlist - Updating'!$B:$B,0))</f>
        <v>CTJ22-4963 / MPD 3085M-22</v>
      </c>
      <c r="O136" s="7" t="str">
        <f>INDEX('Masterlist - Updating'!$O:$O,MATCH('Masterlist Autolink (Audit)'!B136,'Masterlist - Updating'!$B:$B,0))</f>
        <v>M/S RED CABINET</v>
      </c>
      <c r="P136" s="7" t="b">
        <f ca="1">INDEX('Masterlist - Updating'!$P:$P,MATCH('Masterlist Autolink (Audit)'!B136,'Masterlist - Updating'!$B:$B,0))</f>
        <v>1</v>
      </c>
      <c r="Q136" s="7">
        <f>INDEX('Masterlist - Updating'!$Q:$Q,MATCH('Masterlist Autolink (Audit)'!B136,'Masterlist - Updating'!$B:$B,0))</f>
        <v>0</v>
      </c>
      <c r="R136" s="7">
        <f>INDEX('Masterlist - Updating'!$R:$R,MATCH('Masterlist Autolink (Audit)'!B136,'Masterlist - Updating'!$B:$B,0))</f>
        <v>0</v>
      </c>
      <c r="S136" s="7">
        <f>INDEX('Masterlist - Updating'!$S:$S,MATCH('Masterlist Autolink (Audit)'!B136,'Masterlist - Updating'!$B:$B,0))</f>
        <v>0</v>
      </c>
      <c r="T136" s="7">
        <f>INDEX('Masterlist - Updating'!$T:$T,MATCH('Masterlist Autolink (Audit)'!B136,'Masterlist - Updating'!$B:$B,0))</f>
        <v>0</v>
      </c>
      <c r="U136" s="11">
        <f t="shared" ca="1" si="8"/>
        <v>44831</v>
      </c>
      <c r="V136" s="11">
        <f t="shared" si="7"/>
        <v>45129</v>
      </c>
    </row>
    <row r="137" spans="1:22" ht="60" customHeight="1" x14ac:dyDescent="0.35">
      <c r="A137" s="2">
        <v>135</v>
      </c>
      <c r="B137" s="3" t="s">
        <v>658</v>
      </c>
      <c r="C137" s="130" t="str">
        <f>INDEX('Masterlist - Updating'!$C:$C,MATCH('Masterlist Autolink (Audit)'!B137,'Masterlist - Updating'!$B:$B,0))</f>
        <v>EXTERNAL MICROMETER</v>
      </c>
      <c r="D137" s="7" t="str">
        <f>INDEX('Masterlist - Updating'!$D:$D,MATCH('Masterlist Autolink (Audit)'!B137,'Masterlist - Updating'!$B:$B,0))</f>
        <v>MITUTOYO</v>
      </c>
      <c r="E137" s="7" t="str">
        <f>INDEX('Masterlist - Updating'!$E:$E,MATCH('Masterlist Autolink (Audit)'!B137,'Masterlist - Updating'!$B:$B,0))</f>
        <v>56" - 60"</v>
      </c>
      <c r="F137" s="7" t="str">
        <f>INDEX('Masterlist - Updating'!$F:$F,MATCH('Masterlist Autolink (Audit)'!B137,'Masterlist - Updating'!$B:$B,0))</f>
        <v>42002451</v>
      </c>
      <c r="G137" s="7" t="str">
        <f>INDEX('Masterlist - Updating'!$G:$G,MATCH('Masterlist Autolink (Audit)'!B137,'Masterlist - Updating'!$B:$B,0))</f>
        <v>MP-DIM-01 (T) REV:0</v>
      </c>
      <c r="H137" s="7" t="str">
        <f>INDEX('Masterlist - Updating'!$H:$H,MATCH('Masterlist Autolink (Audit)'!B137,'Masterlist - Updating'!$B:$B,0))</f>
        <v>BS 870 / ISO 3611 OR PER MANUFACTURER SPECIFICATION</v>
      </c>
      <c r="I137" s="8">
        <f>INDEX('Masterlist - Updating'!$I:$I,MATCH('Masterlist Autolink (Audit)'!B137,'Masterlist - Updating'!$B:$B,0))</f>
        <v>44778</v>
      </c>
      <c r="J137" s="133">
        <f>INDEX('Masterlist - Updating'!$J:$J,MATCH('Masterlist Autolink (Audit)'!B137,'Masterlist - Updating'!$B:$B,0))</f>
        <v>1</v>
      </c>
      <c r="K137" s="133" t="str">
        <f>INDEX('Masterlist - Updating'!$K:$K,MATCH('Masterlist Autolink (Audit)'!B137,'Masterlist - Updating'!$B:$B,0))</f>
        <v>Years</v>
      </c>
      <c r="L137" s="8">
        <f>INDEX('Masterlist - Updating'!$L:$L,MATCH('Masterlist Autolink (Audit)'!B137,'Masterlist - Updating'!$B:$B,0))</f>
        <v>45143</v>
      </c>
      <c r="M137" s="7" t="str">
        <f>INDEX('Masterlist - Updating'!$M:$M,MATCH('Masterlist Autolink (Audit)'!B137,'Masterlist - Updating'!$B:$B,0))</f>
        <v>CALTEK</v>
      </c>
      <c r="N137" s="7" t="str">
        <f>INDEX('Masterlist - Updating'!$N:$N,MATCH('Masterlist Autolink (Audit)'!B137,'Masterlist - Updating'!$B:$B,0))</f>
        <v>CTJ22-4963 / MPD 3086M-22</v>
      </c>
      <c r="O137" s="7" t="str">
        <f>INDEX('Masterlist - Updating'!$O:$O,MATCH('Masterlist Autolink (Audit)'!B137,'Masterlist - Updating'!$B:$B,0))</f>
        <v>M/S RED CABINET</v>
      </c>
      <c r="P137" s="7" t="b">
        <f ca="1">INDEX('Masterlist - Updating'!$P:$P,MATCH('Masterlist Autolink (Audit)'!B137,'Masterlist - Updating'!$B:$B,0))</f>
        <v>1</v>
      </c>
      <c r="Q137" s="7">
        <f>INDEX('Masterlist - Updating'!$Q:$Q,MATCH('Masterlist Autolink (Audit)'!B137,'Masterlist - Updating'!$B:$B,0))</f>
        <v>0</v>
      </c>
      <c r="R137" s="7">
        <f>INDEX('Masterlist - Updating'!$R:$R,MATCH('Masterlist Autolink (Audit)'!B137,'Masterlist - Updating'!$B:$B,0))</f>
        <v>0</v>
      </c>
      <c r="S137" s="7">
        <f>INDEX('Masterlist - Updating'!$S:$S,MATCH('Masterlist Autolink (Audit)'!B137,'Masterlist - Updating'!$B:$B,0))</f>
        <v>0</v>
      </c>
      <c r="T137" s="7">
        <f>INDEX('Masterlist - Updating'!$T:$T,MATCH('Masterlist Autolink (Audit)'!B137,'Masterlist - Updating'!$B:$B,0))</f>
        <v>0</v>
      </c>
      <c r="U137" s="11">
        <f t="shared" ca="1" si="8"/>
        <v>44831</v>
      </c>
      <c r="V137" s="11">
        <f t="shared" si="7"/>
        <v>45129</v>
      </c>
    </row>
    <row r="138" spans="1:22" ht="60" customHeight="1" x14ac:dyDescent="0.35">
      <c r="A138" s="2">
        <v>136</v>
      </c>
      <c r="B138" s="3" t="s">
        <v>662</v>
      </c>
      <c r="C138" s="130" t="str">
        <f>INDEX('Masterlist - Updating'!$C:$C,MATCH('Masterlist Autolink (Audit)'!B138,'Masterlist - Updating'!$B:$B,0))</f>
        <v>EXTERNAL MICROMETER</v>
      </c>
      <c r="D138" s="7" t="str">
        <f>INDEX('Masterlist - Updating'!$D:$D,MATCH('Masterlist Autolink (Audit)'!B138,'Masterlist - Updating'!$B:$B,0))</f>
        <v>MITUTOYO</v>
      </c>
      <c r="E138" s="7" t="str">
        <f>INDEX('Masterlist - Updating'!$E:$E,MATCH('Masterlist Autolink (Audit)'!B138,'Masterlist - Updating'!$B:$B,0))</f>
        <v xml:space="preserve"> 60" - 64"</v>
      </c>
      <c r="F138" s="7" t="str">
        <f>INDEX('Masterlist - Updating'!$F:$F,MATCH('Masterlist Autolink (Audit)'!B138,'Masterlist - Updating'!$B:$B,0))</f>
        <v>42002618</v>
      </c>
      <c r="G138" s="7" t="str">
        <f>INDEX('Masterlist - Updating'!$G:$G,MATCH('Masterlist Autolink (Audit)'!B138,'Masterlist - Updating'!$B:$B,0))</f>
        <v>MP-DIM-01 (T) REV:0</v>
      </c>
      <c r="H138" s="7" t="str">
        <f>INDEX('Masterlist - Updating'!$H:$H,MATCH('Masterlist Autolink (Audit)'!B138,'Masterlist - Updating'!$B:$B,0))</f>
        <v>BS 870 / ISO 3611 OR PER MANUFACTURER SPECIFICATION</v>
      </c>
      <c r="I138" s="8">
        <f>INDEX('Masterlist - Updating'!$I:$I,MATCH('Masterlist Autolink (Audit)'!B138,'Masterlist - Updating'!$B:$B,0))</f>
        <v>44778</v>
      </c>
      <c r="J138" s="133">
        <f>INDEX('Masterlist - Updating'!$J:$J,MATCH('Masterlist Autolink (Audit)'!B138,'Masterlist - Updating'!$B:$B,0))</f>
        <v>1</v>
      </c>
      <c r="K138" s="133" t="str">
        <f>INDEX('Masterlist - Updating'!$K:$K,MATCH('Masterlist Autolink (Audit)'!B138,'Masterlist - Updating'!$B:$B,0))</f>
        <v>Years</v>
      </c>
      <c r="L138" s="8">
        <f>INDEX('Masterlist - Updating'!$L:$L,MATCH('Masterlist Autolink (Audit)'!B138,'Masterlist - Updating'!$B:$B,0))</f>
        <v>45143</v>
      </c>
      <c r="M138" s="7" t="str">
        <f>INDEX('Masterlist - Updating'!$M:$M,MATCH('Masterlist Autolink (Audit)'!B138,'Masterlist - Updating'!$B:$B,0))</f>
        <v>CALTEK</v>
      </c>
      <c r="N138" s="7" t="str">
        <f>INDEX('Masterlist - Updating'!$N:$N,MATCH('Masterlist Autolink (Audit)'!B138,'Masterlist - Updating'!$B:$B,0))</f>
        <v>CTJ22-4963 / MPD 3087M-22</v>
      </c>
      <c r="O138" s="7" t="str">
        <f>INDEX('Masterlist - Updating'!$O:$O,MATCH('Masterlist Autolink (Audit)'!B138,'Masterlist - Updating'!$B:$B,0))</f>
        <v>M/S RED CABINET</v>
      </c>
      <c r="P138" s="7" t="b">
        <f ca="1">INDEX('Masterlist - Updating'!$P:$P,MATCH('Masterlist Autolink (Audit)'!B138,'Masterlist - Updating'!$B:$B,0))</f>
        <v>1</v>
      </c>
      <c r="Q138" s="7">
        <f>INDEX('Masterlist - Updating'!$Q:$Q,MATCH('Masterlist Autolink (Audit)'!B138,'Masterlist - Updating'!$B:$B,0))</f>
        <v>0</v>
      </c>
      <c r="R138" s="7">
        <f>INDEX('Masterlist - Updating'!$R:$R,MATCH('Masterlist Autolink (Audit)'!B138,'Masterlist - Updating'!$B:$B,0))</f>
        <v>0</v>
      </c>
      <c r="S138" s="7">
        <f>INDEX('Masterlist - Updating'!$S:$S,MATCH('Masterlist Autolink (Audit)'!B138,'Masterlist - Updating'!$B:$B,0))</f>
        <v>0</v>
      </c>
      <c r="T138" s="7">
        <f>INDEX('Masterlist - Updating'!$T:$T,MATCH('Masterlist Autolink (Audit)'!B138,'Masterlist - Updating'!$B:$B,0))</f>
        <v>0</v>
      </c>
      <c r="U138" s="11">
        <f t="shared" ca="1" si="8"/>
        <v>44831</v>
      </c>
      <c r="V138" s="11">
        <f t="shared" si="7"/>
        <v>45129</v>
      </c>
    </row>
    <row r="139" spans="1:22" ht="60" customHeight="1" x14ac:dyDescent="0.35">
      <c r="A139" s="2">
        <v>137</v>
      </c>
      <c r="B139" s="3" t="s">
        <v>666</v>
      </c>
      <c r="C139" s="130" t="str">
        <f>INDEX('Masterlist - Updating'!$C:$C,MATCH('Masterlist Autolink (Audit)'!B139,'Masterlist - Updating'!$B:$B,0))</f>
        <v>EXTERNAL MICROMETER</v>
      </c>
      <c r="D139" s="7" t="str">
        <f>INDEX('Masterlist - Updating'!$D:$D,MATCH('Masterlist Autolink (Audit)'!B139,'Masterlist - Updating'!$B:$B,0))</f>
        <v>MITUTOYO</v>
      </c>
      <c r="E139" s="7" t="str">
        <f>INDEX('Masterlist - Updating'!$E:$E,MATCH('Masterlist Autolink (Audit)'!B139,'Masterlist - Updating'!$B:$B,0))</f>
        <v>64" - 68"</v>
      </c>
      <c r="F139" s="7" t="str">
        <f>INDEX('Masterlist - Updating'!$F:$F,MATCH('Masterlist Autolink (Audit)'!B139,'Masterlist - Updating'!$B:$B,0))</f>
        <v>42002489</v>
      </c>
      <c r="G139" s="7" t="str">
        <f>INDEX('Masterlist - Updating'!$G:$G,MATCH('Masterlist Autolink (Audit)'!B139,'Masterlist - Updating'!$B:$B,0))</f>
        <v>MP-DIM-01 (T) REV:0</v>
      </c>
      <c r="H139" s="7" t="str">
        <f>INDEX('Masterlist - Updating'!$H:$H,MATCH('Masterlist Autolink (Audit)'!B139,'Masterlist - Updating'!$B:$B,0))</f>
        <v>BS 870 / ISO 3611 OR PER MANUFACTURER SPECIFICATION</v>
      </c>
      <c r="I139" s="8">
        <f>INDEX('Masterlist - Updating'!$I:$I,MATCH('Masterlist Autolink (Audit)'!B139,'Masterlist - Updating'!$B:$B,0))</f>
        <v>44778</v>
      </c>
      <c r="J139" s="133">
        <f>INDEX('Masterlist - Updating'!$J:$J,MATCH('Masterlist Autolink (Audit)'!B139,'Masterlist - Updating'!$B:$B,0))</f>
        <v>1</v>
      </c>
      <c r="K139" s="133" t="str">
        <f>INDEX('Masterlist - Updating'!$K:$K,MATCH('Masterlist Autolink (Audit)'!B139,'Masterlist - Updating'!$B:$B,0))</f>
        <v>Years</v>
      </c>
      <c r="L139" s="8">
        <f>INDEX('Masterlist - Updating'!$L:$L,MATCH('Masterlist Autolink (Audit)'!B139,'Masterlist - Updating'!$B:$B,0))</f>
        <v>45143</v>
      </c>
      <c r="M139" s="7" t="str">
        <f>INDEX('Masterlist - Updating'!$M:$M,MATCH('Masterlist Autolink (Audit)'!B139,'Masterlist - Updating'!$B:$B,0))</f>
        <v>CALTEK</v>
      </c>
      <c r="N139" s="7" t="str">
        <f>INDEX('Masterlist - Updating'!$N:$N,MATCH('Masterlist Autolink (Audit)'!B139,'Masterlist - Updating'!$B:$B,0))</f>
        <v>CTJ22-4963 / MPD 3088M-22</v>
      </c>
      <c r="O139" s="7" t="str">
        <f>INDEX('Masterlist - Updating'!$O:$O,MATCH('Masterlist Autolink (Audit)'!B139,'Masterlist - Updating'!$B:$B,0))</f>
        <v>M/S RED CABINET</v>
      </c>
      <c r="P139" s="7" t="b">
        <f ca="1">INDEX('Masterlist - Updating'!$P:$P,MATCH('Masterlist Autolink (Audit)'!B139,'Masterlist - Updating'!$B:$B,0))</f>
        <v>1</v>
      </c>
      <c r="Q139" s="7">
        <f>INDEX('Masterlist - Updating'!$Q:$Q,MATCH('Masterlist Autolink (Audit)'!B139,'Masterlist - Updating'!$B:$B,0))</f>
        <v>0</v>
      </c>
      <c r="R139" s="7">
        <f>INDEX('Masterlist - Updating'!$R:$R,MATCH('Masterlist Autolink (Audit)'!B139,'Masterlist - Updating'!$B:$B,0))</f>
        <v>0</v>
      </c>
      <c r="S139" s="7">
        <f>INDEX('Masterlist - Updating'!$S:$S,MATCH('Masterlist Autolink (Audit)'!B139,'Masterlist - Updating'!$B:$B,0))</f>
        <v>0</v>
      </c>
      <c r="T139" s="7">
        <f>INDEX('Masterlist - Updating'!$T:$T,MATCH('Masterlist Autolink (Audit)'!B139,'Masterlist - Updating'!$B:$B,0))</f>
        <v>0</v>
      </c>
      <c r="U139" s="11">
        <f t="shared" ca="1" si="8"/>
        <v>44831</v>
      </c>
      <c r="V139" s="11">
        <f t="shared" si="7"/>
        <v>45129</v>
      </c>
    </row>
    <row r="140" spans="1:22" ht="60" customHeight="1" x14ac:dyDescent="0.35">
      <c r="A140" s="2">
        <v>138</v>
      </c>
      <c r="B140" s="3" t="s">
        <v>670</v>
      </c>
      <c r="C140" s="130" t="str">
        <f>INDEX('Masterlist - Updating'!$C:$C,MATCH('Masterlist Autolink (Audit)'!B140,'Masterlist - Updating'!$B:$B,0))</f>
        <v>CAMLOCK MICROMETER</v>
      </c>
      <c r="D140" s="7" t="str">
        <f>INDEX('Masterlist - Updating'!$D:$D,MATCH('Masterlist Autolink (Audit)'!B140,'Masterlist - Updating'!$B:$B,0))</f>
        <v>MITUTOYO</v>
      </c>
      <c r="E140" s="7" t="str">
        <f>INDEX('Masterlist - Updating'!$E:$E,MATCH('Masterlist Autolink (Audit)'!B140,'Masterlist - Updating'!$B:$B,0))</f>
        <v xml:space="preserve"> 1" - 2"</v>
      </c>
      <c r="F140" s="7" t="str">
        <f>INDEX('Masterlist - Updating'!$F:$F,MATCH('Masterlist Autolink (Audit)'!B140,'Masterlist - Updating'!$B:$B,0))</f>
        <v>K132901</v>
      </c>
      <c r="G140" s="7" t="str">
        <f>INDEX('Masterlist - Updating'!$G:$G,MATCH('Masterlist Autolink (Audit)'!B140,'Masterlist - Updating'!$B:$B,0))</f>
        <v>MP-DIM-01 (T) REV:0</v>
      </c>
      <c r="H140" s="7" t="str">
        <f>INDEX('Masterlist - Updating'!$H:$H,MATCH('Masterlist Autolink (Audit)'!B140,'Masterlist - Updating'!$B:$B,0))</f>
        <v>BS 1734 / ISO 3611 OR PER MANUFACTURER SPECIFICATION</v>
      </c>
      <c r="I140" s="8">
        <f>INDEX('Masterlist - Updating'!$I:$I,MATCH('Masterlist Autolink (Audit)'!B140,'Masterlist - Updating'!$B:$B,0))</f>
        <v>44781</v>
      </c>
      <c r="J140" s="133">
        <f>INDEX('Masterlist - Updating'!$J:$J,MATCH('Masterlist Autolink (Audit)'!B140,'Masterlist - Updating'!$B:$B,0))</f>
        <v>1</v>
      </c>
      <c r="K140" s="133" t="str">
        <f>INDEX('Masterlist - Updating'!$K:$K,MATCH('Masterlist Autolink (Audit)'!B140,'Masterlist - Updating'!$B:$B,0))</f>
        <v>Years</v>
      </c>
      <c r="L140" s="8">
        <f>INDEX('Masterlist - Updating'!$L:$L,MATCH('Masterlist Autolink (Audit)'!B140,'Masterlist - Updating'!$B:$B,0))</f>
        <v>45146</v>
      </c>
      <c r="M140" s="7" t="str">
        <f>INDEX('Masterlist - Updating'!$M:$M,MATCH('Masterlist Autolink (Audit)'!B140,'Masterlist - Updating'!$B:$B,0))</f>
        <v>CALTEK</v>
      </c>
      <c r="N140" s="7" t="str">
        <f>INDEX('Masterlist - Updating'!$N:$N,MATCH('Masterlist Autolink (Audit)'!B140,'Masterlist - Updating'!$B:$B,0))</f>
        <v>CTJ22-5234 / MD 3344M-22</v>
      </c>
      <c r="O140" s="7" t="str">
        <f>INDEX('Masterlist - Updating'!$O:$O,MATCH('Masterlist Autolink (Audit)'!B140,'Masterlist - Updating'!$B:$B,0))</f>
        <v>M/S GAUGE ROOM F1</v>
      </c>
      <c r="P140" s="7" t="b">
        <f ca="1">INDEX('Masterlist - Updating'!$P:$P,MATCH('Masterlist Autolink (Audit)'!B140,'Masterlist - Updating'!$B:$B,0))</f>
        <v>1</v>
      </c>
      <c r="Q140" s="7">
        <f>INDEX('Masterlist - Updating'!$Q:$Q,MATCH('Masterlist Autolink (Audit)'!B140,'Masterlist - Updating'!$B:$B,0))</f>
        <v>0</v>
      </c>
      <c r="R140" s="7" t="str">
        <f>INDEX('Masterlist - Updating'!$R:$R,MATCH('Masterlist Autolink (Audit)'!B140,'Masterlist - Updating'!$B:$B,0))</f>
        <v>3010
3011
LL002666
010109</v>
      </c>
      <c r="S140" s="7" t="str">
        <f>INDEX('Masterlist - Updating'!$S:$S,MATCH('Masterlist Autolink (Audit)'!B140,'Masterlist - Updating'!$B:$B,0))</f>
        <v>SG 3372
SG 3375
MDL221185-1
OPC2205-0472-1/2</v>
      </c>
      <c r="T140" s="7" t="str">
        <f>INDEX('Masterlist - Updating'!$T:$T,MATCH('Masterlist Autolink (Audit)'!B140,'Masterlist - Updating'!$B:$B,0))</f>
        <v>22.06.2025
22.06.2025
29.04.2024
04.07.2024</v>
      </c>
      <c r="U140" s="11">
        <f t="shared" ca="1" si="8"/>
        <v>44831</v>
      </c>
      <c r="V140" s="11">
        <f t="shared" si="7"/>
        <v>45132</v>
      </c>
    </row>
    <row r="141" spans="1:22" ht="60" customHeight="1" x14ac:dyDescent="0.35">
      <c r="A141" s="2">
        <v>139</v>
      </c>
      <c r="B141" s="3" t="s">
        <v>674</v>
      </c>
      <c r="C141" s="130" t="str">
        <f>INDEX('Masterlist - Updating'!$C:$C,MATCH('Masterlist Autolink (Audit)'!B141,'Masterlist - Updating'!$B:$B,0))</f>
        <v>CAMLOCK MICROMETER SETTING STANDARD</v>
      </c>
      <c r="D141" s="7" t="str">
        <f>INDEX('Masterlist - Updating'!$D:$D,MATCH('Masterlist Autolink (Audit)'!B141,'Masterlist - Updating'!$B:$B,0))</f>
        <v>MITUTOYO</v>
      </c>
      <c r="E141" s="7" t="str">
        <f>INDEX('Masterlist - Updating'!$E:$E,MATCH('Masterlist Autolink (Audit)'!B141,'Masterlist - Updating'!$B:$B,0))</f>
        <v>2"</v>
      </c>
      <c r="F141" s="7" t="str">
        <f>INDEX('Masterlist - Updating'!$F:$F,MATCH('Masterlist Autolink (Audit)'!B141,'Masterlist - Updating'!$B:$B,0))</f>
        <v>A142891</v>
      </c>
      <c r="G141" s="7" t="str">
        <f>INDEX('Masterlist - Updating'!$G:$G,MATCH('Masterlist Autolink (Audit)'!B141,'Masterlist - Updating'!$B:$B,0))</f>
        <v>QCD/TRSG/PROCEDURE 005 /  TRSG/QM/001/20</v>
      </c>
      <c r="H141" s="7" t="str">
        <f>INDEX('Masterlist - Updating'!$H:$H,MATCH('Masterlist Autolink (Audit)'!B141,'Masterlist - Updating'!$B:$B,0))</f>
        <v>BS 1734 / ISO 3611 OR PER MANUFACTURER SPECIFICATION</v>
      </c>
      <c r="I141" s="8">
        <f>INDEX('Masterlist - Updating'!$I:$I,MATCH('Masterlist Autolink (Audit)'!B141,'Masterlist - Updating'!$B:$B,0))</f>
        <v>44408</v>
      </c>
      <c r="J141" s="133">
        <f>INDEX('Masterlist - Updating'!$J:$J,MATCH('Masterlist Autolink (Audit)'!B141,'Masterlist - Updating'!$B:$B,0))</f>
        <v>1</v>
      </c>
      <c r="K141" s="133" t="str">
        <f>INDEX('Masterlist - Updating'!$K:$K,MATCH('Masterlist Autolink (Audit)'!B141,'Masterlist - Updating'!$B:$B,0))</f>
        <v>Years</v>
      </c>
      <c r="L141" s="8">
        <f>INDEX('Masterlist - Updating'!$L:$L,MATCH('Masterlist Autolink (Audit)'!B141,'Masterlist - Updating'!$B:$B,0))</f>
        <v>44773</v>
      </c>
      <c r="M141" s="7" t="str">
        <f>INDEX('Masterlist - Updating'!$M:$M,MATCH('Masterlist Autolink (Audit)'!B141,'Masterlist - Updating'!$B:$B,0))</f>
        <v>TRESCAL</v>
      </c>
      <c r="N141" s="7" t="str">
        <f>INDEX('Masterlist - Updating'!$N:$N,MATCH('Masterlist Autolink (Audit)'!B141,'Masterlist - Updating'!$B:$B,0))</f>
        <v>SALDM/1034/1/21</v>
      </c>
      <c r="O141" s="7" t="str">
        <f>INDEX('Masterlist - Updating'!$O:$O,MATCH('Masterlist Autolink (Audit)'!B141,'Masterlist - Updating'!$B:$B,0))</f>
        <v>M/S GAUGE ROOM F1</v>
      </c>
      <c r="P141" s="7" t="b">
        <f ca="1">INDEX('Masterlist - Updating'!$P:$P,MATCH('Masterlist Autolink (Audit)'!B141,'Masterlist - Updating'!$B:$B,0))</f>
        <v>0</v>
      </c>
      <c r="Q141" s="7">
        <f>INDEX('Masterlist - Updating'!$Q:$Q,MATCH('Masterlist Autolink (Audit)'!B141,'Masterlist - Updating'!$B:$B,0))</f>
        <v>0</v>
      </c>
      <c r="R141" s="7">
        <f>INDEX('Masterlist - Updating'!$R:$R,MATCH('Masterlist Autolink (Audit)'!B141,'Masterlist - Updating'!$B:$B,0))</f>
        <v>0</v>
      </c>
      <c r="S141" s="7">
        <f>INDEX('Masterlist - Updating'!$S:$S,MATCH('Masterlist Autolink (Audit)'!B141,'Masterlist - Updating'!$B:$B,0))</f>
        <v>0</v>
      </c>
      <c r="T141" s="7">
        <f>INDEX('Masterlist - Updating'!$T:$T,MATCH('Masterlist Autolink (Audit)'!B141,'Masterlist - Updating'!$B:$B,0))</f>
        <v>0</v>
      </c>
      <c r="U141" s="11">
        <f t="shared" ca="1" si="8"/>
        <v>44831</v>
      </c>
      <c r="V141" s="11">
        <f t="shared" si="7"/>
        <v>44759</v>
      </c>
    </row>
    <row r="142" spans="1:22" ht="60" customHeight="1" x14ac:dyDescent="0.35">
      <c r="A142" s="2">
        <v>140</v>
      </c>
      <c r="B142" s="3" t="s">
        <v>677</v>
      </c>
      <c r="C142" s="130" t="str">
        <f>INDEX('Masterlist - Updating'!$C:$C,MATCH('Masterlist Autolink (Audit)'!B142,'Masterlist - Updating'!$B:$B,0))</f>
        <v>CAMLOCK MICROMETER</v>
      </c>
      <c r="D142" s="7" t="str">
        <f>INDEX('Masterlist - Updating'!$D:$D,MATCH('Masterlist Autolink (Audit)'!B142,'Masterlist - Updating'!$B:$B,0))</f>
        <v>GAGE MAKER</v>
      </c>
      <c r="E142" s="7" t="str">
        <f>INDEX('Masterlist - Updating'!$E:$E,MATCH('Masterlist Autolink (Audit)'!B142,'Masterlist - Updating'!$B:$B,0))</f>
        <v>2" - 3"</v>
      </c>
      <c r="F142" s="7" t="str">
        <f>INDEX('Masterlist - Updating'!$F:$F,MATCH('Masterlist Autolink (Audit)'!B142,'Masterlist - Updating'!$B:$B,0))</f>
        <v>IA02DB0001</v>
      </c>
      <c r="G142" s="7" t="str">
        <f>INDEX('Masterlist - Updating'!$G:$G,MATCH('Masterlist Autolink (Audit)'!B142,'Masterlist - Updating'!$B:$B,0))</f>
        <v>MP-DIM-01 (T) REV:0</v>
      </c>
      <c r="H142" s="7" t="str">
        <f>INDEX('Masterlist - Updating'!$H:$H,MATCH('Masterlist Autolink (Audit)'!B142,'Masterlist - Updating'!$B:$B,0))</f>
        <v>BS 1734 / ISO 3611 OR PER MANUFACTURER SPECIFICATION</v>
      </c>
      <c r="I142" s="8">
        <f>INDEX('Masterlist - Updating'!$I:$I,MATCH('Masterlist Autolink (Audit)'!B142,'Masterlist - Updating'!$B:$B,0))</f>
        <v>44781</v>
      </c>
      <c r="J142" s="133">
        <f>INDEX('Masterlist - Updating'!$J:$J,MATCH('Masterlist Autolink (Audit)'!B142,'Masterlist - Updating'!$B:$B,0))</f>
        <v>1</v>
      </c>
      <c r="K142" s="133" t="str">
        <f>INDEX('Masterlist - Updating'!$K:$K,MATCH('Masterlist Autolink (Audit)'!B142,'Masterlist - Updating'!$B:$B,0))</f>
        <v>Years</v>
      </c>
      <c r="L142" s="8">
        <f>INDEX('Masterlist - Updating'!$L:$L,MATCH('Masterlist Autolink (Audit)'!B142,'Masterlist - Updating'!$B:$B,0))</f>
        <v>45146</v>
      </c>
      <c r="M142" s="7" t="str">
        <f>INDEX('Masterlist - Updating'!$M:$M,MATCH('Masterlist Autolink (Audit)'!B142,'Masterlist - Updating'!$B:$B,0))</f>
        <v>CALTEK</v>
      </c>
      <c r="N142" s="7" t="str">
        <f>INDEX('Masterlist - Updating'!$N:$N,MATCH('Masterlist Autolink (Audit)'!B142,'Masterlist - Updating'!$B:$B,0))</f>
        <v>CTJ22-5234 / MD 3345M-22</v>
      </c>
      <c r="O142" s="7" t="str">
        <f>INDEX('Masterlist - Updating'!$O:$O,MATCH('Masterlist Autolink (Audit)'!B142,'Masterlist - Updating'!$B:$B,0))</f>
        <v>M/S GAUGE ROOM F2</v>
      </c>
      <c r="P142" s="7" t="b">
        <f ca="1">INDEX('Masterlist - Updating'!$P:$P,MATCH('Masterlist Autolink (Audit)'!B142,'Masterlist - Updating'!$B:$B,0))</f>
        <v>1</v>
      </c>
      <c r="Q142" s="7">
        <f>INDEX('Masterlist - Updating'!$Q:$Q,MATCH('Masterlist Autolink (Audit)'!B142,'Masterlist - Updating'!$B:$B,0))</f>
        <v>0</v>
      </c>
      <c r="R142" s="7" t="str">
        <f>INDEX('Masterlist - Updating'!$R:$R,MATCH('Masterlist Autolink (Audit)'!B142,'Masterlist - Updating'!$B:$B,0))</f>
        <v>3010
3011
LL002666
010109</v>
      </c>
      <c r="S142" s="7" t="str">
        <f>INDEX('Masterlist - Updating'!$S:$S,MATCH('Masterlist Autolink (Audit)'!B142,'Masterlist - Updating'!$B:$B,0))</f>
        <v>SG 3372
SG 3375
MDL221185-1
OPC2205-0472-1/2</v>
      </c>
      <c r="T142" s="7" t="str">
        <f>INDEX('Masterlist - Updating'!$T:$T,MATCH('Masterlist Autolink (Audit)'!B142,'Masterlist - Updating'!$B:$B,0))</f>
        <v>22.06.2025
22.06.2025
29.04.2024
04.07.2024</v>
      </c>
      <c r="U142" s="11">
        <f t="shared" ca="1" si="8"/>
        <v>44831</v>
      </c>
      <c r="V142" s="11">
        <f t="shared" si="7"/>
        <v>45132</v>
      </c>
    </row>
    <row r="143" spans="1:22" ht="60" customHeight="1" x14ac:dyDescent="0.35">
      <c r="A143" s="2">
        <v>141</v>
      </c>
      <c r="B143" s="3" t="s">
        <v>681</v>
      </c>
      <c r="C143" s="130" t="str">
        <f>INDEX('Masterlist - Updating'!$C:$C,MATCH('Masterlist Autolink (Audit)'!B143,'Masterlist - Updating'!$B:$B,0))</f>
        <v>CAMLOCK MICROMETER SETTING STANDARD</v>
      </c>
      <c r="D143" s="7" t="str">
        <f>INDEX('Masterlist - Updating'!$D:$D,MATCH('Masterlist Autolink (Audit)'!B143,'Masterlist - Updating'!$B:$B,0))</f>
        <v>GAGE MAKER</v>
      </c>
      <c r="E143" s="7" t="str">
        <f>INDEX('Masterlist - Updating'!$E:$E,MATCH('Masterlist Autolink (Audit)'!B143,'Masterlist - Updating'!$B:$B,0))</f>
        <v>0" - 4"</v>
      </c>
      <c r="F143" s="7" t="str">
        <f>INDEX('Masterlist - Updating'!$F:$F,MATCH('Masterlist Autolink (Audit)'!B143,'Masterlist - Updating'!$B:$B,0))</f>
        <v>IA01DB0026</v>
      </c>
      <c r="G143" s="7" t="str">
        <f>INDEX('Masterlist - Updating'!$G:$G,MATCH('Masterlist Autolink (Audit)'!B143,'Masterlist - Updating'!$B:$B,0))</f>
        <v>QCD/TRSG/PROCEDURE 005 /  TRSG/QM/001/20</v>
      </c>
      <c r="H143" s="7" t="str">
        <f>INDEX('Masterlist - Updating'!$H:$H,MATCH('Masterlist Autolink (Audit)'!B143,'Masterlist - Updating'!$B:$B,0))</f>
        <v>BS 1734 / ISO 3611 OR PER MANUFACTURER SPECIFICATION</v>
      </c>
      <c r="I143" s="8">
        <f>INDEX('Masterlist - Updating'!$I:$I,MATCH('Masterlist Autolink (Audit)'!B143,'Masterlist - Updating'!$B:$B,0))</f>
        <v>44408</v>
      </c>
      <c r="J143" s="133">
        <f>INDEX('Masterlist - Updating'!$J:$J,MATCH('Masterlist Autolink (Audit)'!B143,'Masterlist - Updating'!$B:$B,0))</f>
        <v>1</v>
      </c>
      <c r="K143" s="133" t="str">
        <f>INDEX('Masterlist - Updating'!$K:$K,MATCH('Masterlist Autolink (Audit)'!B143,'Masterlist - Updating'!$B:$B,0))</f>
        <v>Years</v>
      </c>
      <c r="L143" s="8">
        <f>INDEX('Masterlist - Updating'!$L:$L,MATCH('Masterlist Autolink (Audit)'!B143,'Masterlist - Updating'!$B:$B,0))</f>
        <v>44773</v>
      </c>
      <c r="M143" s="7" t="str">
        <f>INDEX('Masterlist - Updating'!$M:$M,MATCH('Masterlist Autolink (Audit)'!B143,'Masterlist - Updating'!$B:$B,0))</f>
        <v>TRESCAL</v>
      </c>
      <c r="N143" s="7" t="str">
        <f>INDEX('Masterlist - Updating'!$N:$N,MATCH('Masterlist Autolink (Audit)'!B143,'Masterlist - Updating'!$B:$B,0))</f>
        <v>SALDM/1034/2/21</v>
      </c>
      <c r="O143" s="7" t="str">
        <f>INDEX('Masterlist - Updating'!$O:$O,MATCH('Masterlist Autolink (Audit)'!B143,'Masterlist - Updating'!$B:$B,0))</f>
        <v>M/S GAUGE ROOM F2</v>
      </c>
      <c r="P143" s="7" t="b">
        <f ca="1">INDEX('Masterlist - Updating'!$P:$P,MATCH('Masterlist Autolink (Audit)'!B143,'Masterlist - Updating'!$B:$B,0))</f>
        <v>0</v>
      </c>
      <c r="Q143" s="7">
        <f>INDEX('Masterlist - Updating'!$Q:$Q,MATCH('Masterlist Autolink (Audit)'!B143,'Masterlist - Updating'!$B:$B,0))</f>
        <v>0</v>
      </c>
      <c r="R143" s="7">
        <f>INDEX('Masterlist - Updating'!$R:$R,MATCH('Masterlist Autolink (Audit)'!B143,'Masterlist - Updating'!$B:$B,0))</f>
        <v>0</v>
      </c>
      <c r="S143" s="7">
        <f>INDEX('Masterlist - Updating'!$S:$S,MATCH('Masterlist Autolink (Audit)'!B143,'Masterlist - Updating'!$B:$B,0))</f>
        <v>0</v>
      </c>
      <c r="T143" s="7">
        <f>INDEX('Masterlist - Updating'!$T:$T,MATCH('Masterlist Autolink (Audit)'!B143,'Masterlist - Updating'!$B:$B,0))</f>
        <v>0</v>
      </c>
      <c r="U143" s="11">
        <f t="shared" ca="1" si="8"/>
        <v>44831</v>
      </c>
      <c r="V143" s="11">
        <f t="shared" si="7"/>
        <v>44759</v>
      </c>
    </row>
    <row r="144" spans="1:22" ht="60" customHeight="1" x14ac:dyDescent="0.35">
      <c r="A144" s="2">
        <v>142</v>
      </c>
      <c r="B144" s="3" t="s">
        <v>684</v>
      </c>
      <c r="C144" s="130" t="str">
        <f>INDEX('Masterlist - Updating'!$C:$C,MATCH('Masterlist Autolink (Audit)'!B144,'Masterlist - Updating'!$B:$B,0))</f>
        <v>CAMLOCK MICROMETER</v>
      </c>
      <c r="D144" s="7" t="str">
        <f>INDEX('Masterlist - Updating'!$D:$D,MATCH('Masterlist Autolink (Audit)'!B144,'Masterlist - Updating'!$B:$B,0))</f>
        <v>GAGE MAKER</v>
      </c>
      <c r="E144" s="7" t="str">
        <f>INDEX('Masterlist - Updating'!$E:$E,MATCH('Masterlist Autolink (Audit)'!B144,'Masterlist - Updating'!$B:$B,0))</f>
        <v>3" - 4"</v>
      </c>
      <c r="F144" s="7" t="str">
        <f>INDEX('Masterlist - Updating'!$F:$F,MATCH('Masterlist Autolink (Audit)'!B144,'Masterlist - Updating'!$B:$B,0))</f>
        <v>AL01DB00011</v>
      </c>
      <c r="G144" s="7" t="str">
        <f>INDEX('Masterlist - Updating'!$G:$G,MATCH('Masterlist Autolink (Audit)'!B144,'Masterlist - Updating'!$B:$B,0))</f>
        <v>MP-DIM-01 (T) REV:0</v>
      </c>
      <c r="H144" s="7" t="str">
        <f>INDEX('Masterlist - Updating'!$H:$H,MATCH('Masterlist Autolink (Audit)'!B144,'Masterlist - Updating'!$B:$B,0))</f>
        <v>BS 1734 / ISO 3611 OR PER MANUFACTURER SPECIFICATION</v>
      </c>
      <c r="I144" s="8">
        <f>INDEX('Masterlist - Updating'!$I:$I,MATCH('Masterlist Autolink (Audit)'!B144,'Masterlist - Updating'!$B:$B,0))</f>
        <v>44781</v>
      </c>
      <c r="J144" s="133">
        <f>INDEX('Masterlist - Updating'!$J:$J,MATCH('Masterlist Autolink (Audit)'!B144,'Masterlist - Updating'!$B:$B,0))</f>
        <v>1</v>
      </c>
      <c r="K144" s="133" t="str">
        <f>INDEX('Masterlist - Updating'!$K:$K,MATCH('Masterlist Autolink (Audit)'!B144,'Masterlist - Updating'!$B:$B,0))</f>
        <v>Years</v>
      </c>
      <c r="L144" s="8">
        <f>INDEX('Masterlist - Updating'!$L:$L,MATCH('Masterlist Autolink (Audit)'!B144,'Masterlist - Updating'!$B:$B,0))</f>
        <v>45146</v>
      </c>
      <c r="M144" s="7" t="str">
        <f>INDEX('Masterlist - Updating'!$M:$M,MATCH('Masterlist Autolink (Audit)'!B144,'Masterlist - Updating'!$B:$B,0))</f>
        <v>CALTEK</v>
      </c>
      <c r="N144" s="7" t="str">
        <f>INDEX('Masterlist - Updating'!$N:$N,MATCH('Masterlist Autolink (Audit)'!B144,'Masterlist - Updating'!$B:$B,0))</f>
        <v>CTJ22-5234 / MD 3346M-22</v>
      </c>
      <c r="O144" s="7" t="str">
        <f>INDEX('Masterlist - Updating'!$O:$O,MATCH('Masterlist Autolink (Audit)'!B144,'Masterlist - Updating'!$B:$B,0))</f>
        <v>M/S GAUGE ROOM F3</v>
      </c>
      <c r="P144" s="7" t="b">
        <f ca="1">INDEX('Masterlist - Updating'!$P:$P,MATCH('Masterlist Autolink (Audit)'!B144,'Masterlist - Updating'!$B:$B,0))</f>
        <v>1</v>
      </c>
      <c r="Q144" s="7">
        <f>INDEX('Masterlist - Updating'!$Q:$Q,MATCH('Masterlist Autolink (Audit)'!B144,'Masterlist - Updating'!$B:$B,0))</f>
        <v>0</v>
      </c>
      <c r="R144" s="7" t="str">
        <f>INDEX('Masterlist - Updating'!$R:$R,MATCH('Masterlist Autolink (Audit)'!B144,'Masterlist - Updating'!$B:$B,0))</f>
        <v>3010
3011
LL002666
010109</v>
      </c>
      <c r="S144" s="7" t="str">
        <f>INDEX('Masterlist - Updating'!$S:$S,MATCH('Masterlist Autolink (Audit)'!B144,'Masterlist - Updating'!$B:$B,0))</f>
        <v>SG 3372
SG 3375
MDL221185-1
OPC2205-0472-1/2</v>
      </c>
      <c r="T144" s="7" t="str">
        <f>INDEX('Masterlist - Updating'!$T:$T,MATCH('Masterlist Autolink (Audit)'!B144,'Masterlist - Updating'!$B:$B,0))</f>
        <v>22.06.2025
22.06.2025
29.04.2024
04.07.2024</v>
      </c>
      <c r="U144" s="11">
        <f t="shared" ca="1" si="8"/>
        <v>44831</v>
      </c>
      <c r="V144" s="11">
        <f t="shared" si="7"/>
        <v>45132</v>
      </c>
    </row>
    <row r="145" spans="1:22" ht="60" customHeight="1" x14ac:dyDescent="0.35">
      <c r="A145" s="2">
        <v>143</v>
      </c>
      <c r="B145" s="3" t="s">
        <v>688</v>
      </c>
      <c r="C145" s="130" t="str">
        <f>INDEX('Masterlist - Updating'!$C:$C,MATCH('Masterlist Autolink (Audit)'!B145,'Masterlist - Updating'!$B:$B,0))</f>
        <v>CAMLOCK MICROMETER SETTING STANDARD</v>
      </c>
      <c r="D145" s="7" t="str">
        <f>INDEX('Masterlist - Updating'!$D:$D,MATCH('Masterlist Autolink (Audit)'!B145,'Masterlist - Updating'!$B:$B,0))</f>
        <v>GAGE MAKER</v>
      </c>
      <c r="E145" s="7" t="str">
        <f>INDEX('Masterlist - Updating'!$E:$E,MATCH('Masterlist Autolink (Audit)'!B145,'Masterlist - Updating'!$B:$B,0))</f>
        <v>4"</v>
      </c>
      <c r="F145" s="7" t="str">
        <f>INDEX('Masterlist - Updating'!$F:$F,MATCH('Masterlist Autolink (Audit)'!B145,'Masterlist - Updating'!$B:$B,0))</f>
        <v>A142889</v>
      </c>
      <c r="G145" s="7" t="str">
        <f>INDEX('Masterlist - Updating'!$G:$G,MATCH('Masterlist Autolink (Audit)'!B145,'Masterlist - Updating'!$B:$B,0))</f>
        <v>QCD/TRSG/PROCEDURE 005 /  TRSG/QM/001/20</v>
      </c>
      <c r="H145" s="7" t="str">
        <f>INDEX('Masterlist - Updating'!$H:$H,MATCH('Masterlist Autolink (Audit)'!B145,'Masterlist - Updating'!$B:$B,0))</f>
        <v>BS 1734 / ISO 3611 OR PER MANUFACTURER SPECIFICATION</v>
      </c>
      <c r="I145" s="8">
        <f>INDEX('Masterlist - Updating'!$I:$I,MATCH('Masterlist Autolink (Audit)'!B145,'Masterlist - Updating'!$B:$B,0))</f>
        <v>44408</v>
      </c>
      <c r="J145" s="133">
        <f>INDEX('Masterlist - Updating'!$J:$J,MATCH('Masterlist Autolink (Audit)'!B145,'Masterlist - Updating'!$B:$B,0))</f>
        <v>1</v>
      </c>
      <c r="K145" s="133" t="str">
        <f>INDEX('Masterlist - Updating'!$K:$K,MATCH('Masterlist Autolink (Audit)'!B145,'Masterlist - Updating'!$B:$B,0))</f>
        <v>Years</v>
      </c>
      <c r="L145" s="8">
        <f>INDEX('Masterlist - Updating'!$L:$L,MATCH('Masterlist Autolink (Audit)'!B145,'Masterlist - Updating'!$B:$B,0))</f>
        <v>44773</v>
      </c>
      <c r="M145" s="7" t="str">
        <f>INDEX('Masterlist - Updating'!$M:$M,MATCH('Masterlist Autolink (Audit)'!B145,'Masterlist - Updating'!$B:$B,0))</f>
        <v>TRESCAL</v>
      </c>
      <c r="N145" s="7" t="str">
        <f>INDEX('Masterlist - Updating'!$N:$N,MATCH('Masterlist Autolink (Audit)'!B145,'Masterlist - Updating'!$B:$B,0))</f>
        <v>SALDM/1034/3/21</v>
      </c>
      <c r="O145" s="7" t="str">
        <f>INDEX('Masterlist - Updating'!$O:$O,MATCH('Masterlist Autolink (Audit)'!B145,'Masterlist - Updating'!$B:$B,0))</f>
        <v>M/S GAUGE ROOM F3</v>
      </c>
      <c r="P145" s="7" t="b">
        <f ca="1">INDEX('Masterlist - Updating'!$P:$P,MATCH('Masterlist Autolink (Audit)'!B145,'Masterlist - Updating'!$B:$B,0))</f>
        <v>0</v>
      </c>
      <c r="Q145" s="7">
        <f>INDEX('Masterlist - Updating'!$Q:$Q,MATCH('Masterlist Autolink (Audit)'!B145,'Masterlist - Updating'!$B:$B,0))</f>
        <v>0</v>
      </c>
      <c r="R145" s="7">
        <f>INDEX('Masterlist - Updating'!$R:$R,MATCH('Masterlist Autolink (Audit)'!B145,'Masterlist - Updating'!$B:$B,0))</f>
        <v>0</v>
      </c>
      <c r="S145" s="7">
        <f>INDEX('Masterlist - Updating'!$S:$S,MATCH('Masterlist Autolink (Audit)'!B145,'Masterlist - Updating'!$B:$B,0))</f>
        <v>0</v>
      </c>
      <c r="T145" s="7">
        <f>INDEX('Masterlist - Updating'!$T:$T,MATCH('Masterlist Autolink (Audit)'!B145,'Masterlist - Updating'!$B:$B,0))</f>
        <v>0</v>
      </c>
      <c r="U145" s="11">
        <f t="shared" ca="1" si="8"/>
        <v>44831</v>
      </c>
      <c r="V145" s="11">
        <f t="shared" si="7"/>
        <v>44759</v>
      </c>
    </row>
    <row r="146" spans="1:22" ht="60" customHeight="1" x14ac:dyDescent="0.35">
      <c r="A146" s="2">
        <v>144</v>
      </c>
      <c r="B146" s="12" t="s">
        <v>691</v>
      </c>
      <c r="C146" s="130" t="str">
        <f>INDEX('Masterlist - Updating'!$C:$C,MATCH('Masterlist Autolink (Audit)'!B146,'Masterlist - Updating'!$B:$B,0))</f>
        <v>STEEL GAUGE BLOCK (SLIP GAUGE)</v>
      </c>
      <c r="D146" s="7" t="str">
        <f>INDEX('Masterlist - Updating'!$D:$D,MATCH('Masterlist Autolink (Audit)'!B146,'Masterlist - Updating'!$B:$B,0))</f>
        <v>MITUTOYO</v>
      </c>
      <c r="E146" s="7" t="str">
        <f>INDEX('Masterlist - Updating'!$E:$E,MATCH('Masterlist Autolink (Audit)'!B146,'Masterlist - Updating'!$B:$B,0))</f>
        <v>0.05" - 4"</v>
      </c>
      <c r="F146" s="7" t="str">
        <f>INDEX('Masterlist - Updating'!$F:$F,MATCH('Masterlist Autolink (Audit)'!B146,'Masterlist - Updating'!$B:$B,0))</f>
        <v>1400144</v>
      </c>
      <c r="G146" s="7" t="str">
        <f>INDEX('Masterlist - Updating'!$G:$G,MATCH('Masterlist Autolink (Audit)'!B146,'Masterlist - Updating'!$B:$B,0))</f>
        <v>QCD/TRSG/PROCEDURE 019 /  TRSG/QM/001/20</v>
      </c>
      <c r="H146" s="7" t="str">
        <f>INDEX('Masterlist - Updating'!$H:$H,MATCH('Masterlist Autolink (Audit)'!B146,'Masterlist - Updating'!$B:$B,0))</f>
        <v>BS 4311-1:OR PER MANUFACTURER SPECIFICATION</v>
      </c>
      <c r="I146" s="8">
        <f>INDEX('Masterlist - Updating'!$I:$I,MATCH('Masterlist Autolink (Audit)'!B146,'Masterlist - Updating'!$B:$B,0))</f>
        <v>44885</v>
      </c>
      <c r="J146" s="133">
        <f>INDEX('Masterlist - Updating'!$J:$J,MATCH('Masterlist Autolink (Audit)'!B146,'Masterlist - Updating'!$B:$B,0))</f>
        <v>3</v>
      </c>
      <c r="K146" s="133" t="str">
        <f>INDEX('Masterlist - Updating'!$K:$K,MATCH('Masterlist Autolink (Audit)'!B146,'Masterlist - Updating'!$B:$B,0))</f>
        <v>Years</v>
      </c>
      <c r="L146" s="8">
        <f>INDEX('Masterlist - Updating'!$L:$L,MATCH('Masterlist Autolink (Audit)'!B146,'Masterlist - Updating'!$B:$B,0))</f>
        <v>44977</v>
      </c>
      <c r="M146" s="7" t="str">
        <f>INDEX('Masterlist - Updating'!$M:$M,MATCH('Masterlist Autolink (Audit)'!B146,'Masterlist - Updating'!$B:$B,0))</f>
        <v>TRESCAL</v>
      </c>
      <c r="N146" s="7" t="str">
        <f>INDEX('Masterlist - Updating'!$N:$N,MATCH('Masterlist Autolink (Audit)'!B146,'Masterlist - Updating'!$B:$B,0))</f>
        <v>SALDM/0196/7/22</v>
      </c>
      <c r="O146" s="7" t="str">
        <f>INDEX('Masterlist - Updating'!$O:$O,MATCH('Masterlist Autolink (Audit)'!B146,'Masterlist - Updating'!$B:$B,0))</f>
        <v>M/S GAUGE ROOM B2</v>
      </c>
      <c r="P146" s="7" t="b">
        <f ca="1">INDEX('Masterlist - Updating'!$P:$P,MATCH('Masterlist Autolink (Audit)'!B146,'Masterlist - Updating'!$B:$B,0))</f>
        <v>1</v>
      </c>
      <c r="Q146" s="7">
        <f>INDEX('Masterlist - Updating'!$Q:$Q,MATCH('Masterlist Autolink (Audit)'!B146,'Masterlist - Updating'!$B:$B,0))</f>
        <v>0</v>
      </c>
      <c r="R146" s="7">
        <f>INDEX('Masterlist - Updating'!$R:$R,MATCH('Masterlist Autolink (Audit)'!B146,'Masterlist - Updating'!$B:$B,0))</f>
        <v>0</v>
      </c>
      <c r="S146" s="7">
        <f>INDEX('Masterlist - Updating'!$S:$S,MATCH('Masterlist Autolink (Audit)'!B146,'Masterlist - Updating'!$B:$B,0))</f>
        <v>0</v>
      </c>
      <c r="T146" s="7">
        <f>INDEX('Masterlist - Updating'!$T:$T,MATCH('Masterlist Autolink (Audit)'!B146,'Masterlist - Updating'!$B:$B,0))</f>
        <v>0</v>
      </c>
      <c r="U146" s="11">
        <f t="shared" ca="1" si="8"/>
        <v>44831</v>
      </c>
      <c r="V146" s="11">
        <f t="shared" si="7"/>
        <v>44963</v>
      </c>
    </row>
    <row r="147" spans="1:22" ht="60" customHeight="1" x14ac:dyDescent="0.35">
      <c r="A147" s="2">
        <v>145</v>
      </c>
      <c r="B147" s="12" t="s">
        <v>695</v>
      </c>
      <c r="C147" s="130" t="str">
        <f>INDEX('Masterlist - Updating'!$C:$C,MATCH('Masterlist Autolink (Audit)'!B147,'Masterlist - Updating'!$B:$B,0))</f>
        <v>DIAL GAUGE</v>
      </c>
      <c r="D147" s="7" t="str">
        <f>INDEX('Masterlist - Updating'!$D:$D,MATCH('Masterlist Autolink (Audit)'!B147,'Masterlist - Updating'!$B:$B,0))</f>
        <v>GAGE MAKER</v>
      </c>
      <c r="E147" s="7" t="str">
        <f>INDEX('Masterlist - Updating'!$E:$E,MATCH('Masterlist Autolink (Audit)'!B147,'Masterlist - Updating'!$B:$B,0))</f>
        <v xml:space="preserve">O" - 0.5" </v>
      </c>
      <c r="F147" s="7" t="str">
        <f>INDEX('Masterlist - Updating'!$F:$F,MATCH('Masterlist Autolink (Audit)'!B147,'Masterlist - Updating'!$B:$B,0))</f>
        <v>SLF577</v>
      </c>
      <c r="G147" s="7" t="str">
        <f>INDEX('Masterlist - Updating'!$G:$G,MATCH('Masterlist Autolink (Audit)'!B147,'Masterlist - Updating'!$B:$B,0))</f>
        <v>QCD/TRSG/PROCEDURE 011 /  TRSG/QM/001/20</v>
      </c>
      <c r="H147" s="7" t="str">
        <f>INDEX('Masterlist - Updating'!$H:$H,MATCH('Masterlist Autolink (Audit)'!B147,'Masterlist - Updating'!$B:$B,0))</f>
        <v>BS 907 / ASME B89.1.10M OR PER MANUFACTURER SPECIFICATION</v>
      </c>
      <c r="I147" s="8">
        <f>INDEX('Masterlist - Updating'!$I:$I,MATCH('Masterlist Autolink (Audit)'!B147,'Masterlist - Updating'!$B:$B,0))</f>
        <v>44466</v>
      </c>
      <c r="J147" s="133">
        <f>INDEX('Masterlist - Updating'!$J:$J,MATCH('Masterlist Autolink (Audit)'!B147,'Masterlist - Updating'!$B:$B,0))</f>
        <v>1</v>
      </c>
      <c r="K147" s="133" t="str">
        <f>INDEX('Masterlist - Updating'!$K:$K,MATCH('Masterlist Autolink (Audit)'!B147,'Masterlist - Updating'!$B:$B,0))</f>
        <v>Years</v>
      </c>
      <c r="L147" s="8">
        <f>INDEX('Masterlist - Updating'!$L:$L,MATCH('Masterlist Autolink (Audit)'!B147,'Masterlist - Updating'!$B:$B,0))</f>
        <v>44831</v>
      </c>
      <c r="M147" s="7" t="str">
        <f>INDEX('Masterlist - Updating'!$M:$M,MATCH('Masterlist Autolink (Audit)'!B147,'Masterlist - Updating'!$B:$B,0))</f>
        <v>TRESCAL</v>
      </c>
      <c r="N147" s="7" t="str">
        <f>INDEX('Masterlist - Updating'!$N:$N,MATCH('Masterlist Autolink (Audit)'!B147,'Masterlist - Updating'!$B:$B,0))</f>
        <v>SALDM/1356/1/21</v>
      </c>
      <c r="O147" s="7" t="str">
        <f>INDEX('Masterlist - Updating'!$O:$O,MATCH('Masterlist Autolink (Audit)'!B147,'Masterlist - Updating'!$B:$B,0))</f>
        <v>M/S GAUGE ROOM A2</v>
      </c>
      <c r="P147" s="7" t="b">
        <f ca="1">INDEX('Masterlist - Updating'!$P:$P,MATCH('Masterlist Autolink (Audit)'!B147,'Masterlist - Updating'!$B:$B,0))</f>
        <v>0</v>
      </c>
      <c r="Q147" s="7">
        <f>INDEX('Masterlist - Updating'!$Q:$Q,MATCH('Masterlist Autolink (Audit)'!B147,'Masterlist - Updating'!$B:$B,0))</f>
        <v>0</v>
      </c>
      <c r="R147" s="7">
        <f>INDEX('Masterlist - Updating'!$R:$R,MATCH('Masterlist Autolink (Audit)'!B147,'Masterlist - Updating'!$B:$B,0))</f>
        <v>0</v>
      </c>
      <c r="S147" s="7">
        <f>INDEX('Masterlist - Updating'!$S:$S,MATCH('Masterlist Autolink (Audit)'!B147,'Masterlist - Updating'!$B:$B,0))</f>
        <v>0</v>
      </c>
      <c r="T147" s="7">
        <f>INDEX('Masterlist - Updating'!$T:$T,MATCH('Masterlist Autolink (Audit)'!B147,'Masterlist - Updating'!$B:$B,0))</f>
        <v>0</v>
      </c>
      <c r="U147" s="11">
        <f t="shared" ca="1" si="8"/>
        <v>44831</v>
      </c>
      <c r="V147" s="11">
        <f t="shared" si="7"/>
        <v>44817</v>
      </c>
    </row>
    <row r="148" spans="1:22" ht="60" customHeight="1" x14ac:dyDescent="0.35">
      <c r="A148" s="2">
        <v>146</v>
      </c>
      <c r="B148" s="12" t="s">
        <v>699</v>
      </c>
      <c r="C148" s="130" t="str">
        <f>INDEX('Masterlist - Updating'!$C:$C,MATCH('Masterlist Autolink (Audit)'!B148,'Masterlist - Updating'!$B:$B,0))</f>
        <v>DIGITAL VERNIER CALIPER</v>
      </c>
      <c r="D148" s="7" t="str">
        <f>INDEX('Masterlist - Updating'!$D:$D,MATCH('Masterlist Autolink (Audit)'!B148,'Masterlist - Updating'!$B:$B,0))</f>
        <v>MITUTOYO</v>
      </c>
      <c r="E148" s="7" t="str">
        <f>INDEX('Masterlist - Updating'!$E:$E,MATCH('Masterlist Autolink (Audit)'!B148,'Masterlist - Updating'!$B:$B,0))</f>
        <v>0" - 60"</v>
      </c>
      <c r="F148" s="7" t="str">
        <f>INDEX('Masterlist - Updating'!$F:$F,MATCH('Masterlist Autolink (Audit)'!B148,'Masterlist - Updating'!$B:$B,0))</f>
        <v>0000041</v>
      </c>
      <c r="G148" s="7" t="str">
        <f>INDEX('Masterlist - Updating'!$G:$G,MATCH('Masterlist Autolink (Audit)'!B148,'Masterlist - Updating'!$B:$B,0))</f>
        <v>QCD/TRSG/PROCEDURE 008 /  TRSG/QM/001/20</v>
      </c>
      <c r="H148" s="7" t="str">
        <f>INDEX('Masterlist - Updating'!$H:$H,MATCH('Masterlist Autolink (Audit)'!B148,'Masterlist - Updating'!$B:$B,0))</f>
        <v>BS 887 / JIS B 7507 OR PER MANUFACTURER SPECIFICATION</v>
      </c>
      <c r="I148" s="8">
        <f>INDEX('Masterlist - Updating'!$I:$I,MATCH('Masterlist Autolink (Audit)'!B148,'Masterlist - Updating'!$B:$B,0))</f>
        <v>44466</v>
      </c>
      <c r="J148" s="133">
        <f>INDEX('Masterlist - Updating'!$J:$J,MATCH('Masterlist Autolink (Audit)'!B148,'Masterlist - Updating'!$B:$B,0))</f>
        <v>1</v>
      </c>
      <c r="K148" s="133" t="str">
        <f>INDEX('Masterlist - Updating'!$K:$K,MATCH('Masterlist Autolink (Audit)'!B148,'Masterlist - Updating'!$B:$B,0))</f>
        <v>Years</v>
      </c>
      <c r="L148" s="8">
        <f>INDEX('Masterlist - Updating'!$L:$L,MATCH('Masterlist Autolink (Audit)'!B148,'Masterlist - Updating'!$B:$B,0))</f>
        <v>44831</v>
      </c>
      <c r="M148" s="7" t="str">
        <f>INDEX('Masterlist - Updating'!$M:$M,MATCH('Masterlist Autolink (Audit)'!B148,'Masterlist - Updating'!$B:$B,0))</f>
        <v>TRESCAL</v>
      </c>
      <c r="N148" s="7" t="str">
        <f>INDEX('Masterlist - Updating'!$N:$N,MATCH('Masterlist Autolink (Audit)'!B148,'Masterlist - Updating'!$B:$B,0))</f>
        <v>SALDM/1356/3/21</v>
      </c>
      <c r="O148" s="7" t="str">
        <f>INDEX('Masterlist - Updating'!$O:$O,MATCH('Masterlist Autolink (Audit)'!B148,'Masterlist - Updating'!$B:$B,0))</f>
        <v>MPI BOOTH BAY C WORKING TABLE</v>
      </c>
      <c r="P148" s="7" t="b">
        <f ca="1">INDEX('Masterlist - Updating'!$P:$P,MATCH('Masterlist Autolink (Audit)'!B148,'Masterlist - Updating'!$B:$B,0))</f>
        <v>0</v>
      </c>
      <c r="Q148" s="7">
        <f>INDEX('Masterlist - Updating'!$Q:$Q,MATCH('Masterlist Autolink (Audit)'!B148,'Masterlist - Updating'!$B:$B,0))</f>
        <v>0</v>
      </c>
      <c r="R148" s="7">
        <f>INDEX('Masterlist - Updating'!$R:$R,MATCH('Masterlist Autolink (Audit)'!B148,'Masterlist - Updating'!$B:$B,0))</f>
        <v>0</v>
      </c>
      <c r="S148" s="7">
        <f>INDEX('Masterlist - Updating'!$S:$S,MATCH('Masterlist Autolink (Audit)'!B148,'Masterlist - Updating'!$B:$B,0))</f>
        <v>0</v>
      </c>
      <c r="T148" s="7">
        <f>INDEX('Masterlist - Updating'!$T:$T,MATCH('Masterlist Autolink (Audit)'!B148,'Masterlist - Updating'!$B:$B,0))</f>
        <v>0</v>
      </c>
      <c r="U148" s="11">
        <f t="shared" ca="1" si="8"/>
        <v>44831</v>
      </c>
      <c r="V148" s="11">
        <f t="shared" si="7"/>
        <v>44817</v>
      </c>
    </row>
    <row r="149" spans="1:22" ht="60" customHeight="1" x14ac:dyDescent="0.35">
      <c r="A149" s="2">
        <v>147</v>
      </c>
      <c r="B149" s="12" t="s">
        <v>703</v>
      </c>
      <c r="C149" s="130" t="str">
        <f>INDEX('Masterlist - Updating'!$C:$C,MATCH('Masterlist Autolink (Audit)'!B149,'Masterlist - Updating'!$B:$B,0))</f>
        <v>PLUG GAUGE 
(GO &amp; NO GO)</v>
      </c>
      <c r="D149" s="7" t="str">
        <f>INDEX('Masterlist - Updating'!$D:$D,MATCH('Masterlist Autolink (Audit)'!B149,'Masterlist - Updating'!$B:$B,0))</f>
        <v>GAGE MAKER</v>
      </c>
      <c r="E149" s="7" t="str">
        <f>INDEX('Masterlist - Updating'!$E:$E,MATCH('Masterlist Autolink (Audit)'!B149,'Masterlist - Updating'!$B:$B,0))</f>
        <v>1-5/16 - 12 UN - 2B</v>
      </c>
      <c r="F149" s="7" t="str">
        <f>INDEX('Masterlist - Updating'!$F:$F,MATCH('Masterlist Autolink (Audit)'!B149,'Masterlist - Updating'!$B:$B,0))</f>
        <v>1</v>
      </c>
      <c r="G149" s="7" t="str">
        <f>INDEX('Masterlist - Updating'!$G:$G,MATCH('Masterlist Autolink (Audit)'!B149,'Masterlist - Updating'!$B:$B,0))</f>
        <v>MDCP-15:2020</v>
      </c>
      <c r="H149" s="7" t="str">
        <f>INDEX('Masterlist - Updating'!$H:$H,MATCH('Masterlist Autolink (Audit)'!B149,'Masterlist - Updating'!$B:$B,0))</f>
        <v>ANSI/ASME B1.2
ANSI/ASME B1.8
ANSI/ASME B1.20.1
ANSI/ASME B1.5</v>
      </c>
      <c r="I149" s="8">
        <f>INDEX('Masterlist - Updating'!$I:$I,MATCH('Masterlist Autolink (Audit)'!B149,'Masterlist - Updating'!$B:$B,0))</f>
        <v>44566</v>
      </c>
      <c r="J149" s="133">
        <f>INDEX('Masterlist - Updating'!$J:$J,MATCH('Masterlist Autolink (Audit)'!B149,'Masterlist - Updating'!$B:$B,0))</f>
        <v>1</v>
      </c>
      <c r="K149" s="133" t="str">
        <f>INDEX('Masterlist - Updating'!$K:$K,MATCH('Masterlist Autolink (Audit)'!B149,'Masterlist - Updating'!$B:$B,0))</f>
        <v>Years</v>
      </c>
      <c r="L149" s="8">
        <f>INDEX('Masterlist - Updating'!$L:$L,MATCH('Masterlist Autolink (Audit)'!B149,'Masterlist - Updating'!$B:$B,0))</f>
        <v>44931</v>
      </c>
      <c r="M149" s="7" t="str">
        <f>INDEX('Masterlist - Updating'!$M:$M,MATCH('Masterlist Autolink (Audit)'!B149,'Masterlist - Updating'!$B:$B,0))</f>
        <v>Ming Deng</v>
      </c>
      <c r="N149" s="7" t="str">
        <f>INDEX('Masterlist - Updating'!$N:$N,MATCH('Masterlist Autolink (Audit)'!B149,'Masterlist - Updating'!$B:$B,0))</f>
        <v>MDL214096-14</v>
      </c>
      <c r="O149" s="7" t="str">
        <f>INDEX('Masterlist - Updating'!$O:$O,MATCH('Masterlist Autolink (Audit)'!B149,'Masterlist - Updating'!$B:$B,0))</f>
        <v>M/S GAUGE ROOM H1</v>
      </c>
      <c r="P149" s="7" t="b">
        <f ca="1">INDEX('Masterlist - Updating'!$P:$P,MATCH('Masterlist Autolink (Audit)'!B149,'Masterlist - Updating'!$B:$B,0))</f>
        <v>1</v>
      </c>
      <c r="Q149" s="7">
        <f>INDEX('Masterlist - Updating'!$Q:$Q,MATCH('Masterlist Autolink (Audit)'!B149,'Masterlist - Updating'!$B:$B,0))</f>
        <v>0</v>
      </c>
      <c r="R149" s="7">
        <f>INDEX('Masterlist - Updating'!$R:$R,MATCH('Masterlist Autolink (Audit)'!B149,'Masterlist - Updating'!$B:$B,0))</f>
        <v>0</v>
      </c>
      <c r="S149" s="7">
        <f>INDEX('Masterlist - Updating'!$S:$S,MATCH('Masterlist Autolink (Audit)'!B149,'Masterlist - Updating'!$B:$B,0))</f>
        <v>0</v>
      </c>
      <c r="T149" s="7">
        <f>INDEX('Masterlist - Updating'!$T:$T,MATCH('Masterlist Autolink (Audit)'!B149,'Masterlist - Updating'!$B:$B,0))</f>
        <v>0</v>
      </c>
      <c r="U149" s="11">
        <f t="shared" ca="1" si="8"/>
        <v>44831</v>
      </c>
      <c r="V149" s="11">
        <f t="shared" si="7"/>
        <v>44917</v>
      </c>
    </row>
    <row r="150" spans="1:22" ht="60" customHeight="1" x14ac:dyDescent="0.35">
      <c r="A150" s="2">
        <v>148</v>
      </c>
      <c r="B150" s="12" t="s">
        <v>707</v>
      </c>
      <c r="C150" s="130" t="str">
        <f>INDEX('Masterlist - Updating'!$C:$C,MATCH('Masterlist Autolink (Audit)'!B150,'Masterlist - Updating'!$B:$B,0))</f>
        <v>DIAL TEST INDICATOR</v>
      </c>
      <c r="D150" s="7" t="str">
        <f>INDEX('Masterlist - Updating'!$D:$D,MATCH('Masterlist Autolink (Audit)'!B150,'Masterlist - Updating'!$B:$B,0))</f>
        <v>MITUTOYO</v>
      </c>
      <c r="E150" s="7" t="str">
        <f>INDEX('Masterlist - Updating'!$E:$E,MATCH('Masterlist Autolink (Audit)'!B150,'Masterlist - Updating'!$B:$B,0))</f>
        <v>0" - 0.03"</v>
      </c>
      <c r="F150" s="7" t="str">
        <f>INDEX('Masterlist - Updating'!$F:$F,MATCH('Masterlist Autolink (Audit)'!B150,'Masterlist - Updating'!$B:$B,0))</f>
        <v>RTZ298</v>
      </c>
      <c r="G150" s="7" t="str">
        <f>INDEX('Masterlist - Updating'!$G:$G,MATCH('Masterlist Autolink (Audit)'!B150,'Masterlist - Updating'!$B:$B,0))</f>
        <v>QCD/TRSG/PROCEDURE 012 / TRSG/QM/001/20 / ASME B89.1.10M-2001</v>
      </c>
      <c r="H150" s="7" t="str">
        <f>INDEX('Masterlist - Updating'!$H:$H,MATCH('Masterlist Autolink (Audit)'!B150,'Masterlist - Updating'!$B:$B,0))</f>
        <v>ASME B89.1.10M-2001 / PER MANUFACTURER SPECIFICATION</v>
      </c>
      <c r="I150" s="8">
        <f>INDEX('Masterlist - Updating'!$I:$I,MATCH('Masterlist Autolink (Audit)'!B150,'Masterlist - Updating'!$B:$B,0))</f>
        <v>44681</v>
      </c>
      <c r="J150" s="133">
        <f>INDEX('Masterlist - Updating'!$J:$J,MATCH('Masterlist Autolink (Audit)'!B150,'Masterlist - Updating'!$B:$B,0))</f>
        <v>1</v>
      </c>
      <c r="K150" s="133" t="str">
        <f>INDEX('Masterlist - Updating'!$K:$K,MATCH('Masterlist Autolink (Audit)'!B150,'Masterlist - Updating'!$B:$B,0))</f>
        <v>Years</v>
      </c>
      <c r="L150" s="8">
        <f>INDEX('Masterlist - Updating'!$L:$L,MATCH('Masterlist Autolink (Audit)'!B150,'Masterlist - Updating'!$B:$B,0))</f>
        <v>45046</v>
      </c>
      <c r="M150" s="7" t="str">
        <f>INDEX('Masterlist - Updating'!$M:$M,MATCH('Masterlist Autolink (Audit)'!B150,'Masterlist - Updating'!$B:$B,0))</f>
        <v>TRESCAL</v>
      </c>
      <c r="N150" s="7" t="str">
        <f>INDEX('Masterlist - Updating'!$N:$N,MATCH('Masterlist Autolink (Audit)'!B150,'Masterlist - Updating'!$B:$B,0))</f>
        <v>SALDM/0675/19/22</v>
      </c>
      <c r="O150" s="7" t="str">
        <f>INDEX('Masterlist - Updating'!$O:$O,MATCH('Masterlist Autolink (Audit)'!B150,'Masterlist - Updating'!$B:$B,0))</f>
        <v>M/S GAUGE ROOM</v>
      </c>
      <c r="P150" s="7" t="b">
        <f ca="1">INDEX('Masterlist - Updating'!$P:$P,MATCH('Masterlist Autolink (Audit)'!B150,'Masterlist - Updating'!$B:$B,0))</f>
        <v>1</v>
      </c>
      <c r="Q150" s="7">
        <f>INDEX('Masterlist - Updating'!$Q:$Q,MATCH('Masterlist Autolink (Audit)'!B150,'Masterlist - Updating'!$B:$B,0))</f>
        <v>0</v>
      </c>
      <c r="R150" s="7" t="str">
        <f>INDEX('Masterlist - Updating'!$R:$R,MATCH('Masterlist Autolink (Audit)'!B150,'Masterlist - Updating'!$B:$B,0))</f>
        <v>1471/03 (OPTIMAR 100)</v>
      </c>
      <c r="S150" s="7" t="str">
        <f>INDEX('Masterlist - Updating'!$S:$S,MATCH('Masterlist Autolink (Audit)'!B150,'Masterlist - Updating'!$B:$B,0))</f>
        <v>MTO210721-1R</v>
      </c>
      <c r="T150" s="7" t="str">
        <f>INDEX('Masterlist - Updating'!$T:$T,MATCH('Masterlist Autolink (Audit)'!B150,'Masterlist - Updating'!$B:$B,0))</f>
        <v>27.07.2022</v>
      </c>
      <c r="U150" s="11">
        <f t="shared" ca="1" si="8"/>
        <v>44831</v>
      </c>
      <c r="V150" s="11">
        <f t="shared" si="7"/>
        <v>45032</v>
      </c>
    </row>
    <row r="151" spans="1:22" ht="60" customHeight="1" x14ac:dyDescent="0.35">
      <c r="A151" s="2">
        <v>149</v>
      </c>
      <c r="B151" s="12" t="s">
        <v>710</v>
      </c>
      <c r="C151" s="130" t="str">
        <f>INDEX('Masterlist - Updating'!$C:$C,MATCH('Masterlist Autolink (Audit)'!B151,'Masterlist - Updating'!$B:$B,0))</f>
        <v>STICK MICROMETER</v>
      </c>
      <c r="D151" s="7" t="str">
        <f>INDEX('Masterlist - Updating'!$D:$D,MATCH('Masterlist Autolink (Audit)'!B151,'Masterlist - Updating'!$B:$B,0))</f>
        <v>MITUTOYO</v>
      </c>
      <c r="E151" s="7" t="str">
        <f>INDEX('Masterlist - Updating'!$E:$E,MATCH('Masterlist Autolink (Audit)'!B151,'Masterlist - Updating'!$B:$B,0))</f>
        <v xml:space="preserve"> ID 2" - 20"</v>
      </c>
      <c r="F151" s="7" t="str">
        <f>INDEX('Masterlist - Updating'!$F:$F,MATCH('Masterlist Autolink (Audit)'!B151,'Masterlist - Updating'!$B:$B,0))</f>
        <v>1009965 / 3010880</v>
      </c>
      <c r="G151" s="7" t="str">
        <f>INDEX('Masterlist - Updating'!$G:$G,MATCH('Masterlist Autolink (Audit)'!B151,'Masterlist - Updating'!$B:$B,0))</f>
        <v>QCD/TRSG/PROCEDURE 006 / TRSG/QM/001/20 / BS 959 : 2008</v>
      </c>
      <c r="H151" s="7" t="str">
        <f>INDEX('Masterlist - Updating'!$H:$H,MATCH('Masterlist Autolink (Audit)'!B151,'Masterlist - Updating'!$B:$B,0))</f>
        <v>BS 959 : 2008 OR PER MANUFACTURER SPEC</v>
      </c>
      <c r="I151" s="8">
        <f>INDEX('Masterlist - Updating'!$I:$I,MATCH('Masterlist Autolink (Audit)'!B151,'Masterlist - Updating'!$B:$B,0))</f>
        <v>44681</v>
      </c>
      <c r="J151" s="133">
        <f>INDEX('Masterlist - Updating'!$J:$J,MATCH('Masterlist Autolink (Audit)'!B151,'Masterlist - Updating'!$B:$B,0))</f>
        <v>1</v>
      </c>
      <c r="K151" s="133" t="str">
        <f>INDEX('Masterlist - Updating'!$K:$K,MATCH('Masterlist Autolink (Audit)'!B151,'Masterlist - Updating'!$B:$B,0))</f>
        <v>Years</v>
      </c>
      <c r="L151" s="8">
        <f>INDEX('Masterlist - Updating'!$L:$L,MATCH('Masterlist Autolink (Audit)'!B151,'Masterlist - Updating'!$B:$B,0))</f>
        <v>45046</v>
      </c>
      <c r="M151" s="7" t="str">
        <f>INDEX('Masterlist - Updating'!$M:$M,MATCH('Masterlist Autolink (Audit)'!B151,'Masterlist - Updating'!$B:$B,0))</f>
        <v>TRESCAL</v>
      </c>
      <c r="N151" s="7" t="str">
        <f>INDEX('Masterlist - Updating'!$N:$N,MATCH('Masterlist Autolink (Audit)'!B151,'Masterlist - Updating'!$B:$B,0))</f>
        <v>SALDM/0675/34/22</v>
      </c>
      <c r="O151" s="7" t="str">
        <f>INDEX('Masterlist - Updating'!$O:$O,MATCH('Masterlist Autolink (Audit)'!B151,'Masterlist - Updating'!$B:$B,0))</f>
        <v>QC GAUGE ROOM OUT SIDE</v>
      </c>
      <c r="P151" s="7" t="b">
        <f ca="1">INDEX('Masterlist - Updating'!$P:$P,MATCH('Masterlist Autolink (Audit)'!B151,'Masterlist - Updating'!$B:$B,0))</f>
        <v>1</v>
      </c>
      <c r="Q151" s="7">
        <f>INDEX('Masterlist - Updating'!$Q:$Q,MATCH('Masterlist Autolink (Audit)'!B151,'Masterlist - Updating'!$B:$B,0))</f>
        <v>0</v>
      </c>
      <c r="R151" s="7" t="str">
        <f>INDEX('Masterlist - Updating'!$R:$R,MATCH('Masterlist Autolink (Audit)'!B151,'Masterlist - Updating'!$B:$B,0))</f>
        <v>1306618
0284
18640
309673
AMNW24</v>
      </c>
      <c r="S151" s="7" t="str">
        <f>INDEX('Masterlist - Updating'!$S:$S,MATCH('Masterlist Autolink (Audit)'!B151,'Masterlist - Updating'!$B:$B,0))</f>
        <v>14489
3562520006
SALDM/1010/2/21
SALDM/0036/13/22
SALDM/0036/13/22</v>
      </c>
      <c r="T151" s="7" t="str">
        <f>INDEX('Masterlist - Updating'!$T:$T,MATCH('Masterlist Autolink (Audit)'!B151,'Masterlist - Updating'!$B:$B,0))</f>
        <v>24.11.2022
20.05.2023
11.08.2023
07.01.2023
07.01.2023</v>
      </c>
      <c r="U151" s="11">
        <f t="shared" ca="1" si="8"/>
        <v>44831</v>
      </c>
      <c r="V151" s="11">
        <f t="shared" si="7"/>
        <v>45032</v>
      </c>
    </row>
    <row r="152" spans="1:22" ht="60" customHeight="1" x14ac:dyDescent="0.35">
      <c r="A152" s="2">
        <v>150</v>
      </c>
      <c r="B152" s="12" t="s">
        <v>718</v>
      </c>
      <c r="C152" s="130" t="str">
        <f>INDEX('Masterlist - Updating'!$C:$C,MATCH('Masterlist Autolink (Audit)'!B152,'Masterlist - Updating'!$B:$B,0))</f>
        <v>DIAL CALIPER</v>
      </c>
      <c r="D152" s="7" t="str">
        <f>INDEX('Masterlist - Updating'!$D:$D,MATCH('Masterlist Autolink (Audit)'!B152,'Masterlist - Updating'!$B:$B,0))</f>
        <v>MITUTOYO</v>
      </c>
      <c r="E152" s="7" t="str">
        <f>INDEX('Masterlist - Updating'!$E:$E,MATCH('Masterlist Autolink (Audit)'!B152,'Masterlist - Updating'!$B:$B,0))</f>
        <v>0" - 12"</v>
      </c>
      <c r="F152" s="7" t="str">
        <f>INDEX('Masterlist - Updating'!$F:$F,MATCH('Masterlist Autolink (Audit)'!B152,'Masterlist - Updating'!$B:$B,0))</f>
        <v>14506818</v>
      </c>
      <c r="G152" s="7" t="str">
        <f>INDEX('Masterlist - Updating'!$G:$G,MATCH('Masterlist Autolink (Audit)'!B152,'Masterlist - Updating'!$B:$B,0))</f>
        <v>QCD/TRSG/PROCEDURE 008 / TRSG/QM/001/20 / JIS B 7507:2016</v>
      </c>
      <c r="H152" s="7" t="str">
        <f>INDEX('Masterlist - Updating'!$H:$H,MATCH('Masterlist Autolink (Audit)'!B152,'Masterlist - Updating'!$B:$B,0))</f>
        <v>±0.0016" / 
 BS 887 / JIS B 7507 OR PER MANUFACTURER SPEC</v>
      </c>
      <c r="I152" s="8">
        <f>INDEX('Masterlist - Updating'!$I:$I,MATCH('Masterlist Autolink (Audit)'!B152,'Masterlist - Updating'!$B:$B,0))</f>
        <v>44681</v>
      </c>
      <c r="J152" s="133">
        <f>INDEX('Masterlist - Updating'!$J:$J,MATCH('Masterlist Autolink (Audit)'!B152,'Masterlist - Updating'!$B:$B,0))</f>
        <v>1</v>
      </c>
      <c r="K152" s="133" t="str">
        <f>INDEX('Masterlist - Updating'!$K:$K,MATCH('Masterlist Autolink (Audit)'!B152,'Masterlist - Updating'!$B:$B,0))</f>
        <v>Years</v>
      </c>
      <c r="L152" s="8">
        <f>INDEX('Masterlist - Updating'!$L:$L,MATCH('Masterlist Autolink (Audit)'!B152,'Masterlist - Updating'!$B:$B,0))</f>
        <v>45046</v>
      </c>
      <c r="M152" s="7" t="str">
        <f>INDEX('Masterlist - Updating'!$M:$M,MATCH('Masterlist Autolink (Audit)'!B152,'Masterlist - Updating'!$B:$B,0))</f>
        <v>TRESCAL</v>
      </c>
      <c r="N152" s="7" t="str">
        <f>INDEX('Masterlist - Updating'!$N:$N,MATCH('Masterlist Autolink (Audit)'!B152,'Masterlist - Updating'!$B:$B,0))</f>
        <v>SALDM/0675/16/22</v>
      </c>
      <c r="O152" s="7" t="str">
        <f>INDEX('Masterlist - Updating'!$O:$O,MATCH('Masterlist Autolink (Audit)'!B152,'Masterlist - Updating'!$B:$B,0))</f>
        <v>QC GAUGE ROOM OUT SIDE</v>
      </c>
      <c r="P152" s="7" t="b">
        <f ca="1">INDEX('Masterlist - Updating'!$P:$P,MATCH('Masterlist Autolink (Audit)'!B152,'Masterlist - Updating'!$B:$B,0))</f>
        <v>1</v>
      </c>
      <c r="Q152" s="7">
        <f>INDEX('Masterlist - Updating'!$Q:$Q,MATCH('Masterlist Autolink (Audit)'!B152,'Masterlist - Updating'!$B:$B,0))</f>
        <v>0</v>
      </c>
      <c r="R152" s="7" t="str">
        <f>INDEX('Masterlist - Updating'!$R:$R,MATCH('Masterlist Autolink (Audit)'!B152,'Masterlist - Updating'!$B:$B,0))</f>
        <v>186640
1510008
SML/PG-in/001</v>
      </c>
      <c r="S152" s="7" t="str">
        <f>INDEX('Masterlist - Updating'!$S:$S,MATCH('Masterlist Autolink (Audit)'!B152,'Masterlist - Updating'!$B:$B,0))</f>
        <v>SALDM/1010/2/21
SALDM/1681/2/21
SALDM/1883/2/22</v>
      </c>
      <c r="T152" s="7" t="str">
        <f>INDEX('Masterlist - Updating'!$T:$T,MATCH('Masterlist Autolink (Audit)'!B152,'Masterlist - Updating'!$B:$B,0))</f>
        <v>11.08.2023
03.11.2022
22.11.2022</v>
      </c>
      <c r="U152" s="11">
        <f t="shared" ca="1" si="8"/>
        <v>44831</v>
      </c>
      <c r="V152" s="11"/>
    </row>
    <row r="153" spans="1:22" ht="60" customHeight="1" x14ac:dyDescent="0.35">
      <c r="A153" s="2">
        <v>151</v>
      </c>
      <c r="B153" s="12" t="s">
        <v>726</v>
      </c>
      <c r="C153" s="130" t="str">
        <f>INDEX('Masterlist - Updating'!$C:$C,MATCH('Masterlist Autolink (Audit)'!B153,'Masterlist - Updating'!$B:$B,0))</f>
        <v>DEPTH MICROMETER</v>
      </c>
      <c r="D153" s="7" t="str">
        <f>INDEX('Masterlist - Updating'!$D:$D,MATCH('Masterlist Autolink (Audit)'!B153,'Masterlist - Updating'!$B:$B,0))</f>
        <v>MITUTOYO</v>
      </c>
      <c r="E153" s="7" t="str">
        <f>INDEX('Masterlist - Updating'!$E:$E,MATCH('Masterlist Autolink (Audit)'!B153,'Masterlist - Updating'!$B:$B,0))</f>
        <v>0" - 12"</v>
      </c>
      <c r="F153" s="7" t="str">
        <f>INDEX('Masterlist - Updating'!$F:$F,MATCH('Masterlist Autolink (Audit)'!B153,'Masterlist - Updating'!$B:$B,0))</f>
        <v>404264</v>
      </c>
      <c r="G153" s="7" t="str">
        <f>INDEX('Masterlist - Updating'!$G:$G,MATCH('Masterlist Autolink (Audit)'!B153,'Masterlist - Updating'!$B:$B,0))</f>
        <v>QCD/TRSG/PROCEDURE 007 / TRSG/QM/001/20 / BS 6468:2008</v>
      </c>
      <c r="H153" s="7" t="str">
        <f>INDEX('Masterlist - Updating'!$H:$H,MATCH('Masterlist Autolink (Audit)'!B153,'Masterlist - Updating'!$B:$B,0))</f>
        <v>BS 6468 OR PER MANUFACTURER SPEC</v>
      </c>
      <c r="I153" s="8">
        <f>INDEX('Masterlist - Updating'!$I:$I,MATCH('Masterlist Autolink (Audit)'!B153,'Masterlist - Updating'!$B:$B,0))</f>
        <v>44681</v>
      </c>
      <c r="J153" s="133">
        <f>INDEX('Masterlist - Updating'!$J:$J,MATCH('Masterlist Autolink (Audit)'!B153,'Masterlist - Updating'!$B:$B,0))</f>
        <v>1</v>
      </c>
      <c r="K153" s="133" t="str">
        <f>INDEX('Masterlist - Updating'!$K:$K,MATCH('Masterlist Autolink (Audit)'!B153,'Masterlist - Updating'!$B:$B,0))</f>
        <v>Years</v>
      </c>
      <c r="L153" s="8">
        <f>INDEX('Masterlist - Updating'!$L:$L,MATCH('Masterlist Autolink (Audit)'!B153,'Masterlist - Updating'!$B:$B,0))</f>
        <v>45046</v>
      </c>
      <c r="M153" s="7" t="str">
        <f>INDEX('Masterlist - Updating'!$M:$M,MATCH('Masterlist Autolink (Audit)'!B153,'Masterlist - Updating'!$B:$B,0))</f>
        <v>TRESCAL</v>
      </c>
      <c r="N153" s="7" t="str">
        <f>INDEX('Masterlist - Updating'!$N:$N,MATCH('Masterlist Autolink (Audit)'!B153,'Masterlist - Updating'!$B:$B,0))</f>
        <v>SALDM/0675/38/22</v>
      </c>
      <c r="O153" s="7" t="str">
        <f>INDEX('Masterlist - Updating'!$O:$O,MATCH('Masterlist Autolink (Audit)'!B153,'Masterlist - Updating'!$B:$B,0))</f>
        <v>Machine Shop (VTCA2)</v>
      </c>
      <c r="P153" s="7" t="b">
        <f ca="1">INDEX('Masterlist - Updating'!$P:$P,MATCH('Masterlist Autolink (Audit)'!B153,'Masterlist - Updating'!$B:$B,0))</f>
        <v>1</v>
      </c>
      <c r="Q153" s="7">
        <f>INDEX('Masterlist - Updating'!$Q:$Q,MATCH('Masterlist Autolink (Audit)'!B153,'Masterlist - Updating'!$B:$B,0))</f>
        <v>0</v>
      </c>
      <c r="R153" s="7" t="str">
        <f>INDEX('Masterlist - Updating'!$R:$R,MATCH('Masterlist Autolink (Audit)'!B153,'Masterlist - Updating'!$B:$B,0))</f>
        <v>1306618
18640
T22349
309673</v>
      </c>
      <c r="S153" s="7" t="str">
        <f>INDEX('Masterlist - Updating'!$S:$S,MATCH('Masterlist Autolink (Audit)'!B153,'Masterlist - Updating'!$B:$B,0))</f>
        <v>14489
SALDM/1010/2/21
SALDM/2107/2/21
SALDM/0036/13/22</v>
      </c>
      <c r="T153" s="7" t="str">
        <f>INDEX('Masterlist - Updating'!$T:$T,MATCH('Masterlist Autolink (Audit)'!B153,'Masterlist - Updating'!$B:$B,0))</f>
        <v>24.11.2022
11.08.2023
17.12.2022
07.01.2023</v>
      </c>
      <c r="U153" s="11">
        <f t="shared" ca="1" si="8"/>
        <v>44831</v>
      </c>
      <c r="V153" s="11"/>
    </row>
    <row r="154" spans="1:22" ht="60" customHeight="1" x14ac:dyDescent="0.35">
      <c r="A154" s="2">
        <v>152</v>
      </c>
      <c r="B154" s="12" t="s">
        <v>733</v>
      </c>
      <c r="C154" s="130" t="str">
        <f>INDEX('Masterlist - Updating'!$C:$C,MATCH('Masterlist Autolink (Audit)'!B154,'Masterlist - Updating'!$B:$B,0))</f>
        <v>DIAL INDICATOR</v>
      </c>
      <c r="D154" s="7" t="str">
        <f>INDEX('Masterlist - Updating'!$D:$D,MATCH('Masterlist Autolink (Audit)'!B154,'Masterlist - Updating'!$B:$B,0))</f>
        <v>MITUTOYO</v>
      </c>
      <c r="E154" s="7" t="str">
        <f>INDEX('Masterlist - Updating'!$E:$E,MATCH('Masterlist Autolink (Audit)'!B154,'Masterlist - Updating'!$B:$B,0))</f>
        <v>0" - 0.5"</v>
      </c>
      <c r="F154" s="7" t="str">
        <f>INDEX('Masterlist - Updating'!$F:$F,MATCH('Masterlist Autolink (Audit)'!B154,'Masterlist - Updating'!$B:$B,0))</f>
        <v>VJR207</v>
      </c>
      <c r="G154" s="7" t="str">
        <f>INDEX('Masterlist - Updating'!$G:$G,MATCH('Masterlist Autolink (Audit)'!B154,'Masterlist - Updating'!$B:$B,0))</f>
        <v>QCD/TRSG/PROCEDURE 011/ TRSG/QM/001/20 / ASME B89.1.10M-2001</v>
      </c>
      <c r="H154" s="7" t="str">
        <f>INDEX('Masterlist - Updating'!$H:$H,MATCH('Masterlist Autolink (Audit)'!B154,'Masterlist - Updating'!$B:$B,0))</f>
        <v>± 0.02 mm / 0.05 mm</v>
      </c>
      <c r="I154" s="8">
        <f>INDEX('Masterlist - Updating'!$I:$I,MATCH('Masterlist Autolink (Audit)'!B154,'Masterlist - Updating'!$B:$B,0))</f>
        <v>44685</v>
      </c>
      <c r="J154" s="133">
        <f>INDEX('Masterlist - Updating'!$J:$J,MATCH('Masterlist Autolink (Audit)'!B154,'Masterlist - Updating'!$B:$B,0))</f>
        <v>1</v>
      </c>
      <c r="K154" s="133" t="str">
        <f>INDEX('Masterlist - Updating'!$K:$K,MATCH('Masterlist Autolink (Audit)'!B154,'Masterlist - Updating'!$B:$B,0))</f>
        <v>Years</v>
      </c>
      <c r="L154" s="8">
        <f>INDEX('Masterlist - Updating'!$L:$L,MATCH('Masterlist Autolink (Audit)'!B154,'Masterlist - Updating'!$B:$B,0))</f>
        <v>45050</v>
      </c>
      <c r="M154" s="7" t="str">
        <f>INDEX('Masterlist - Updating'!$M:$M,MATCH('Masterlist Autolink (Audit)'!B154,'Masterlist - Updating'!$B:$B,0))</f>
        <v>TRESCAL</v>
      </c>
      <c r="N154" s="7" t="str">
        <f>INDEX('Masterlist - Updating'!$N:$N,MATCH('Masterlist Autolink (Audit)'!B154,'Masterlist - Updating'!$B:$B,0))</f>
        <v>SALDM/0699/4/22</v>
      </c>
      <c r="O154" s="7" t="str">
        <f>INDEX('Masterlist - Updating'!$O:$O,MATCH('Masterlist Autolink (Audit)'!B154,'Masterlist - Updating'!$B:$B,0))</f>
        <v>Machine Shop (VTCB3)</v>
      </c>
      <c r="P154" s="7" t="b">
        <f ca="1">INDEX('Masterlist - Updating'!$P:$P,MATCH('Masterlist Autolink (Audit)'!B154,'Masterlist - Updating'!$B:$B,0))</f>
        <v>1</v>
      </c>
      <c r="Q154" s="7">
        <f>INDEX('Masterlist - Updating'!$Q:$Q,MATCH('Masterlist Autolink (Audit)'!B154,'Masterlist - Updating'!$B:$B,0))</f>
        <v>0</v>
      </c>
      <c r="R154" s="7" t="str">
        <f>INDEX('Masterlist - Updating'!$R:$R,MATCH('Masterlist Autolink (Audit)'!B154,'Masterlist - Updating'!$B:$B,0))</f>
        <v>1471/03</v>
      </c>
      <c r="S154" s="7" t="str">
        <f>INDEX('Masterlist - Updating'!$S:$S,MATCH('Masterlist Autolink (Audit)'!B154,'Masterlist - Updating'!$B:$B,0))</f>
        <v>MTO210721-1R</v>
      </c>
      <c r="T154" s="7" t="str">
        <f>INDEX('Masterlist - Updating'!$T:$T,MATCH('Masterlist Autolink (Audit)'!B154,'Masterlist - Updating'!$B:$B,0))</f>
        <v>27.07.2022</v>
      </c>
      <c r="U154" s="11">
        <f t="shared" ca="1" si="8"/>
        <v>44831</v>
      </c>
      <c r="V154" s="11">
        <f t="shared" ref="V154:V185" si="9">L154-14</f>
        <v>45036</v>
      </c>
    </row>
    <row r="155" spans="1:22" ht="60" customHeight="1" x14ac:dyDescent="0.35">
      <c r="A155" s="2">
        <v>153</v>
      </c>
      <c r="B155" s="12" t="s">
        <v>2012</v>
      </c>
      <c r="C155" s="130" t="str">
        <f>INDEX('Masterlist - Updating'!$C:$C,MATCH('Masterlist Autolink (Audit)'!B155,'Masterlist - Updating'!$B:$B,0))</f>
        <v>DIAL GAUGE</v>
      </c>
      <c r="D155" s="7" t="str">
        <f>INDEX('Masterlist - Updating'!$D:$D,MATCH('Masterlist Autolink (Audit)'!B155,'Masterlist - Updating'!$B:$B,0))</f>
        <v>MITUTOYO</v>
      </c>
      <c r="E155" s="7" t="str">
        <f>INDEX('Masterlist - Updating'!$E:$E,MATCH('Masterlist Autolink (Audit)'!B155,'Masterlist - Updating'!$B:$B,0))</f>
        <v xml:space="preserve"> 0'' - 0.5''</v>
      </c>
      <c r="F155" s="7" t="str">
        <f>INDEX('Masterlist - Updating'!$F:$F,MATCH('Masterlist Autolink (Audit)'!B155,'Masterlist - Updating'!$B:$B,0))</f>
        <v>VJR218</v>
      </c>
      <c r="G155" s="7" t="str">
        <f>INDEX('Masterlist - Updating'!$G:$G,MATCH('Masterlist Autolink (Audit)'!B155,'Masterlist - Updating'!$B:$B,0))</f>
        <v>QCD/TRSG/PROCEDURE 011 /  TRSG/QM/001/20</v>
      </c>
      <c r="H155" s="7" t="str">
        <f>INDEX('Masterlist - Updating'!$H:$H,MATCH('Masterlist Autolink (Audit)'!B155,'Masterlist - Updating'!$B:$B,0))</f>
        <v>BS 907 / ASME B89.1.10M OR PER MANUFACTURER SPECIFICATION</v>
      </c>
      <c r="I155" s="8">
        <f>INDEX('Masterlist - Updating'!$I:$I,MATCH('Masterlist Autolink (Audit)'!B155,'Masterlist - Updating'!$B:$B,0))</f>
        <v>44757</v>
      </c>
      <c r="J155" s="133">
        <f>INDEX('Masterlist - Updating'!$J:$J,MATCH('Masterlist Autolink (Audit)'!B155,'Masterlist - Updating'!$B:$B,0))</f>
        <v>1</v>
      </c>
      <c r="K155" s="133" t="str">
        <f>INDEX('Masterlist - Updating'!$K:$K,MATCH('Masterlist Autolink (Audit)'!B155,'Masterlist - Updating'!$B:$B,0))</f>
        <v>Years</v>
      </c>
      <c r="L155" s="8">
        <f>INDEX('Masterlist - Updating'!$L:$L,MATCH('Masterlist Autolink (Audit)'!B155,'Masterlist - Updating'!$B:$B,0))</f>
        <v>45122</v>
      </c>
      <c r="M155" s="7" t="str">
        <f>INDEX('Masterlist - Updating'!$M:$M,MATCH('Masterlist Autolink (Audit)'!B155,'Masterlist - Updating'!$B:$B,0))</f>
        <v>TRESCAL</v>
      </c>
      <c r="N155" s="7" t="str">
        <f>INDEX('Masterlist - Updating'!$N:$N,MATCH('Masterlist Autolink (Audit)'!B155,'Masterlist - Updating'!$B:$B,0))</f>
        <v>SALDM/1087/9/22</v>
      </c>
      <c r="O155" s="7" t="str">
        <f>INDEX('Masterlist - Updating'!$O:$O,MATCH('Masterlist Autolink (Audit)'!B155,'Masterlist - Updating'!$B:$B,0))</f>
        <v>QC GAUGE ROOM OUT SIDE</v>
      </c>
      <c r="P155" s="7" t="b">
        <f>INDEX('Masterlist - Updating'!$P:$P,MATCH('Masterlist Autolink (Audit)'!B155,'Masterlist - Updating'!$B:$B,0))</f>
        <v>1</v>
      </c>
      <c r="Q155" s="7">
        <f>INDEX('Masterlist - Updating'!$Q:$Q,MATCH('Masterlist Autolink (Audit)'!B155,'Masterlist - Updating'!$B:$B,0))</f>
        <v>0</v>
      </c>
      <c r="R155" s="7" t="str">
        <f>INDEX('Masterlist - Updating'!$R:$R,MATCH('Masterlist Autolink (Audit)'!B155,'Masterlist - Updating'!$B:$B,0))</f>
        <v>1471/03 (OPTIMAR 100)</v>
      </c>
      <c r="S155" s="7" t="str">
        <f>INDEX('Masterlist - Updating'!$S:$S,MATCH('Masterlist Autolink (Audit)'!B155,'Masterlist - Updating'!$B:$B,0))</f>
        <v>MTO210721-1R</v>
      </c>
      <c r="T155" s="7" t="str">
        <f>INDEX('Masterlist - Updating'!$T:$T,MATCH('Masterlist Autolink (Audit)'!B155,'Masterlist - Updating'!$B:$B,0))</f>
        <v>27.07.2022</v>
      </c>
      <c r="U155" s="11">
        <f t="shared" ca="1" si="8"/>
        <v>44831</v>
      </c>
      <c r="V155" s="11">
        <f t="shared" si="9"/>
        <v>45108</v>
      </c>
    </row>
    <row r="156" spans="1:22" ht="60" customHeight="1" x14ac:dyDescent="0.35">
      <c r="A156" s="2">
        <v>154</v>
      </c>
      <c r="B156" s="12" t="s">
        <v>741</v>
      </c>
      <c r="C156" s="130" t="str">
        <f>INDEX('Masterlist - Updating'!$C:$C,MATCH('Masterlist Autolink (Audit)'!B156,'Masterlist - Updating'!$B:$B,0))</f>
        <v>PLUG GAUGE</v>
      </c>
      <c r="D156" s="7" t="str">
        <f>INDEX('Masterlist - Updating'!$D:$D,MATCH('Masterlist Autolink (Audit)'!B156,'Masterlist - Updating'!$B:$B,0))</f>
        <v>GAGE MAKER</v>
      </c>
      <c r="E156" s="7" t="str">
        <f>INDEX('Masterlist - Updating'!$E:$E,MATCH('Masterlist Autolink (Audit)'!B156,'Masterlist - Updating'!$B:$B,0))</f>
        <v>1/2" - 14 NPT</v>
      </c>
      <c r="F156" s="7" t="str">
        <f>INDEX('Masterlist - Updating'!$F:$F,MATCH('Masterlist Autolink (Audit)'!B156,'Masterlist - Updating'!$B:$B,0))</f>
        <v>-</v>
      </c>
      <c r="G156" s="7" t="str">
        <f>INDEX('Masterlist - Updating'!$G:$G,MATCH('Masterlist Autolink (Audit)'!B156,'Masterlist - Updating'!$B:$B,0))</f>
        <v>QCD/TRSG/PROCEDURE 030 / TRSG/QM/001/20 / 
ANSI/ASME B1.20.5-1991</v>
      </c>
      <c r="H156" s="7" t="str">
        <f>INDEX('Masterlist - Updating'!$H:$H,MATCH('Masterlist Autolink (Audit)'!B156,'Masterlist - Updating'!$B:$B,0))</f>
        <v>ANSI/ASME B1.2
ANSI/ASME B1.8
ANSI/ASME B1.20.1
ANSI/ASME B1.5</v>
      </c>
      <c r="I156" s="8">
        <f>INDEX('Masterlist - Updating'!$I:$I,MATCH('Masterlist Autolink (Audit)'!B156,'Masterlist - Updating'!$B:$B,0))</f>
        <v>44749</v>
      </c>
      <c r="J156" s="133">
        <f>INDEX('Masterlist - Updating'!$J:$J,MATCH('Masterlist Autolink (Audit)'!B156,'Masterlist - Updating'!$B:$B,0))</f>
        <v>1</v>
      </c>
      <c r="K156" s="133" t="str">
        <f>INDEX('Masterlist - Updating'!$K:$K,MATCH('Masterlist Autolink (Audit)'!B156,'Masterlist - Updating'!$B:$B,0))</f>
        <v>Years</v>
      </c>
      <c r="L156" s="8">
        <f>INDEX('Masterlist - Updating'!$L:$L,MATCH('Masterlist Autolink (Audit)'!B156,'Masterlist - Updating'!$B:$B,0))</f>
        <v>45114</v>
      </c>
      <c r="M156" s="7" t="str">
        <f>INDEX('Masterlist - Updating'!$M:$M,MATCH('Masterlist Autolink (Audit)'!B156,'Masterlist - Updating'!$B:$B,0))</f>
        <v>TRESCAL</v>
      </c>
      <c r="N156" s="7" t="str">
        <f>INDEX('Masterlist - Updating'!$N:$N,MATCH('Masterlist Autolink (Audit)'!B156,'Masterlist - Updating'!$B:$B,0))</f>
        <v>SALDM/0826/14/22</v>
      </c>
      <c r="O156" s="7" t="str">
        <f>INDEX('Masterlist - Updating'!$O:$O,MATCH('Masterlist Autolink (Audit)'!B156,'Masterlist - Updating'!$B:$B,0))</f>
        <v>QC GAUGE ROOM - I</v>
      </c>
      <c r="P156" s="7" t="b">
        <f ca="1">INDEX('Masterlist - Updating'!$P:$P,MATCH('Masterlist Autolink (Audit)'!B156,'Masterlist - Updating'!$B:$B,0))</f>
        <v>1</v>
      </c>
      <c r="Q156" s="7">
        <f>INDEX('Masterlist - Updating'!$Q:$Q,MATCH('Masterlist Autolink (Audit)'!B156,'Masterlist - Updating'!$B:$B,0))</f>
        <v>0</v>
      </c>
      <c r="R156" s="7" t="str">
        <f>INDEX('Masterlist - Updating'!$R:$R,MATCH('Masterlist Autolink (Audit)'!B156,'Masterlist - Updating'!$B:$B,0))</f>
        <v>18640 (E81)
0101 (600.2)
000211509 (PH-3515F)</v>
      </c>
      <c r="S156" s="7" t="str">
        <f>INDEX('Masterlist - Updating'!$S:$S,MATCH('Masterlist Autolink (Audit)'!B156,'Masterlist - Updating'!$B:$B,0))</f>
        <v>SALDM/1010/2/21
SALDM/1074/3/21
SALDM/0624/1/22</v>
      </c>
      <c r="T156" s="7" t="str">
        <f>INDEX('Masterlist - Updating'!$T:$T,MATCH('Masterlist Autolink (Audit)'!B156,'Masterlist - Updating'!$B:$B,0))</f>
        <v>11.08.2023
12.08.2023
19.04.2023</v>
      </c>
      <c r="U156" s="11">
        <f t="shared" ca="1" si="8"/>
        <v>44831</v>
      </c>
      <c r="V156" s="11">
        <f t="shared" si="9"/>
        <v>45100</v>
      </c>
    </row>
    <row r="157" spans="1:22" ht="60" customHeight="1" x14ac:dyDescent="0.35">
      <c r="A157" s="2">
        <v>155</v>
      </c>
      <c r="B157" s="12" t="s">
        <v>743</v>
      </c>
      <c r="C157" s="130" t="str">
        <f>INDEX('Masterlist - Updating'!$C:$C,MATCH('Masterlist Autolink (Audit)'!B157,'Masterlist - Updating'!$B:$B,0))</f>
        <v>DIAL CALIPER</v>
      </c>
      <c r="D157" s="7" t="str">
        <f>INDEX('Masterlist - Updating'!$D:$D,MATCH('Masterlist Autolink (Audit)'!B157,'Masterlist - Updating'!$B:$B,0))</f>
        <v>MITUTOYO</v>
      </c>
      <c r="E157" s="7" t="str">
        <f>INDEX('Masterlist - Updating'!$E:$E,MATCH('Masterlist Autolink (Audit)'!B157,'Masterlist - Updating'!$B:$B,0))</f>
        <v>0" - 12"</v>
      </c>
      <c r="F157" s="7" t="str">
        <f>INDEX('Masterlist - Updating'!$F:$F,MATCH('Masterlist Autolink (Audit)'!B157,'Masterlist - Updating'!$B:$B,0))</f>
        <v>13525969</v>
      </c>
      <c r="G157" s="7" t="str">
        <f>INDEX('Masterlist - Updating'!$G:$G,MATCH('Masterlist Autolink (Audit)'!B157,'Masterlist - Updating'!$B:$B,0))</f>
        <v>MDCP-02:2020</v>
      </c>
      <c r="H157" s="7" t="str">
        <f>INDEX('Masterlist - Updating'!$H:$H,MATCH('Masterlist Autolink (Audit)'!B157,'Masterlist - Updating'!$B:$B,0))</f>
        <v>BS 887 / JIS B 7507 OR PER MANUFACTURER SPECIFICATION</v>
      </c>
      <c r="I157" s="8">
        <f>INDEX('Masterlist - Updating'!$I:$I,MATCH('Masterlist Autolink (Audit)'!B157,'Masterlist - Updating'!$B:$B,0))</f>
        <v>44483</v>
      </c>
      <c r="J157" s="133">
        <f>INDEX('Masterlist - Updating'!$J:$J,MATCH('Masterlist Autolink (Audit)'!B157,'Masterlist - Updating'!$B:$B,0))</f>
        <v>1</v>
      </c>
      <c r="K157" s="133" t="str">
        <f>INDEX('Masterlist - Updating'!$K:$K,MATCH('Masterlist Autolink (Audit)'!B157,'Masterlist - Updating'!$B:$B,0))</f>
        <v>Years</v>
      </c>
      <c r="L157" s="8">
        <f>INDEX('Masterlist - Updating'!$L:$L,MATCH('Masterlist Autolink (Audit)'!B157,'Masterlist - Updating'!$B:$B,0))</f>
        <v>44848</v>
      </c>
      <c r="M157" s="7" t="str">
        <f>INDEX('Masterlist - Updating'!$M:$M,MATCH('Masterlist Autolink (Audit)'!B157,'Masterlist - Updating'!$B:$B,0))</f>
        <v>Ming Deng</v>
      </c>
      <c r="N157" s="7" t="str">
        <f>INDEX('Masterlist - Updating'!$N:$N,MATCH('Masterlist Autolink (Audit)'!B157,'Masterlist - Updating'!$B:$B,0))</f>
        <v>MDL213166-4</v>
      </c>
      <c r="O157" s="7" t="str">
        <f>INDEX('Masterlist - Updating'!$O:$O,MATCH('Masterlist Autolink (Audit)'!B157,'Masterlist - Updating'!$B:$B,0))</f>
        <v>Machine Shop (VTCA1)</v>
      </c>
      <c r="P157" s="7" t="b">
        <f ca="1">INDEX('Masterlist - Updating'!$P:$P,MATCH('Masterlist Autolink (Audit)'!B157,'Masterlist - Updating'!$B:$B,0))</f>
        <v>1</v>
      </c>
      <c r="Q157" s="7">
        <f>INDEX('Masterlist - Updating'!$Q:$Q,MATCH('Masterlist Autolink (Audit)'!B157,'Masterlist - Updating'!$B:$B,0))</f>
        <v>0</v>
      </c>
      <c r="R157" s="7">
        <f>INDEX('Masterlist - Updating'!$R:$R,MATCH('Masterlist Autolink (Audit)'!B157,'Masterlist - Updating'!$B:$B,0))</f>
        <v>0</v>
      </c>
      <c r="S157" s="7">
        <f>INDEX('Masterlist - Updating'!$S:$S,MATCH('Masterlist Autolink (Audit)'!B157,'Masterlist - Updating'!$B:$B,0))</f>
        <v>0</v>
      </c>
      <c r="T157" s="7">
        <f>INDEX('Masterlist - Updating'!$T:$T,MATCH('Masterlist Autolink (Audit)'!B157,'Masterlist - Updating'!$B:$B,0))</f>
        <v>0</v>
      </c>
      <c r="U157" s="11">
        <f t="shared" ca="1" si="8"/>
        <v>44831</v>
      </c>
      <c r="V157" s="11">
        <f t="shared" si="9"/>
        <v>44834</v>
      </c>
    </row>
    <row r="158" spans="1:22" ht="60" customHeight="1" x14ac:dyDescent="0.35">
      <c r="A158" s="2">
        <v>156</v>
      </c>
      <c r="B158" s="12" t="s">
        <v>747</v>
      </c>
      <c r="C158" s="130" t="str">
        <f>INDEX('Masterlist - Updating'!$C:$C,MATCH('Masterlist Autolink (Audit)'!B158,'Masterlist - Updating'!$B:$B,0))</f>
        <v>DIGIMATIC DEPTH GAUGE</v>
      </c>
      <c r="D158" s="7" t="str">
        <f>INDEX('Masterlist - Updating'!$D:$D,MATCH('Masterlist Autolink (Audit)'!B158,'Masterlist - Updating'!$B:$B,0))</f>
        <v>MITUTOYO</v>
      </c>
      <c r="E158" s="7" t="str">
        <f>INDEX('Masterlist - Updating'!$E:$E,MATCH('Masterlist Autolink (Audit)'!B158,'Masterlist - Updating'!$B:$B,0))</f>
        <v>0 - 12.7 MM</v>
      </c>
      <c r="F158" s="7" t="str">
        <f>INDEX('Masterlist - Updating'!$F:$F,MATCH('Masterlist Autolink (Audit)'!B158,'Masterlist - Updating'!$B:$B,0))</f>
        <v>13146943/003116</v>
      </c>
      <c r="G158" s="7" t="str">
        <f>INDEX('Masterlist - Updating'!$G:$G,MATCH('Masterlist Autolink (Audit)'!B158,'Masterlist - Updating'!$B:$B,0))</f>
        <v>QCD/TRSG/SEAMS-0017 / TRSG/QM/001/20 / BS EN ISO 13385-2:2011</v>
      </c>
      <c r="H158" s="7" t="str">
        <f>INDEX('Masterlist - Updating'!$H:$H,MATCH('Masterlist Autolink (Audit)'!B158,'Masterlist - Updating'!$B:$B,0))</f>
        <v>BS 6365 / PER MANUFACTURER SPECIFICATION</v>
      </c>
      <c r="I158" s="8">
        <f>INDEX('Masterlist - Updating'!$I:$I,MATCH('Masterlist Autolink (Audit)'!B158,'Masterlist - Updating'!$B:$B,0))</f>
        <v>44681</v>
      </c>
      <c r="J158" s="133">
        <f>INDEX('Masterlist - Updating'!$J:$J,MATCH('Masterlist Autolink (Audit)'!B158,'Masterlist - Updating'!$B:$B,0))</f>
        <v>1</v>
      </c>
      <c r="K158" s="133" t="str">
        <f>INDEX('Masterlist - Updating'!$K:$K,MATCH('Masterlist Autolink (Audit)'!B158,'Masterlist - Updating'!$B:$B,0))</f>
        <v>Years</v>
      </c>
      <c r="L158" s="8">
        <f>INDEX('Masterlist - Updating'!$L:$L,MATCH('Masterlist Autolink (Audit)'!B158,'Masterlist - Updating'!$B:$B,0))</f>
        <v>45046</v>
      </c>
      <c r="M158" s="7" t="str">
        <f>INDEX('Masterlist - Updating'!$M:$M,MATCH('Masterlist Autolink (Audit)'!B158,'Masterlist - Updating'!$B:$B,0))</f>
        <v>TRESCAL</v>
      </c>
      <c r="N158" s="7" t="str">
        <f>INDEX('Masterlist - Updating'!$N:$N,MATCH('Masterlist Autolink (Audit)'!B158,'Masterlist - Updating'!$B:$B,0))</f>
        <v>SALDM0675/22/22</v>
      </c>
      <c r="O158" s="7" t="str">
        <f>INDEX('Masterlist - Updating'!$O:$O,MATCH('Masterlist Autolink (Audit)'!B158,'Masterlist - Updating'!$B:$B,0))</f>
        <v>M/S GAUGE ROOM J2</v>
      </c>
      <c r="P158" s="7" t="b">
        <f ca="1">INDEX('Masterlist - Updating'!$P:$P,MATCH('Masterlist Autolink (Audit)'!B158,'Masterlist - Updating'!$B:$B,0))</f>
        <v>1</v>
      </c>
      <c r="Q158" s="7">
        <f>INDEX('Masterlist - Updating'!$Q:$Q,MATCH('Masterlist Autolink (Audit)'!B158,'Masterlist - Updating'!$B:$B,0))</f>
        <v>0</v>
      </c>
      <c r="R158" s="7">
        <f>INDEX('Masterlist - Updating'!$R:$R,MATCH('Masterlist Autolink (Audit)'!B158,'Masterlist - Updating'!$B:$B,0))</f>
        <v>0</v>
      </c>
      <c r="S158" s="7">
        <f>INDEX('Masterlist - Updating'!$S:$S,MATCH('Masterlist Autolink (Audit)'!B158,'Masterlist - Updating'!$B:$B,0))</f>
        <v>0</v>
      </c>
      <c r="T158" s="7">
        <f>INDEX('Masterlist - Updating'!$T:$T,MATCH('Masterlist Autolink (Audit)'!B158,'Masterlist - Updating'!$B:$B,0))</f>
        <v>0</v>
      </c>
      <c r="U158" s="11">
        <f t="shared" ca="1" si="8"/>
        <v>44831</v>
      </c>
      <c r="V158" s="11">
        <f t="shared" si="9"/>
        <v>45032</v>
      </c>
    </row>
    <row r="159" spans="1:22" ht="60" customHeight="1" x14ac:dyDescent="0.35">
      <c r="A159" s="2">
        <v>157</v>
      </c>
      <c r="B159" s="12" t="s">
        <v>754</v>
      </c>
      <c r="C159" s="130" t="str">
        <f>INDEX('Masterlist - Updating'!$C:$C,MATCH('Masterlist Autolink (Audit)'!B159,'Masterlist - Updating'!$B:$B,0))</f>
        <v>DIGITAL DEPTH CALIPER</v>
      </c>
      <c r="D159" s="7" t="str">
        <f>INDEX('Masterlist - Updating'!$D:$D,MATCH('Masterlist Autolink (Audit)'!B159,'Masterlist - Updating'!$B:$B,0))</f>
        <v>MITUTOYO</v>
      </c>
      <c r="E159" s="7" t="str">
        <f>INDEX('Masterlist - Updating'!$E:$E,MATCH('Masterlist Autolink (Audit)'!B159,'Masterlist - Updating'!$B:$B,0))</f>
        <v>0" - 18"</v>
      </c>
      <c r="F159" s="7" t="str">
        <f>INDEX('Masterlist - Updating'!$F:$F,MATCH('Masterlist Autolink (Audit)'!B159,'Masterlist - Updating'!$B:$B,0))</f>
        <v>0004498</v>
      </c>
      <c r="G159" s="7" t="str">
        <f>INDEX('Masterlist - Updating'!$G:$G,MATCH('Masterlist Autolink (Audit)'!B159,'Masterlist - Updating'!$B:$B,0))</f>
        <v>MDCP-08:2020</v>
      </c>
      <c r="H159" s="7" t="str">
        <f>INDEX('Masterlist - Updating'!$H:$H,MATCH('Masterlist Autolink (Audit)'!B159,'Masterlist - Updating'!$B:$B,0))</f>
        <v>BS 6365 OR PER MANUFACTURER SPECIFICATION</v>
      </c>
      <c r="I159" s="8">
        <f>INDEX('Masterlist - Updating'!$I:$I,MATCH('Masterlist Autolink (Audit)'!B159,'Masterlist - Updating'!$B:$B,0))</f>
        <v>44546</v>
      </c>
      <c r="J159" s="133">
        <f>INDEX('Masterlist - Updating'!$J:$J,MATCH('Masterlist Autolink (Audit)'!B159,'Masterlist - Updating'!$B:$B,0))</f>
        <v>1</v>
      </c>
      <c r="K159" s="133" t="str">
        <f>INDEX('Masterlist - Updating'!$K:$K,MATCH('Masterlist Autolink (Audit)'!B159,'Masterlist - Updating'!$B:$B,0))</f>
        <v>Years</v>
      </c>
      <c r="L159" s="8">
        <f>INDEX('Masterlist - Updating'!$L:$L,MATCH('Masterlist Autolink (Audit)'!B159,'Masterlist - Updating'!$B:$B,0))</f>
        <v>44911</v>
      </c>
      <c r="M159" s="7" t="str">
        <f>INDEX('Masterlist - Updating'!$M:$M,MATCH('Masterlist Autolink (Audit)'!B159,'Masterlist - Updating'!$B:$B,0))</f>
        <v>Ming Deng</v>
      </c>
      <c r="N159" s="7" t="str">
        <f>INDEX('Masterlist - Updating'!$N:$N,MATCH('Masterlist Autolink (Audit)'!B159,'Masterlist - Updating'!$B:$B,0))</f>
        <v>MDL213871-3</v>
      </c>
      <c r="O159" s="7" t="str">
        <f>INDEX('Masterlist - Updating'!$O:$O,MATCH('Masterlist Autolink (Audit)'!B159,'Masterlist - Updating'!$B:$B,0))</f>
        <v>M/S GAUGE ROOM J3</v>
      </c>
      <c r="P159" s="7" t="b">
        <f ca="1">INDEX('Masterlist - Updating'!$P:$P,MATCH('Masterlist Autolink (Audit)'!B159,'Masterlist - Updating'!$B:$B,0))</f>
        <v>1</v>
      </c>
      <c r="Q159" s="7">
        <f>INDEX('Masterlist - Updating'!$Q:$Q,MATCH('Masterlist Autolink (Audit)'!B159,'Masterlist - Updating'!$B:$B,0))</f>
        <v>0</v>
      </c>
      <c r="R159" s="7">
        <f>INDEX('Masterlist - Updating'!$R:$R,MATCH('Masterlist Autolink (Audit)'!B159,'Masterlist - Updating'!$B:$B,0))</f>
        <v>0</v>
      </c>
      <c r="S159" s="7">
        <f>INDEX('Masterlist - Updating'!$S:$S,MATCH('Masterlist Autolink (Audit)'!B159,'Masterlist - Updating'!$B:$B,0))</f>
        <v>0</v>
      </c>
      <c r="T159" s="7">
        <f>INDEX('Masterlist - Updating'!$T:$T,MATCH('Masterlist Autolink (Audit)'!B159,'Masterlist - Updating'!$B:$B,0))</f>
        <v>0</v>
      </c>
      <c r="U159" s="11">
        <f t="shared" ca="1" si="8"/>
        <v>44831</v>
      </c>
      <c r="V159" s="11">
        <f t="shared" si="9"/>
        <v>44897</v>
      </c>
    </row>
    <row r="160" spans="1:22" ht="60" customHeight="1" x14ac:dyDescent="0.35">
      <c r="A160" s="2">
        <v>158</v>
      </c>
      <c r="B160" s="12" t="s">
        <v>758</v>
      </c>
      <c r="C160" s="130" t="str">
        <f>INDEX('Masterlist - Updating'!$C:$C,MATCH('Masterlist Autolink (Audit)'!B160,'Masterlist - Updating'!$B:$B,0))</f>
        <v>DIAL INDICATOR</v>
      </c>
      <c r="D160" s="7" t="str">
        <f>INDEX('Masterlist - Updating'!$D:$D,MATCH('Masterlist Autolink (Audit)'!B160,'Masterlist - Updating'!$B:$B,0))</f>
        <v>MITUTOYO</v>
      </c>
      <c r="E160" s="7" t="str">
        <f>INDEX('Masterlist - Updating'!$E:$E,MATCH('Masterlist Autolink (Audit)'!B160,'Masterlist - Updating'!$B:$B,0))</f>
        <v xml:space="preserve"> 0'' - 1''</v>
      </c>
      <c r="F160" s="7" t="str">
        <f>INDEX('Masterlist - Updating'!$F:$F,MATCH('Masterlist Autolink (Audit)'!B160,'Masterlist - Updating'!$B:$B,0))</f>
        <v>YAC 654</v>
      </c>
      <c r="G160" s="7" t="str">
        <f>INDEX('Masterlist - Updating'!$G:$G,MATCH('Masterlist Autolink (Audit)'!B160,'Masterlist - Updating'!$B:$B,0))</f>
        <v>QCD/TRSG/PROCEDURE 011 / TRSG/QM/001/20 / ASME B89.1.10M-2001</v>
      </c>
      <c r="H160" s="7" t="str">
        <f>INDEX('Masterlist - Updating'!$H:$H,MATCH('Masterlist Autolink (Audit)'!B160,'Masterlist - Updating'!$B:$B,0))</f>
        <v>ASME B89.1.10M-2001 OR PER MANUFACTURER SPECIFICATION</v>
      </c>
      <c r="I160" s="8">
        <f>INDEX('Masterlist - Updating'!$I:$I,MATCH('Masterlist Autolink (Audit)'!B160,'Masterlist - Updating'!$B:$B,0))</f>
        <v>44681</v>
      </c>
      <c r="J160" s="133">
        <f>INDEX('Masterlist - Updating'!$J:$J,MATCH('Masterlist Autolink (Audit)'!B160,'Masterlist - Updating'!$B:$B,0))</f>
        <v>1</v>
      </c>
      <c r="K160" s="133" t="str">
        <f>INDEX('Masterlist - Updating'!$K:$K,MATCH('Masterlist Autolink (Audit)'!B160,'Masterlist - Updating'!$B:$B,0))</f>
        <v>Years</v>
      </c>
      <c r="L160" s="8">
        <f>INDEX('Masterlist - Updating'!$L:$L,MATCH('Masterlist Autolink (Audit)'!B160,'Masterlist - Updating'!$B:$B,0))</f>
        <v>45046</v>
      </c>
      <c r="M160" s="7" t="str">
        <f>INDEX('Masterlist - Updating'!$M:$M,MATCH('Masterlist Autolink (Audit)'!B160,'Masterlist - Updating'!$B:$B,0))</f>
        <v>TRESCAL</v>
      </c>
      <c r="N160" s="7" t="str">
        <f>INDEX('Masterlist - Updating'!$N:$N,MATCH('Masterlist Autolink (Audit)'!B160,'Masterlist - Updating'!$B:$B,0))</f>
        <v>SALDM/0675/12/22</v>
      </c>
      <c r="O160" s="7" t="str">
        <f>INDEX('Masterlist - Updating'!$O:$O,MATCH('Masterlist Autolink (Audit)'!B160,'Masterlist - Updating'!$B:$B,0))</f>
        <v>QC GAUGE ROOM OUT SIDE</v>
      </c>
      <c r="P160" s="7" t="b">
        <f ca="1">INDEX('Masterlist - Updating'!$P:$P,MATCH('Masterlist Autolink (Audit)'!B160,'Masterlist - Updating'!$B:$B,0))</f>
        <v>1</v>
      </c>
      <c r="Q160" s="7">
        <f>INDEX('Masterlist - Updating'!$Q:$Q,MATCH('Masterlist Autolink (Audit)'!B160,'Masterlist - Updating'!$B:$B,0))</f>
        <v>0</v>
      </c>
      <c r="R160" s="7" t="str">
        <f>INDEX('Masterlist - Updating'!$R:$R,MATCH('Masterlist Autolink (Audit)'!B160,'Masterlist - Updating'!$B:$B,0))</f>
        <v>1471/03 (OPTIMAR 100)</v>
      </c>
      <c r="S160" s="7" t="str">
        <f>INDEX('Masterlist - Updating'!$S:$S,MATCH('Masterlist Autolink (Audit)'!B160,'Masterlist - Updating'!$B:$B,0))</f>
        <v>MTO210721-1R</v>
      </c>
      <c r="T160" s="7" t="str">
        <f>INDEX('Masterlist - Updating'!$T:$T,MATCH('Masterlist Autolink (Audit)'!B160,'Masterlist - Updating'!$B:$B,0))</f>
        <v>27.07.2022</v>
      </c>
      <c r="U160" s="11">
        <f t="shared" ca="1" si="8"/>
        <v>44831</v>
      </c>
      <c r="V160" s="11">
        <f t="shared" si="9"/>
        <v>45032</v>
      </c>
    </row>
    <row r="161" spans="1:22" ht="60" customHeight="1" x14ac:dyDescent="0.35">
      <c r="A161" s="2">
        <v>159</v>
      </c>
      <c r="B161" s="12" t="s">
        <v>763</v>
      </c>
      <c r="C161" s="130" t="str">
        <f>INDEX('Masterlist - Updating'!$C:$C,MATCH('Masterlist Autolink (Audit)'!B161,'Masterlist - Updating'!$B:$B,0))</f>
        <v>DIAL INDICATOR</v>
      </c>
      <c r="D161" s="7" t="str">
        <f>INDEX('Masterlist - Updating'!$D:$D,MATCH('Masterlist Autolink (Audit)'!B161,'Masterlist - Updating'!$B:$B,0))</f>
        <v>MITUTOYO</v>
      </c>
      <c r="E161" s="7" t="str">
        <f>INDEX('Masterlist - Updating'!$E:$E,MATCH('Masterlist Autolink (Audit)'!B161,'Masterlist - Updating'!$B:$B,0))</f>
        <v xml:space="preserve"> 0'' - 1''</v>
      </c>
      <c r="F161" s="7" t="str">
        <f>INDEX('Masterlist - Updating'!$F:$F,MATCH('Masterlist Autolink (Audit)'!B161,'Masterlist - Updating'!$B:$B,0))</f>
        <v>YAC 656</v>
      </c>
      <c r="G161" s="7" t="str">
        <f>INDEX('Masterlist - Updating'!$G:$G,MATCH('Masterlist Autolink (Audit)'!B161,'Masterlist - Updating'!$B:$B,0))</f>
        <v>QCD/TRSG/PROCEDURE 011 / TRSG/QM/001/20 / ASME B89.1.10M-2001</v>
      </c>
      <c r="H161" s="7" t="str">
        <f>INDEX('Masterlist - Updating'!$H:$H,MATCH('Masterlist Autolink (Audit)'!B161,'Masterlist - Updating'!$B:$B,0))</f>
        <v>ASME B89.1.10M-2001 OR PER MANUFACTURER SPECIFICATION</v>
      </c>
      <c r="I161" s="8">
        <f>INDEX('Masterlist - Updating'!$I:$I,MATCH('Masterlist Autolink (Audit)'!B161,'Masterlist - Updating'!$B:$B,0))</f>
        <v>44681</v>
      </c>
      <c r="J161" s="133">
        <f>INDEX('Masterlist - Updating'!$J:$J,MATCH('Masterlist Autolink (Audit)'!B161,'Masterlist - Updating'!$B:$B,0))</f>
        <v>1</v>
      </c>
      <c r="K161" s="133" t="str">
        <f>INDEX('Masterlist - Updating'!$K:$K,MATCH('Masterlist Autolink (Audit)'!B161,'Masterlist - Updating'!$B:$B,0))</f>
        <v>Years</v>
      </c>
      <c r="L161" s="8">
        <f>INDEX('Masterlist - Updating'!$L:$L,MATCH('Masterlist Autolink (Audit)'!B161,'Masterlist - Updating'!$B:$B,0))</f>
        <v>45046</v>
      </c>
      <c r="M161" s="7" t="str">
        <f>INDEX('Masterlist - Updating'!$M:$M,MATCH('Masterlist Autolink (Audit)'!B161,'Masterlist - Updating'!$B:$B,0))</f>
        <v>TRESCAL</v>
      </c>
      <c r="N161" s="7" t="str">
        <f>INDEX('Masterlist - Updating'!$N:$N,MATCH('Masterlist Autolink (Audit)'!B161,'Masterlist - Updating'!$B:$B,0))</f>
        <v>SALDM/0675/12/22</v>
      </c>
      <c r="O161" s="7" t="str">
        <f>INDEX('Masterlist - Updating'!$O:$O,MATCH('Masterlist Autolink (Audit)'!B161,'Masterlist - Updating'!$B:$B,0))</f>
        <v>QC GAUGE ROOM OUT SIDE</v>
      </c>
      <c r="P161" s="7" t="b">
        <f ca="1">INDEX('Masterlist - Updating'!$P:$P,MATCH('Masterlist Autolink (Audit)'!B161,'Masterlist - Updating'!$B:$B,0))</f>
        <v>1</v>
      </c>
      <c r="Q161" s="7">
        <f>INDEX('Masterlist - Updating'!$Q:$Q,MATCH('Masterlist Autolink (Audit)'!B161,'Masterlist - Updating'!$B:$B,0))</f>
        <v>0</v>
      </c>
      <c r="R161" s="7" t="str">
        <f>INDEX('Masterlist - Updating'!$R:$R,MATCH('Masterlist Autolink (Audit)'!B161,'Masterlist - Updating'!$B:$B,0))</f>
        <v>1471/03 (OPTIMAR 100)</v>
      </c>
      <c r="S161" s="7" t="str">
        <f>INDEX('Masterlist - Updating'!$S:$S,MATCH('Masterlist Autolink (Audit)'!B161,'Masterlist - Updating'!$B:$B,0))</f>
        <v>MTO210721-1R</v>
      </c>
      <c r="T161" s="7" t="str">
        <f>INDEX('Masterlist - Updating'!$T:$T,MATCH('Masterlist Autolink (Audit)'!B161,'Masterlist - Updating'!$B:$B,0))</f>
        <v>27.07.2022</v>
      </c>
      <c r="U161" s="11">
        <f t="shared" ca="1" si="8"/>
        <v>44831</v>
      </c>
      <c r="V161" s="11">
        <f t="shared" si="9"/>
        <v>45032</v>
      </c>
    </row>
    <row r="162" spans="1:22" ht="60" customHeight="1" x14ac:dyDescent="0.35">
      <c r="A162" s="2">
        <v>160</v>
      </c>
      <c r="B162" s="12" t="s">
        <v>765</v>
      </c>
      <c r="C162" s="130" t="str">
        <f>INDEX('Masterlist - Updating'!$C:$C,MATCH('Masterlist Autolink (Audit)'!B162,'Masterlist - Updating'!$B:$B,0))</f>
        <v>DIAL INDICATOR</v>
      </c>
      <c r="D162" s="7" t="str">
        <f>INDEX('Masterlist - Updating'!$D:$D,MATCH('Masterlist Autolink (Audit)'!B162,'Masterlist - Updating'!$B:$B,0))</f>
        <v>MITUTOYO</v>
      </c>
      <c r="E162" s="7" t="str">
        <f>INDEX('Masterlist - Updating'!$E:$E,MATCH('Masterlist Autolink (Audit)'!B162,'Masterlist - Updating'!$B:$B,0))</f>
        <v xml:space="preserve"> 0'' - 1''</v>
      </c>
      <c r="F162" s="7" t="str">
        <f>INDEX('Masterlist - Updating'!$F:$F,MATCH('Masterlist Autolink (Audit)'!B162,'Masterlist - Updating'!$B:$B,0))</f>
        <v>XZH 494</v>
      </c>
      <c r="G162" s="7" t="str">
        <f>INDEX('Masterlist - Updating'!$G:$G,MATCH('Masterlist Autolink (Audit)'!B162,'Masterlist - Updating'!$B:$B,0))</f>
        <v>QCD/TRSG/PROCEDURE 011 / TRSG/QM/001/20 / ASME B89.1.10M-2001</v>
      </c>
      <c r="H162" s="7" t="str">
        <f>INDEX('Masterlist - Updating'!$H:$H,MATCH('Masterlist Autolink (Audit)'!B162,'Masterlist - Updating'!$B:$B,0))</f>
        <v>ASME B89.1.10M-2001 OR PER MANUFACTURER SPECIFICATION</v>
      </c>
      <c r="I162" s="8">
        <f>INDEX('Masterlist - Updating'!$I:$I,MATCH('Masterlist Autolink (Audit)'!B162,'Masterlist - Updating'!$B:$B,0))</f>
        <v>44681</v>
      </c>
      <c r="J162" s="133">
        <f>INDEX('Masterlist - Updating'!$J:$J,MATCH('Masterlist Autolink (Audit)'!B162,'Masterlist - Updating'!$B:$B,0))</f>
        <v>1</v>
      </c>
      <c r="K162" s="133" t="str">
        <f>INDEX('Masterlist - Updating'!$K:$K,MATCH('Masterlist Autolink (Audit)'!B162,'Masterlist - Updating'!$B:$B,0))</f>
        <v>Years</v>
      </c>
      <c r="L162" s="8">
        <f>INDEX('Masterlist - Updating'!$L:$L,MATCH('Masterlist Autolink (Audit)'!B162,'Masterlist - Updating'!$B:$B,0))</f>
        <v>45046</v>
      </c>
      <c r="M162" s="7" t="str">
        <f>INDEX('Masterlist - Updating'!$M:$M,MATCH('Masterlist Autolink (Audit)'!B162,'Masterlist - Updating'!$B:$B,0))</f>
        <v>TRESCAL</v>
      </c>
      <c r="N162" s="7" t="str">
        <f>INDEX('Masterlist - Updating'!$N:$N,MATCH('Masterlist Autolink (Audit)'!B162,'Masterlist - Updating'!$B:$B,0))</f>
        <v>SALDM/0675/13/22</v>
      </c>
      <c r="O162" s="7" t="str">
        <f>INDEX('Masterlist - Updating'!$O:$O,MATCH('Masterlist Autolink (Audit)'!B162,'Masterlist - Updating'!$B:$B,0))</f>
        <v>GAUGE ROOM OUTSIDE</v>
      </c>
      <c r="P162" s="7" t="b">
        <f ca="1">INDEX('Masterlist - Updating'!$P:$P,MATCH('Masterlist Autolink (Audit)'!B162,'Masterlist - Updating'!$B:$B,0))</f>
        <v>1</v>
      </c>
      <c r="Q162" s="7">
        <f>INDEX('Masterlist - Updating'!$Q:$Q,MATCH('Masterlist Autolink (Audit)'!B162,'Masterlist - Updating'!$B:$B,0))</f>
        <v>0</v>
      </c>
      <c r="R162" s="7" t="str">
        <f>INDEX('Masterlist - Updating'!$R:$R,MATCH('Masterlist Autolink (Audit)'!B162,'Masterlist - Updating'!$B:$B,0))</f>
        <v>1471/03 (OPTIMAR 100)</v>
      </c>
      <c r="S162" s="7" t="str">
        <f>INDEX('Masterlist - Updating'!$S:$S,MATCH('Masterlist Autolink (Audit)'!B162,'Masterlist - Updating'!$B:$B,0))</f>
        <v>MTO210721-1R</v>
      </c>
      <c r="T162" s="7" t="str">
        <f>INDEX('Masterlist - Updating'!$T:$T,MATCH('Masterlist Autolink (Audit)'!B162,'Masterlist - Updating'!$B:$B,0))</f>
        <v>27.07.2022</v>
      </c>
      <c r="U162" s="11">
        <f t="shared" ca="1" si="8"/>
        <v>44831</v>
      </c>
      <c r="V162" s="11">
        <f t="shared" si="9"/>
        <v>45032</v>
      </c>
    </row>
    <row r="163" spans="1:22" ht="60" customHeight="1" x14ac:dyDescent="0.35">
      <c r="A163" s="2">
        <v>161</v>
      </c>
      <c r="B163" s="12" t="s">
        <v>768</v>
      </c>
      <c r="C163" s="130" t="str">
        <f>INDEX('Masterlist - Updating'!$C:$C,MATCH('Masterlist Autolink (Audit)'!B163,'Masterlist - Updating'!$B:$B,0))</f>
        <v>DIAL INDICATOR</v>
      </c>
      <c r="D163" s="7" t="str">
        <f>INDEX('Masterlist - Updating'!$D:$D,MATCH('Masterlist Autolink (Audit)'!B163,'Masterlist - Updating'!$B:$B,0))</f>
        <v>MITUTOYO</v>
      </c>
      <c r="E163" s="7" t="str">
        <f>INDEX('Masterlist - Updating'!$E:$E,MATCH('Masterlist Autolink (Audit)'!B163,'Masterlist - Updating'!$B:$B,0))</f>
        <v xml:space="preserve"> 0'' - 1''</v>
      </c>
      <c r="F163" s="7" t="str">
        <f>INDEX('Masterlist - Updating'!$F:$F,MATCH('Masterlist Autolink (Audit)'!B163,'Masterlist - Updating'!$B:$B,0))</f>
        <v>XZH 496</v>
      </c>
      <c r="G163" s="7" t="str">
        <f>INDEX('Masterlist - Updating'!$G:$G,MATCH('Masterlist Autolink (Audit)'!B163,'Masterlist - Updating'!$B:$B,0))</f>
        <v>QCD/TRSG/PROCEDURE 011 / TRSG/QM/001/20 / ASME B89.1.10M-2001</v>
      </c>
      <c r="H163" s="7" t="str">
        <f>INDEX('Masterlist - Updating'!$H:$H,MATCH('Masterlist Autolink (Audit)'!B163,'Masterlist - Updating'!$B:$B,0))</f>
        <v>ASME B89.1.10M-2001 OR PER MANUFACTURER SPECIFICATION</v>
      </c>
      <c r="I163" s="8">
        <f>INDEX('Masterlist - Updating'!$I:$I,MATCH('Masterlist Autolink (Audit)'!B163,'Masterlist - Updating'!$B:$B,0))</f>
        <v>44681</v>
      </c>
      <c r="J163" s="133">
        <f>INDEX('Masterlist - Updating'!$J:$J,MATCH('Masterlist Autolink (Audit)'!B163,'Masterlist - Updating'!$B:$B,0))</f>
        <v>1</v>
      </c>
      <c r="K163" s="133" t="str">
        <f>INDEX('Masterlist - Updating'!$K:$K,MATCH('Masterlist Autolink (Audit)'!B163,'Masterlist - Updating'!$B:$B,0))</f>
        <v>Years</v>
      </c>
      <c r="L163" s="8">
        <f>INDEX('Masterlist - Updating'!$L:$L,MATCH('Masterlist Autolink (Audit)'!B163,'Masterlist - Updating'!$B:$B,0))</f>
        <v>45046</v>
      </c>
      <c r="M163" s="7" t="str">
        <f>INDEX('Masterlist - Updating'!$M:$M,MATCH('Masterlist Autolink (Audit)'!B163,'Masterlist - Updating'!$B:$B,0))</f>
        <v>TRESCAL</v>
      </c>
      <c r="N163" s="7" t="str">
        <f>INDEX('Masterlist - Updating'!$N:$N,MATCH('Masterlist Autolink (Audit)'!B163,'Masterlist - Updating'!$B:$B,0))</f>
        <v>SALDM/0675/14/22</v>
      </c>
      <c r="O163" s="7" t="str">
        <f>INDEX('Masterlist - Updating'!$O:$O,MATCH('Masterlist Autolink (Audit)'!B163,'Masterlist - Updating'!$B:$B,0))</f>
        <v>QC GAUGE ROOM OUT SIDE</v>
      </c>
      <c r="P163" s="7" t="b">
        <f ca="1">INDEX('Masterlist - Updating'!$P:$P,MATCH('Masterlist Autolink (Audit)'!B163,'Masterlist - Updating'!$B:$B,0))</f>
        <v>1</v>
      </c>
      <c r="Q163" s="7">
        <f>INDEX('Masterlist - Updating'!$Q:$Q,MATCH('Masterlist Autolink (Audit)'!B163,'Masterlist - Updating'!$B:$B,0))</f>
        <v>0</v>
      </c>
      <c r="R163" s="7" t="str">
        <f>INDEX('Masterlist - Updating'!$R:$R,MATCH('Masterlist Autolink (Audit)'!B163,'Masterlist - Updating'!$B:$B,0))</f>
        <v>1471/03 (OPTIMAR 100)</v>
      </c>
      <c r="S163" s="7" t="str">
        <f>INDEX('Masterlist - Updating'!$S:$S,MATCH('Masterlist Autolink (Audit)'!B163,'Masterlist - Updating'!$B:$B,0))</f>
        <v>MTO210721-1R</v>
      </c>
      <c r="T163" s="7" t="str">
        <f>INDEX('Masterlist - Updating'!$T:$T,MATCH('Masterlist Autolink (Audit)'!B163,'Masterlist - Updating'!$B:$B,0))</f>
        <v>27.07.2022</v>
      </c>
      <c r="U163" s="11">
        <f t="shared" ca="1" si="8"/>
        <v>44831</v>
      </c>
      <c r="V163" s="11">
        <f t="shared" si="9"/>
        <v>45032</v>
      </c>
    </row>
    <row r="164" spans="1:22" ht="60" customHeight="1" x14ac:dyDescent="0.35">
      <c r="A164" s="2">
        <v>162</v>
      </c>
      <c r="B164" s="12" t="s">
        <v>771</v>
      </c>
      <c r="C164" s="130" t="str">
        <f>INDEX('Masterlist - Updating'!$C:$C,MATCH('Masterlist Autolink (Audit)'!B164,'Masterlist - Updating'!$B:$B,0))</f>
        <v>PLUG GAUGE</v>
      </c>
      <c r="D164" s="7" t="str">
        <f>INDEX('Masterlist - Updating'!$D:$D,MATCH('Masterlist Autolink (Audit)'!B164,'Masterlist - Updating'!$B:$B,0))</f>
        <v>THREADMASTER</v>
      </c>
      <c r="E164" s="7" t="str">
        <f>INDEX('Masterlist - Updating'!$E:$E,MATCH('Masterlist Autolink (Audit)'!B164,'Masterlist - Updating'!$B:$B,0))</f>
        <v>3/4" - 14 NPT L1</v>
      </c>
      <c r="F164" s="7" t="str">
        <f>INDEX('Masterlist - Updating'!$F:$F,MATCH('Masterlist Autolink (Audit)'!B164,'Masterlist - Updating'!$B:$B,0))</f>
        <v>173714</v>
      </c>
      <c r="G164" s="7" t="str">
        <f>INDEX('Masterlist - Updating'!$G:$G,MATCH('Masterlist Autolink (Audit)'!B164,'Masterlist - Updating'!$B:$B,0))</f>
        <v>QCD/TRSG/PROCEDURE 030 / TRSG/QM/001/20 / 
ANSI/ASME B1.20.5-1991</v>
      </c>
      <c r="H164" s="7" t="str">
        <f>INDEX('Masterlist - Updating'!$H:$H,MATCH('Masterlist Autolink (Audit)'!B164,'Masterlist - Updating'!$B:$B,0))</f>
        <v>ANSI/ASME B1.2
ANSI/ASME B1.8
ANSI/ASME B1.20.1
ANSI/ASME B1.5</v>
      </c>
      <c r="I164" s="8">
        <f>INDEX('Masterlist - Updating'!$I:$I,MATCH('Masterlist Autolink (Audit)'!B164,'Masterlist - Updating'!$B:$B,0))</f>
        <v>44690</v>
      </c>
      <c r="J164" s="133">
        <f>INDEX('Masterlist - Updating'!$J:$J,MATCH('Masterlist Autolink (Audit)'!B164,'Masterlist - Updating'!$B:$B,0))</f>
        <v>1</v>
      </c>
      <c r="K164" s="133" t="str">
        <f>INDEX('Masterlist - Updating'!$K:$K,MATCH('Masterlist Autolink (Audit)'!B164,'Masterlist - Updating'!$B:$B,0))</f>
        <v>Years</v>
      </c>
      <c r="L164" s="8">
        <f>INDEX('Masterlist - Updating'!$L:$L,MATCH('Masterlist Autolink (Audit)'!B164,'Masterlist - Updating'!$B:$B,0))</f>
        <v>45055</v>
      </c>
      <c r="M164" s="7" t="str">
        <f>INDEX('Masterlist - Updating'!$M:$M,MATCH('Masterlist Autolink (Audit)'!B164,'Masterlist - Updating'!$B:$B,0))</f>
        <v>TRESCAL</v>
      </c>
      <c r="N164" s="7" t="str">
        <f>INDEX('Masterlist - Updating'!$N:$N,MATCH('Masterlist Autolink (Audit)'!B164,'Masterlist - Updating'!$B:$B,0))</f>
        <v>SALDM/0699/19/22</v>
      </c>
      <c r="O164" s="7" t="str">
        <f>INDEX('Masterlist - Updating'!$O:$O,MATCH('Masterlist Autolink (Audit)'!B164,'Masterlist - Updating'!$B:$B,0))</f>
        <v>M/S GAUGE ROOM H34</v>
      </c>
      <c r="P164" s="7" t="b">
        <f ca="1">INDEX('Masterlist - Updating'!$P:$P,MATCH('Masterlist Autolink (Audit)'!B164,'Masterlist - Updating'!$B:$B,0))</f>
        <v>1</v>
      </c>
      <c r="Q164" s="7">
        <f>INDEX('Masterlist - Updating'!$Q:$Q,MATCH('Masterlist Autolink (Audit)'!B164,'Masterlist - Updating'!$B:$B,0))</f>
        <v>0</v>
      </c>
      <c r="R164" s="7" t="str">
        <f>INDEX('Masterlist - Updating'!$R:$R,MATCH('Masterlist Autolink (Audit)'!B164,'Masterlist - Updating'!$B:$B,0))</f>
        <v>18640 (E81)
0101 (600.2)
000211509 (PH-3515F)</v>
      </c>
      <c r="S164" s="7" t="str">
        <f>INDEX('Masterlist - Updating'!$S:$S,MATCH('Masterlist Autolink (Audit)'!B164,'Masterlist - Updating'!$B:$B,0))</f>
        <v>SALDM/1010/2/21
SALDM/1074/3/21
SALDM/0624/1/22</v>
      </c>
      <c r="T164" s="7" t="str">
        <f>INDEX('Masterlist - Updating'!$T:$T,MATCH('Masterlist Autolink (Audit)'!B164,'Masterlist - Updating'!$B:$B,0))</f>
        <v>11.08.2023
12.08.2023
19.04.2023</v>
      </c>
      <c r="U164" s="11">
        <f t="shared" ca="1" si="8"/>
        <v>44831</v>
      </c>
      <c r="V164" s="11">
        <f t="shared" si="9"/>
        <v>45041</v>
      </c>
    </row>
    <row r="165" spans="1:22" ht="60" customHeight="1" x14ac:dyDescent="0.35">
      <c r="A165" s="2">
        <v>163</v>
      </c>
      <c r="B165" s="12" t="s">
        <v>777</v>
      </c>
      <c r="C165" s="130" t="str">
        <f>INDEX('Masterlist - Updating'!$C:$C,MATCH('Masterlist Autolink (Audit)'!B165,'Masterlist - Updating'!$B:$B,0))</f>
        <v>INTERNAL PITCH DIAMETER GAUGE (PD-6000)</v>
      </c>
      <c r="D165" s="7" t="str">
        <f>INDEX('Masterlist - Updating'!$D:$D,MATCH('Masterlist Autolink (Audit)'!B165,'Masterlist - Updating'!$B:$B,0))</f>
        <v>GAGEMAKER</v>
      </c>
      <c r="E165" s="7" t="str">
        <f>INDEX('Masterlist - Updating'!$E:$E,MATCH('Masterlist Autolink (Audit)'!B165,'Masterlist - Updating'!$B:$B,0))</f>
        <v>0 - 0.5"</v>
      </c>
      <c r="F165" s="7" t="str">
        <f>INDEX('Masterlist - Updating'!$F:$F,MATCH('Masterlist Autolink (Audit)'!B165,'Masterlist - Updating'!$B:$B,0))</f>
        <v>YQY269 / RT19FF004</v>
      </c>
      <c r="G165" s="7" t="str">
        <f>INDEX('Masterlist - Updating'!$G:$G,MATCH('Masterlist Autolink (Audit)'!B165,'Masterlist - Updating'!$B:$B,0))</f>
        <v>QCD/TRSG/PROCEDURE 030 / TRSG/QM/001/20 / 
ASME/ANSI B89.1.10M</v>
      </c>
      <c r="H165" s="7" t="str">
        <f>INDEX('Masterlist - Updating'!$H:$H,MATCH('Masterlist Autolink (Audit)'!B165,'Masterlist - Updating'!$B:$B,0))</f>
        <v>ASME/ANSI B89.1.10M</v>
      </c>
      <c r="I165" s="8">
        <f>INDEX('Masterlist - Updating'!$I:$I,MATCH('Masterlist Autolink (Audit)'!B165,'Masterlist - Updating'!$B:$B,0))</f>
        <v>44806</v>
      </c>
      <c r="J165" s="133">
        <f>INDEX('Masterlist - Updating'!$J:$J,MATCH('Masterlist Autolink (Audit)'!B165,'Masterlist - Updating'!$B:$B,0))</f>
        <v>1</v>
      </c>
      <c r="K165" s="133" t="str">
        <f>INDEX('Masterlist - Updating'!$K:$K,MATCH('Masterlist Autolink (Audit)'!B165,'Masterlist - Updating'!$B:$B,0))</f>
        <v>Years</v>
      </c>
      <c r="L165" s="8">
        <f>INDEX('Masterlist - Updating'!$L:$L,MATCH('Masterlist Autolink (Audit)'!B165,'Masterlist - Updating'!$B:$B,0))</f>
        <v>45171</v>
      </c>
      <c r="M165" s="7" t="str">
        <f>INDEX('Masterlist - Updating'!$M:$M,MATCH('Masterlist Autolink (Audit)'!B165,'Masterlist - Updating'!$B:$B,0))</f>
        <v>TRESCAL</v>
      </c>
      <c r="N165" s="7" t="str">
        <f>INDEX('Masterlist - Updating'!$N:$N,MATCH('Masterlist Autolink (Audit)'!B165,'Masterlist - Updating'!$B:$B,0))</f>
        <v>SALDM/1462/6/22</v>
      </c>
      <c r="O165" s="7" t="str">
        <f>INDEX('Masterlist - Updating'!$O:$O,MATCH('Masterlist Autolink (Audit)'!B165,'Masterlist - Updating'!$B:$B,0))</f>
        <v>M/S GAUGE ROOM L2</v>
      </c>
      <c r="P165" s="7" t="b">
        <f ca="1">INDEX('Masterlist - Updating'!$P:$P,MATCH('Masterlist Autolink (Audit)'!B165,'Masterlist - Updating'!$B:$B,0))</f>
        <v>1</v>
      </c>
      <c r="Q165" s="7">
        <f>INDEX('Masterlist - Updating'!$Q:$Q,MATCH('Masterlist Autolink (Audit)'!B165,'Masterlist - Updating'!$B:$B,0))</f>
        <v>0</v>
      </c>
      <c r="R165" s="7" t="str">
        <f>INDEX('Masterlist - Updating'!$R:$R,MATCH('Masterlist Autolink (Audit)'!B165,'Masterlist - Updating'!$B:$B,0))</f>
        <v>1471/03 (OPTIMAR 100)</v>
      </c>
      <c r="S165" s="7" t="str">
        <f>INDEX('Masterlist - Updating'!$S:$S,MATCH('Masterlist Autolink (Audit)'!B165,'Masterlist - Updating'!$B:$B,0))</f>
        <v>MTO210721-1R</v>
      </c>
      <c r="T165" s="7" t="str">
        <f>INDEX('Masterlist - Updating'!$T:$T,MATCH('Masterlist Autolink (Audit)'!B165,'Masterlist - Updating'!$B:$B,0))</f>
        <v>27.07.2022</v>
      </c>
      <c r="U165" s="11">
        <f t="shared" ca="1" si="8"/>
        <v>44831</v>
      </c>
      <c r="V165" s="11">
        <f t="shared" si="9"/>
        <v>45157</v>
      </c>
    </row>
    <row r="166" spans="1:22" ht="60" customHeight="1" x14ac:dyDescent="0.35">
      <c r="A166" s="2">
        <v>164</v>
      </c>
      <c r="B166" s="12" t="s">
        <v>781</v>
      </c>
      <c r="C166" s="130" t="str">
        <f>INDEX('Masterlist - Updating'!$C:$C,MATCH('Masterlist Autolink (Audit)'!B166,'Masterlist - Updating'!$B:$B,0))</f>
        <v>PLUG GAUGE 
(GO &amp; NO GO)</v>
      </c>
      <c r="D166" s="7" t="str">
        <f>INDEX('Masterlist - Updating'!$D:$D,MATCH('Masterlist Autolink (Audit)'!B166,'Masterlist - Updating'!$B:$B,0))</f>
        <v>THREADMASTER</v>
      </c>
      <c r="E166" s="7" t="str">
        <f>INDEX('Masterlist - Updating'!$E:$E,MATCH('Masterlist Autolink (Audit)'!B166,'Masterlist - Updating'!$B:$B,0))</f>
        <v>1-1/8" - 8 UN - 2B</v>
      </c>
      <c r="F166" s="7" t="str">
        <f>INDEX('Masterlist - Updating'!$F:$F,MATCH('Masterlist Autolink (Audit)'!B166,'Masterlist - Updating'!$B:$B,0))</f>
        <v>184694</v>
      </c>
      <c r="G166" s="7" t="str">
        <f>INDEX('Masterlist - Updating'!$G:$G,MATCH('Masterlist Autolink (Audit)'!B166,'Masterlist - Updating'!$B:$B,0))</f>
        <v>QCD/TRSG/PROCEDURE 014 / TRSG/QM/001/20</v>
      </c>
      <c r="H166" s="7" t="str">
        <f>INDEX('Masterlist - Updating'!$H:$H,MATCH('Masterlist Autolink (Audit)'!B166,'Masterlist - Updating'!$B:$B,0))</f>
        <v>ANSI/ASME B1.2
ANSI/ASME B1.8
ANSI/ASME B1.20.1
ANSI/ASME B1.5</v>
      </c>
      <c r="I166" s="8">
        <f>INDEX('Masterlist - Updating'!$I:$I,MATCH('Masterlist Autolink (Audit)'!B166,'Masterlist - Updating'!$B:$B,0))</f>
        <v>44820</v>
      </c>
      <c r="J166" s="133">
        <f>INDEX('Masterlist - Updating'!$J:$J,MATCH('Masterlist Autolink (Audit)'!B166,'Masterlist - Updating'!$B:$B,0))</f>
        <v>1</v>
      </c>
      <c r="K166" s="133" t="str">
        <f>INDEX('Masterlist - Updating'!$K:$K,MATCH('Masterlist Autolink (Audit)'!B166,'Masterlist - Updating'!$B:$B,0))</f>
        <v>Years</v>
      </c>
      <c r="L166" s="8">
        <f>INDEX('Masterlist - Updating'!$L:$L,MATCH('Masterlist Autolink (Audit)'!B166,'Masterlist - Updating'!$B:$B,0))</f>
        <v>45185</v>
      </c>
      <c r="M166" s="7" t="str">
        <f>INDEX('Masterlist - Updating'!$M:$M,MATCH('Masterlist Autolink (Audit)'!B166,'Masterlist - Updating'!$B:$B,0))</f>
        <v>TRESCAL</v>
      </c>
      <c r="N166" s="7" t="str">
        <f>INDEX('Masterlist - Updating'!$N:$N,MATCH('Masterlist Autolink (Audit)'!B166,'Masterlist - Updating'!$B:$B,0))</f>
        <v>SALDM/1496/4/22</v>
      </c>
      <c r="O166" s="7" t="str">
        <f>INDEX('Masterlist - Updating'!$O:$O,MATCH('Masterlist Autolink (Audit)'!B166,'Masterlist - Updating'!$B:$B,0))</f>
        <v>QC BAY C CABINET 1 L3</v>
      </c>
      <c r="P166" s="7" t="b">
        <f ca="1">INDEX('Masterlist - Updating'!$P:$P,MATCH('Masterlist Autolink (Audit)'!B166,'Masterlist - Updating'!$B:$B,0))</f>
        <v>1</v>
      </c>
      <c r="Q166" s="7">
        <f>INDEX('Masterlist - Updating'!$Q:$Q,MATCH('Masterlist Autolink (Audit)'!B166,'Masterlist - Updating'!$B:$B,0))</f>
        <v>0</v>
      </c>
      <c r="R166" s="7" t="str">
        <f>INDEX('Masterlist - Updating'!$R:$R,MATCH('Masterlist Autolink (Audit)'!B166,'Masterlist - Updating'!$B:$B,0))</f>
        <v>18640 (E81)
0101 (600.2)
000211509 (PH-3515F)</v>
      </c>
      <c r="S166" s="7" t="str">
        <f>INDEX('Masterlist - Updating'!$S:$S,MATCH('Masterlist Autolink (Audit)'!B166,'Masterlist - Updating'!$B:$B,0))</f>
        <v>SALDM/1010/2/21
SALDM/1074/3/21
SALDM/0624/1/22</v>
      </c>
      <c r="T166" s="7" t="str">
        <f>INDEX('Masterlist - Updating'!$T:$T,MATCH('Masterlist Autolink (Audit)'!B166,'Masterlist - Updating'!$B:$B,0))</f>
        <v>11.08.2023
12.08.2023
19.04.2023</v>
      </c>
      <c r="U166" s="11">
        <f t="shared" ca="1" si="8"/>
        <v>44831</v>
      </c>
      <c r="V166" s="11">
        <f t="shared" si="9"/>
        <v>45171</v>
      </c>
    </row>
    <row r="167" spans="1:22" ht="60" customHeight="1" x14ac:dyDescent="0.35">
      <c r="A167" s="2">
        <v>165</v>
      </c>
      <c r="B167" s="12" t="s">
        <v>785</v>
      </c>
      <c r="C167" s="130" t="str">
        <f>INDEX('Masterlist - Updating'!$C:$C,MATCH('Masterlist Autolink (Audit)'!B167,'Masterlist - Updating'!$B:$B,0))</f>
        <v>GROOVE MICROMETER</v>
      </c>
      <c r="D167" s="7" t="str">
        <f>INDEX('Masterlist - Updating'!$D:$D,MATCH('Masterlist Autolink (Audit)'!B167,'Masterlist - Updating'!$B:$B,0))</f>
        <v>MITUTOYO</v>
      </c>
      <c r="E167" s="7" t="str">
        <f>INDEX('Masterlist - Updating'!$E:$E,MATCH('Masterlist Autolink (Audit)'!B167,'Masterlist - Updating'!$B:$B,0))</f>
        <v xml:space="preserve"> 0" - 1"</v>
      </c>
      <c r="F167" s="7" t="str">
        <f>INDEX('Masterlist - Updating'!$F:$F,MATCH('Masterlist Autolink (Audit)'!B167,'Masterlist - Updating'!$B:$B,0))</f>
        <v>30538</v>
      </c>
      <c r="G167" s="7" t="str">
        <f>INDEX('Masterlist - Updating'!$G:$G,MATCH('Masterlist Autolink (Audit)'!B167,'Masterlist - Updating'!$B:$B,0))</f>
        <v>QCD/TRSG/PROCEDURE 005 / TRSG/QM/001/20</v>
      </c>
      <c r="H167" s="7" t="str">
        <f>INDEX('Masterlist - Updating'!$H:$H,MATCH('Masterlist Autolink (Audit)'!B167,'Masterlist - Updating'!$B:$B,0))</f>
        <v>BS 870 OR PER MANUFACTURER SPECIFICATION</v>
      </c>
      <c r="I167" s="8">
        <f>INDEX('Masterlist - Updating'!$I:$I,MATCH('Masterlist Autolink (Audit)'!B167,'Masterlist - Updating'!$B:$B,0))</f>
        <v>44806</v>
      </c>
      <c r="J167" s="133">
        <f>INDEX('Masterlist - Updating'!$J:$J,MATCH('Masterlist Autolink (Audit)'!B167,'Masterlist - Updating'!$B:$B,0))</f>
        <v>1</v>
      </c>
      <c r="K167" s="133" t="str">
        <f>INDEX('Masterlist - Updating'!$K:$K,MATCH('Masterlist Autolink (Audit)'!B167,'Masterlist - Updating'!$B:$B,0))</f>
        <v>Years</v>
      </c>
      <c r="L167" s="8">
        <f>INDEX('Masterlist - Updating'!$L:$L,MATCH('Masterlist Autolink (Audit)'!B167,'Masterlist - Updating'!$B:$B,0))</f>
        <v>45171</v>
      </c>
      <c r="M167" s="7" t="str">
        <f>INDEX('Masterlist - Updating'!$M:$M,MATCH('Masterlist Autolink (Audit)'!B167,'Masterlist - Updating'!$B:$B,0))</f>
        <v>TRESCAL</v>
      </c>
      <c r="N167" s="7" t="str">
        <f>INDEX('Masterlist - Updating'!$N:$N,MATCH('Masterlist Autolink (Audit)'!B167,'Masterlist - Updating'!$B:$B,0))</f>
        <v>SALDM/1462/2/22</v>
      </c>
      <c r="O167" s="7" t="str">
        <f>INDEX('Masterlist - Updating'!$O:$O,MATCH('Masterlist Autolink (Audit)'!B167,'Masterlist - Updating'!$B:$B,0))</f>
        <v>M/S GAUGE ROOM J6</v>
      </c>
      <c r="P167" s="7" t="b">
        <f ca="1">INDEX('Masterlist - Updating'!$P:$P,MATCH('Masterlist Autolink (Audit)'!B167,'Masterlist - Updating'!$B:$B,0))</f>
        <v>1</v>
      </c>
      <c r="Q167" s="7">
        <f>INDEX('Masterlist - Updating'!$Q:$Q,MATCH('Masterlist Autolink (Audit)'!B167,'Masterlist - Updating'!$B:$B,0))</f>
        <v>0</v>
      </c>
      <c r="R167" s="7">
        <f>INDEX('Masterlist - Updating'!$R:$R,MATCH('Masterlist Autolink (Audit)'!B167,'Masterlist - Updating'!$B:$B,0))</f>
        <v>0</v>
      </c>
      <c r="S167" s="7">
        <f>INDEX('Masterlist - Updating'!$S:$S,MATCH('Masterlist Autolink (Audit)'!B167,'Masterlist - Updating'!$B:$B,0))</f>
        <v>0</v>
      </c>
      <c r="T167" s="7">
        <f>INDEX('Masterlist - Updating'!$T:$T,MATCH('Masterlist Autolink (Audit)'!B167,'Masterlist - Updating'!$B:$B,0))</f>
        <v>0</v>
      </c>
      <c r="U167" s="11">
        <f t="shared" ca="1" si="8"/>
        <v>44831</v>
      </c>
      <c r="V167" s="11">
        <f t="shared" si="9"/>
        <v>45157</v>
      </c>
    </row>
    <row r="168" spans="1:22" ht="60" customHeight="1" x14ac:dyDescent="0.35">
      <c r="A168" s="2">
        <v>166</v>
      </c>
      <c r="B168" s="12" t="s">
        <v>788</v>
      </c>
      <c r="C168" s="130" t="str">
        <f>INDEX('Masterlist - Updating'!$C:$C,MATCH('Masterlist Autolink (Audit)'!B168,'Masterlist - Updating'!$B:$B,0))</f>
        <v>CAMERON BALL GAUGE</v>
      </c>
      <c r="D168" s="7" t="str">
        <f>INDEX('Masterlist - Updating'!$D:$D,MATCH('Masterlist Autolink (Audit)'!B168,'Masterlist - Updating'!$B:$B,0))</f>
        <v>GAGE MAKER</v>
      </c>
      <c r="E168" s="7" t="str">
        <f>INDEX('Masterlist - Updating'!$E:$E,MATCH('Masterlist Autolink (Audit)'!B168,'Masterlist - Updating'!$B:$B,0))</f>
        <v>1/2" WITH 12" LENGTH ROD</v>
      </c>
      <c r="F168" s="7" t="str">
        <f>INDEX('Masterlist - Updating'!$F:$F,MATCH('Masterlist Autolink (Audit)'!B168,'Masterlist - Updating'!$B:$B,0))</f>
        <v>24 UU</v>
      </c>
      <c r="G168" s="7" t="str">
        <f>INDEX('Masterlist - Updating'!$G:$G,MATCH('Masterlist Autolink (Audit)'!B168,'Masterlist - Updating'!$B:$B,0))</f>
        <v>QCD/TRSG/PROCEDURE 001 / TRSG/QM/001/20</v>
      </c>
      <c r="H168" s="7" t="str">
        <f>INDEX('Masterlist - Updating'!$H:$H,MATCH('Masterlist Autolink (Audit)'!B168,'Masterlist - Updating'!$B:$B,0))</f>
        <v>BALL DIAMETER TOLERANCE +0.0002"
CENTRELINE TO BASE TOLERANCE +0.0002"
PARALLESLISM OF BASE AND CENTRELINE OF 0.500"
DIAMETER HOLE MUST NOT EXCEED 0.0002"</v>
      </c>
      <c r="I168" s="8">
        <f>INDEX('Masterlist - Updating'!$I:$I,MATCH('Masterlist Autolink (Audit)'!B168,'Masterlist - Updating'!$B:$B,0))</f>
        <v>44709</v>
      </c>
      <c r="J168" s="133">
        <f>INDEX('Masterlist - Updating'!$J:$J,MATCH('Masterlist Autolink (Audit)'!B168,'Masterlist - Updating'!$B:$B,0))</f>
        <v>1</v>
      </c>
      <c r="K168" s="133" t="str">
        <f>INDEX('Masterlist - Updating'!$K:$K,MATCH('Masterlist Autolink (Audit)'!B168,'Masterlist - Updating'!$B:$B,0))</f>
        <v>Years</v>
      </c>
      <c r="L168" s="8">
        <f>INDEX('Masterlist - Updating'!$L:$L,MATCH('Masterlist Autolink (Audit)'!B168,'Masterlist - Updating'!$B:$B,0))</f>
        <v>45074</v>
      </c>
      <c r="M168" s="7" t="str">
        <f>INDEX('Masterlist - Updating'!$M:$M,MATCH('Masterlist Autolink (Audit)'!B168,'Masterlist - Updating'!$B:$B,0))</f>
        <v>TRESCAL</v>
      </c>
      <c r="N168" s="7" t="str">
        <f>INDEX('Masterlist - Updating'!$N:$N,MATCH('Masterlist Autolink (Audit)'!B168,'Masterlist - Updating'!$B:$B,0))</f>
        <v>SALDM/0131/1/22</v>
      </c>
      <c r="O168" s="7" t="str">
        <f>INDEX('Masterlist - Updating'!$O:$O,MATCH('Masterlist Autolink (Audit)'!B168,'Masterlist - Updating'!$B:$B,0))</f>
        <v>M/S GAUGE ROOM I5</v>
      </c>
      <c r="P168" s="7" t="b">
        <f ca="1">INDEX('Masterlist - Updating'!$P:$P,MATCH('Masterlist Autolink (Audit)'!B168,'Masterlist - Updating'!$B:$B,0))</f>
        <v>1</v>
      </c>
      <c r="Q168" s="7">
        <f>INDEX('Masterlist - Updating'!$Q:$Q,MATCH('Masterlist Autolink (Audit)'!B168,'Masterlist - Updating'!$B:$B,0))</f>
        <v>0</v>
      </c>
      <c r="R168" s="7" t="str">
        <f>INDEX('Masterlist - Updating'!$R:$R,MATCH('Masterlist Autolink (Audit)'!B168,'Masterlist - Updating'!$B:$B,0))</f>
        <v>65002785</v>
      </c>
      <c r="S168" s="7" t="str">
        <f>INDEX('Masterlist - Updating'!$S:$S,MATCH('Masterlist Autolink (Audit)'!B168,'Masterlist - Updating'!$B:$B,0))</f>
        <v>SALDM/0036/2/21</v>
      </c>
      <c r="T168" s="7" t="str">
        <f>INDEX('Masterlist - Updating'!$T:$T,MATCH('Masterlist Autolink (Audit)'!B168,'Masterlist - Updating'!$B:$B,0))</f>
        <v>05.01.2023</v>
      </c>
      <c r="U168" s="11">
        <f t="shared" ca="1" si="8"/>
        <v>44831</v>
      </c>
      <c r="V168" s="11">
        <f t="shared" si="9"/>
        <v>45060</v>
      </c>
    </row>
    <row r="169" spans="1:22" ht="60" customHeight="1" x14ac:dyDescent="0.35">
      <c r="A169" s="2">
        <v>167</v>
      </c>
      <c r="B169" s="12" t="s">
        <v>792</v>
      </c>
      <c r="C169" s="130" t="str">
        <f>INDEX('Masterlist - Updating'!$C:$C,MATCH('Masterlist Autolink (Audit)'!B169,'Masterlist - Updating'!$B:$B,0))</f>
        <v>PLUG GAUGE 
(GO &amp; NO GO)</v>
      </c>
      <c r="D169" s="7" t="str">
        <f>INDEX('Masterlist - Updating'!$D:$D,MATCH('Masterlist Autolink (Audit)'!B169,'Masterlist - Updating'!$B:$B,0))</f>
        <v>THREADMASTER</v>
      </c>
      <c r="E169" s="7" t="str">
        <f>INDEX('Masterlist - Updating'!$E:$E,MATCH('Masterlist Autolink (Audit)'!B169,'Masterlist - Updating'!$B:$B,0))</f>
        <v>2-3/4" - 8 UN - 2B</v>
      </c>
      <c r="F169" s="7" t="str">
        <f>INDEX('Masterlist - Updating'!$F:$F,MATCH('Masterlist Autolink (Audit)'!B169,'Masterlist - Updating'!$B:$B,0))</f>
        <v>186365</v>
      </c>
      <c r="G169" s="7" t="str">
        <f>INDEX('Masterlist - Updating'!$G:$G,MATCH('Masterlist Autolink (Audit)'!B169,'Masterlist - Updating'!$B:$B,0))</f>
        <v>QCD/TRSG/PROCEDURE 014 /  TRSG/QM/001/20</v>
      </c>
      <c r="H169" s="7" t="str">
        <f>INDEX('Masterlist - Updating'!$H:$H,MATCH('Masterlist Autolink (Audit)'!B169,'Masterlist - Updating'!$B:$B,0))</f>
        <v>ANSI/ASME B1.2
ANSI/ASME B1.8
ANSI/ASME B1.20.1
ANSI/ASME B1.5</v>
      </c>
      <c r="I169" s="8">
        <f>INDEX('Masterlist - Updating'!$I:$I,MATCH('Masterlist Autolink (Audit)'!B169,'Masterlist - Updating'!$B:$B,0))</f>
        <v>44557</v>
      </c>
      <c r="J169" s="133">
        <f>INDEX('Masterlist - Updating'!$J:$J,MATCH('Masterlist Autolink (Audit)'!B169,'Masterlist - Updating'!$B:$B,0))</f>
        <v>1</v>
      </c>
      <c r="K169" s="133" t="str">
        <f>INDEX('Masterlist - Updating'!$K:$K,MATCH('Masterlist Autolink (Audit)'!B169,'Masterlist - Updating'!$B:$B,0))</f>
        <v>Years</v>
      </c>
      <c r="L169" s="8">
        <f>INDEX('Masterlist - Updating'!$L:$L,MATCH('Masterlist Autolink (Audit)'!B169,'Masterlist - Updating'!$B:$B,0))</f>
        <v>44922</v>
      </c>
      <c r="M169" s="7" t="str">
        <f>INDEX('Masterlist - Updating'!$M:$M,MATCH('Masterlist Autolink (Audit)'!B169,'Masterlist - Updating'!$B:$B,0))</f>
        <v>TRESCAL</v>
      </c>
      <c r="N169" s="7" t="str">
        <f>INDEX('Masterlist - Updating'!$N:$N,MATCH('Masterlist Autolink (Audit)'!B169,'Masterlist - Updating'!$B:$B,0))</f>
        <v>SALDM/2184/5/21</v>
      </c>
      <c r="O169" s="7" t="str">
        <f>INDEX('Masterlist - Updating'!$O:$O,MATCH('Masterlist Autolink (Audit)'!B169,'Masterlist - Updating'!$B:$B,0))</f>
        <v>M/S GAUGE ROOM H10</v>
      </c>
      <c r="P169" s="7" t="b">
        <f ca="1">INDEX('Masterlist - Updating'!$P:$P,MATCH('Masterlist Autolink (Audit)'!B169,'Masterlist - Updating'!$B:$B,0))</f>
        <v>1</v>
      </c>
      <c r="Q169" s="7">
        <f>INDEX('Masterlist - Updating'!$Q:$Q,MATCH('Masterlist Autolink (Audit)'!B169,'Masterlist - Updating'!$B:$B,0))</f>
        <v>0</v>
      </c>
      <c r="R169" s="7">
        <f>INDEX('Masterlist - Updating'!$R:$R,MATCH('Masterlist Autolink (Audit)'!B169,'Masterlist - Updating'!$B:$B,0))</f>
        <v>0</v>
      </c>
      <c r="S169" s="7">
        <f>INDEX('Masterlist - Updating'!$S:$S,MATCH('Masterlist Autolink (Audit)'!B169,'Masterlist - Updating'!$B:$B,0))</f>
        <v>0</v>
      </c>
      <c r="T169" s="7">
        <f>INDEX('Masterlist - Updating'!$T:$T,MATCH('Masterlist Autolink (Audit)'!B169,'Masterlist - Updating'!$B:$B,0))</f>
        <v>0</v>
      </c>
      <c r="U169" s="11">
        <f t="shared" ca="1" si="8"/>
        <v>44831</v>
      </c>
      <c r="V169" s="11">
        <f t="shared" si="9"/>
        <v>44908</v>
      </c>
    </row>
    <row r="170" spans="1:22" ht="60" customHeight="1" x14ac:dyDescent="0.35">
      <c r="A170" s="2">
        <v>168</v>
      </c>
      <c r="B170" s="12" t="s">
        <v>796</v>
      </c>
      <c r="C170" s="130" t="str">
        <f>INDEX('Masterlist - Updating'!$C:$C,MATCH('Masterlist Autolink (Audit)'!B170,'Masterlist - Updating'!$B:$B,0))</f>
        <v>PLUG GAUGE 
(GO &amp; NO GO)</v>
      </c>
      <c r="D170" s="7" t="str">
        <f>INDEX('Masterlist - Updating'!$D:$D,MATCH('Masterlist Autolink (Audit)'!B170,'Masterlist - Updating'!$B:$B,0))</f>
        <v>THREADMASTER</v>
      </c>
      <c r="E170" s="7" t="str">
        <f>INDEX('Masterlist - Updating'!$E:$E,MATCH('Masterlist Autolink (Audit)'!B170,'Masterlist - Updating'!$B:$B,0))</f>
        <v>1-1/2" - 8 UN - 2B</v>
      </c>
      <c r="F170" s="7" t="str">
        <f>INDEX('Masterlist - Updating'!$F:$F,MATCH('Masterlist Autolink (Audit)'!B170,'Masterlist - Updating'!$B:$B,0))</f>
        <v>186376</v>
      </c>
      <c r="G170" s="7" t="str">
        <f>INDEX('Masterlist - Updating'!$G:$G,MATCH('Masterlist Autolink (Audit)'!B170,'Masterlist - Updating'!$B:$B,0))</f>
        <v>MDCP-15:2020</v>
      </c>
      <c r="H170" s="7" t="str">
        <f>INDEX('Masterlist - Updating'!$H:$H,MATCH('Masterlist Autolink (Audit)'!B170,'Masterlist - Updating'!$B:$B,0))</f>
        <v>ANSI/ASME B1.2
ANSI/ASME B1.8
ANSI/ASME B1.20.1
ANSI/ASME B1.5</v>
      </c>
      <c r="I170" s="8">
        <f>INDEX('Masterlist - Updating'!$I:$I,MATCH('Masterlist Autolink (Audit)'!B170,'Masterlist - Updating'!$B:$B,0))</f>
        <v>44484</v>
      </c>
      <c r="J170" s="133">
        <f>INDEX('Masterlist - Updating'!$J:$J,MATCH('Masterlist Autolink (Audit)'!B170,'Masterlist - Updating'!$B:$B,0))</f>
        <v>1</v>
      </c>
      <c r="K170" s="133" t="str">
        <f>INDEX('Masterlist - Updating'!$K:$K,MATCH('Masterlist Autolink (Audit)'!B170,'Masterlist - Updating'!$B:$B,0))</f>
        <v>Years</v>
      </c>
      <c r="L170" s="8">
        <f>INDEX('Masterlist - Updating'!$L:$L,MATCH('Masterlist Autolink (Audit)'!B170,'Masterlist - Updating'!$B:$B,0))</f>
        <v>44849</v>
      </c>
      <c r="M170" s="7" t="str">
        <f>INDEX('Masterlist - Updating'!$M:$M,MATCH('Masterlist Autolink (Audit)'!B170,'Masterlist - Updating'!$B:$B,0))</f>
        <v>Ming Deng</v>
      </c>
      <c r="N170" s="7" t="str">
        <f>INDEX('Masterlist - Updating'!$N:$N,MATCH('Masterlist Autolink (Audit)'!B170,'Masterlist - Updating'!$B:$B,0))</f>
        <v>MDL213165-3</v>
      </c>
      <c r="O170" s="7" t="str">
        <f>INDEX('Masterlist - Updating'!$O:$O,MATCH('Masterlist Autolink (Audit)'!B170,'Masterlist - Updating'!$B:$B,0))</f>
        <v>QC GAUGE ROOM - D</v>
      </c>
      <c r="P170" s="7" t="b">
        <f ca="1">INDEX('Masterlist - Updating'!$P:$P,MATCH('Masterlist Autolink (Audit)'!B170,'Masterlist - Updating'!$B:$B,0))</f>
        <v>1</v>
      </c>
      <c r="Q170" s="7">
        <f>INDEX('Masterlist - Updating'!$Q:$Q,MATCH('Masterlist Autolink (Audit)'!B170,'Masterlist - Updating'!$B:$B,0))</f>
        <v>0</v>
      </c>
      <c r="R170" s="7">
        <f>INDEX('Masterlist - Updating'!$R:$R,MATCH('Masterlist Autolink (Audit)'!B170,'Masterlist - Updating'!$B:$B,0))</f>
        <v>0</v>
      </c>
      <c r="S170" s="7">
        <f>INDEX('Masterlist - Updating'!$S:$S,MATCH('Masterlist Autolink (Audit)'!B170,'Masterlist - Updating'!$B:$B,0))</f>
        <v>0</v>
      </c>
      <c r="T170" s="7">
        <f>INDEX('Masterlist - Updating'!$T:$T,MATCH('Masterlist Autolink (Audit)'!B170,'Masterlist - Updating'!$B:$B,0))</f>
        <v>0</v>
      </c>
      <c r="U170" s="11">
        <f t="shared" ca="1" si="8"/>
        <v>44831</v>
      </c>
      <c r="V170" s="11">
        <f t="shared" si="9"/>
        <v>44835</v>
      </c>
    </row>
    <row r="171" spans="1:22" ht="60" customHeight="1" x14ac:dyDescent="0.35">
      <c r="A171" s="2">
        <v>169</v>
      </c>
      <c r="B171" s="12" t="s">
        <v>799</v>
      </c>
      <c r="C171" s="130" t="str">
        <f>INDEX('Masterlist - Updating'!$C:$C,MATCH('Masterlist Autolink (Audit)'!B171,'Masterlist - Updating'!$B:$B,0))</f>
        <v>BALL GAUGE</v>
      </c>
      <c r="D171" s="7" t="str">
        <f>INDEX('Masterlist - Updating'!$D:$D,MATCH('Masterlist Autolink (Audit)'!B171,'Masterlist - Updating'!$B:$B,0))</f>
        <v>CAMERON</v>
      </c>
      <c r="E171" s="7" t="str">
        <f>INDEX('Masterlist - Updating'!$E:$E,MATCH('Masterlist Autolink (Audit)'!B171,'Masterlist - Updating'!$B:$B,0))</f>
        <v>1/2" WITH 12" LENGTH ROD</v>
      </c>
      <c r="F171" s="7" t="str">
        <f>INDEX('Masterlist - Updating'!$F:$F,MATCH('Masterlist Autolink (Audit)'!B171,'Masterlist - Updating'!$B:$B,0))</f>
        <v>-</v>
      </c>
      <c r="G171" s="7" t="str">
        <f>INDEX('Masterlist - Updating'!$G:$G,MATCH('Masterlist Autolink (Audit)'!B171,'Masterlist - Updating'!$B:$B,0))</f>
        <v>QCD/TRSG/PROCEDURE 006 / TRSG/QM/001/20 / BS 959 : 2008</v>
      </c>
      <c r="H171" s="7" t="str">
        <f>INDEX('Masterlist - Updating'!$H:$H,MATCH('Masterlist Autolink (Audit)'!B171,'Masterlist - Updating'!$B:$B,0))</f>
        <v>BS 959 : 2008 OR PER MANUFACTURER SPEC</v>
      </c>
      <c r="I171" s="8">
        <f>INDEX('Masterlist - Updating'!$I:$I,MATCH('Masterlist Autolink (Audit)'!B171,'Masterlist - Updating'!$B:$B,0))</f>
        <v>44681</v>
      </c>
      <c r="J171" s="133">
        <f>INDEX('Masterlist - Updating'!$J:$J,MATCH('Masterlist Autolink (Audit)'!B171,'Masterlist - Updating'!$B:$B,0))</f>
        <v>1</v>
      </c>
      <c r="K171" s="133" t="str">
        <f>INDEX('Masterlist - Updating'!$K:$K,MATCH('Masterlist Autolink (Audit)'!B171,'Masterlist - Updating'!$B:$B,0))</f>
        <v>Years</v>
      </c>
      <c r="L171" s="8">
        <f>INDEX('Masterlist - Updating'!$L:$L,MATCH('Masterlist Autolink (Audit)'!B171,'Masterlist - Updating'!$B:$B,0))</f>
        <v>45046</v>
      </c>
      <c r="M171" s="7" t="str">
        <f>INDEX('Masterlist - Updating'!$M:$M,MATCH('Masterlist Autolink (Audit)'!B171,'Masterlist - Updating'!$B:$B,0))</f>
        <v>TRESCAL</v>
      </c>
      <c r="N171" s="7" t="str">
        <f>INDEX('Masterlist - Updating'!$N:$N,MATCH('Masterlist Autolink (Audit)'!B171,'Masterlist - Updating'!$B:$B,0))</f>
        <v>SALDM/0675/30/22</v>
      </c>
      <c r="O171" s="7" t="str">
        <f>INDEX('Masterlist - Updating'!$O:$O,MATCH('Masterlist Autolink (Audit)'!B171,'Masterlist - Updating'!$B:$B,0))</f>
        <v>M/S GAUGE ROOM I7</v>
      </c>
      <c r="P171" s="7" t="b">
        <f ca="1">INDEX('Masterlist - Updating'!$P:$P,MATCH('Masterlist Autolink (Audit)'!B171,'Masterlist - Updating'!$B:$B,0))</f>
        <v>1</v>
      </c>
      <c r="Q171" s="7">
        <f>INDEX('Masterlist - Updating'!$Q:$Q,MATCH('Masterlist Autolink (Audit)'!B171,'Masterlist - Updating'!$B:$B,0))</f>
        <v>0</v>
      </c>
      <c r="R171" s="7" t="str">
        <f>INDEX('Masterlist - Updating'!$R:$R,MATCH('Masterlist Autolink (Audit)'!B171,'Masterlist - Updating'!$B:$B,0))</f>
        <v>18640
65002785</v>
      </c>
      <c r="S171" s="7" t="str">
        <f>INDEX('Masterlist - Updating'!$S:$S,MATCH('Masterlist Autolink (Audit)'!B171,'Masterlist - Updating'!$B:$B,0))</f>
        <v>SALDM/1010/2/21
SALDM/0036/2/21</v>
      </c>
      <c r="T171" s="7" t="str">
        <f>INDEX('Masterlist - Updating'!$T:$T,MATCH('Masterlist Autolink (Audit)'!B171,'Masterlist - Updating'!$B:$B,0))</f>
        <v>11.08.2022
05.01.2023</v>
      </c>
      <c r="U171" s="11">
        <f t="shared" ca="1" si="8"/>
        <v>44831</v>
      </c>
      <c r="V171" s="11">
        <f t="shared" si="9"/>
        <v>45032</v>
      </c>
    </row>
    <row r="172" spans="1:22" ht="60" customHeight="1" x14ac:dyDescent="0.35">
      <c r="A172" s="2">
        <v>170</v>
      </c>
      <c r="B172" s="12" t="s">
        <v>807</v>
      </c>
      <c r="C172" s="130" t="str">
        <f>INDEX('Masterlist - Updating'!$C:$C,MATCH('Masterlist Autolink (Audit)'!B172,'Masterlist - Updating'!$B:$B,0))</f>
        <v>DIAL CALIPER</v>
      </c>
      <c r="D172" s="7" t="str">
        <f>INDEX('Masterlist - Updating'!$D:$D,MATCH('Masterlist Autolink (Audit)'!B172,'Masterlist - Updating'!$B:$B,0))</f>
        <v>MITUTOYO</v>
      </c>
      <c r="E172" s="7" t="str">
        <f>INDEX('Masterlist - Updating'!$E:$E,MATCH('Masterlist Autolink (Audit)'!B172,'Masterlist - Updating'!$B:$B,0))</f>
        <v>0 - 12"</v>
      </c>
      <c r="F172" s="7" t="str">
        <f>INDEX('Masterlist - Updating'!$F:$F,MATCH('Masterlist Autolink (Audit)'!B172,'Masterlist - Updating'!$B:$B,0))</f>
        <v>18597574</v>
      </c>
      <c r="G172" s="7" t="str">
        <f>INDEX('Masterlist - Updating'!$G:$G,MATCH('Masterlist Autolink (Audit)'!B172,'Masterlist - Updating'!$B:$B,0))</f>
        <v>QCD/TRSG/PROCEDURE 008 / TRSG/QM/001/20 / JIS B 7507:2016</v>
      </c>
      <c r="H172" s="7" t="str">
        <f>INDEX('Masterlist - Updating'!$H:$H,MATCH('Masterlist Autolink (Audit)'!B172,'Masterlist - Updating'!$B:$B,0))</f>
        <v>±0.0016" / 
 BS 887 / JIS B 7507 OR PER MANUFACTURER SPEC</v>
      </c>
      <c r="I172" s="8">
        <f>INDEX('Masterlist - Updating'!$I:$I,MATCH('Masterlist Autolink (Audit)'!B172,'Masterlist - Updating'!$B:$B,0))</f>
        <v>44681</v>
      </c>
      <c r="J172" s="133">
        <f>INDEX('Masterlist - Updating'!$J:$J,MATCH('Masterlist Autolink (Audit)'!B172,'Masterlist - Updating'!$B:$B,0))</f>
        <v>1</v>
      </c>
      <c r="K172" s="133" t="str">
        <f>INDEX('Masterlist - Updating'!$K:$K,MATCH('Masterlist Autolink (Audit)'!B172,'Masterlist - Updating'!$B:$B,0))</f>
        <v>Years</v>
      </c>
      <c r="L172" s="8">
        <f>INDEX('Masterlist - Updating'!$L:$L,MATCH('Masterlist Autolink (Audit)'!B172,'Masterlist - Updating'!$B:$B,0))</f>
        <v>45046</v>
      </c>
      <c r="M172" s="7" t="str">
        <f>INDEX('Masterlist - Updating'!$M:$M,MATCH('Masterlist Autolink (Audit)'!B172,'Masterlist - Updating'!$B:$B,0))</f>
        <v>TRESCAL</v>
      </c>
      <c r="N172" s="7" t="str">
        <f>INDEX('Masterlist - Updating'!$N:$N,MATCH('Masterlist Autolink (Audit)'!B172,'Masterlist - Updating'!$B:$B,0))</f>
        <v>SALDM/0675/15/22</v>
      </c>
      <c r="O172" s="7" t="str">
        <f>INDEX('Masterlist - Updating'!$O:$O,MATCH('Masterlist Autolink (Audit)'!B172,'Masterlist - Updating'!$B:$B,0))</f>
        <v>Machine Shop (HBMB1)</v>
      </c>
      <c r="P172" s="7" t="b">
        <f ca="1">INDEX('Masterlist - Updating'!$P:$P,MATCH('Masterlist Autolink (Audit)'!B172,'Masterlist - Updating'!$B:$B,0))</f>
        <v>1</v>
      </c>
      <c r="Q172" s="7">
        <f>INDEX('Masterlist - Updating'!$Q:$Q,MATCH('Masterlist Autolink (Audit)'!B172,'Masterlist - Updating'!$B:$B,0))</f>
        <v>0</v>
      </c>
      <c r="R172" s="7" t="str">
        <f>INDEX('Masterlist - Updating'!$R:$R,MATCH('Masterlist Autolink (Audit)'!B172,'Masterlist - Updating'!$B:$B,0))</f>
        <v>186640
1510008
SML/PG-in/001</v>
      </c>
      <c r="S172" s="7" t="str">
        <f>INDEX('Masterlist - Updating'!$S:$S,MATCH('Masterlist Autolink (Audit)'!B172,'Masterlist - Updating'!$B:$B,0))</f>
        <v>SALDM/1010/2/21
SALDM/1681/2/21
SALDM/1883/2/22</v>
      </c>
      <c r="T172" s="7" t="str">
        <f>INDEX('Masterlist - Updating'!$T:$T,MATCH('Masterlist Autolink (Audit)'!B172,'Masterlist - Updating'!$B:$B,0))</f>
        <v>11.08.2023
03.11.2022
22.11.2022</v>
      </c>
      <c r="U172" s="11">
        <f t="shared" ca="1" si="8"/>
        <v>44831</v>
      </c>
      <c r="V172" s="11">
        <f t="shared" si="9"/>
        <v>45032</v>
      </c>
    </row>
    <row r="173" spans="1:22" ht="60" customHeight="1" x14ac:dyDescent="0.35">
      <c r="A173" s="2">
        <v>171</v>
      </c>
      <c r="B173" s="12" t="s">
        <v>811</v>
      </c>
      <c r="C173" s="130" t="str">
        <f>INDEX('Masterlist - Updating'!$C:$C,MATCH('Masterlist Autolink (Audit)'!B173,'Masterlist - Updating'!$B:$B,0))</f>
        <v>PLUG GAUGE 
(GO &amp; NO GO)</v>
      </c>
      <c r="D173" s="7" t="str">
        <f>INDEX('Masterlist - Updating'!$D:$D,MATCH('Masterlist Autolink (Audit)'!B173,'Masterlist - Updating'!$B:$B,0))</f>
        <v>THREADMASTER</v>
      </c>
      <c r="E173" s="7" t="str">
        <f>INDEX('Masterlist - Updating'!$E:$E,MATCH('Masterlist Autolink (Audit)'!B173,'Masterlist - Updating'!$B:$B,0))</f>
        <v>1-1/2" - 6 UNC - 2B</v>
      </c>
      <c r="F173" s="7" t="str">
        <f>INDEX('Masterlist - Updating'!$F:$F,MATCH('Masterlist Autolink (Audit)'!B173,'Masterlist - Updating'!$B:$B,0))</f>
        <v>191493</v>
      </c>
      <c r="G173" s="7" t="str">
        <f>INDEX('Masterlist - Updating'!$G:$G,MATCH('Masterlist Autolink (Audit)'!B173,'Masterlist - Updating'!$B:$B,0))</f>
        <v>QCD/TRSG/PROCEDURE 014 / TRSG/QM/001/20 / 
ANSI/ASME B1.2-1983</v>
      </c>
      <c r="H173" s="7" t="str">
        <f>INDEX('Masterlist - Updating'!$H:$H,MATCH('Masterlist Autolink (Audit)'!B173,'Masterlist - Updating'!$B:$B,0))</f>
        <v>ANSI/ASME B1.2
ANSI/ASME B1.8
ANSI/ASME B1.20.1
ANSI/ASME B1.5</v>
      </c>
      <c r="I173" s="8">
        <f>INDEX('Masterlist - Updating'!$I:$I,MATCH('Masterlist Autolink (Audit)'!B173,'Masterlist - Updating'!$B:$B,0))</f>
        <v>44686</v>
      </c>
      <c r="J173" s="133">
        <f>INDEX('Masterlist - Updating'!$J:$J,MATCH('Masterlist Autolink (Audit)'!B173,'Masterlist - Updating'!$B:$B,0))</f>
        <v>1</v>
      </c>
      <c r="K173" s="133" t="str">
        <f>INDEX('Masterlist - Updating'!$K:$K,MATCH('Masterlist Autolink (Audit)'!B173,'Masterlist - Updating'!$B:$B,0))</f>
        <v>Years</v>
      </c>
      <c r="L173" s="8">
        <f>INDEX('Masterlist - Updating'!$L:$L,MATCH('Masterlist Autolink (Audit)'!B173,'Masterlist - Updating'!$B:$B,0))</f>
        <v>45051</v>
      </c>
      <c r="M173" s="7" t="str">
        <f>INDEX('Masterlist - Updating'!$M:$M,MATCH('Masterlist Autolink (Audit)'!B173,'Masterlist - Updating'!$B:$B,0))</f>
        <v>TRESCAL</v>
      </c>
      <c r="N173" s="7" t="str">
        <f>INDEX('Masterlist - Updating'!$N:$N,MATCH('Masterlist Autolink (Audit)'!B173,'Masterlist - Updating'!$B:$B,0))</f>
        <v>SALDM/0675/56/22</v>
      </c>
      <c r="O173" s="7" t="str">
        <f>INDEX('Masterlist - Updating'!$O:$O,MATCH('Masterlist Autolink (Audit)'!B173,'Masterlist - Updating'!$B:$B,0))</f>
        <v>M/S GAUGE ROOM H6</v>
      </c>
      <c r="P173" s="7" t="b">
        <f ca="1">INDEX('Masterlist - Updating'!$P:$P,MATCH('Masterlist Autolink (Audit)'!B173,'Masterlist - Updating'!$B:$B,0))</f>
        <v>1</v>
      </c>
      <c r="Q173" s="7">
        <f>INDEX('Masterlist - Updating'!$Q:$Q,MATCH('Masterlist Autolink (Audit)'!B173,'Masterlist - Updating'!$B:$B,0))</f>
        <v>0</v>
      </c>
      <c r="R173" s="7" t="str">
        <f>INDEX('Masterlist - Updating'!$R:$R,MATCH('Masterlist Autolink (Audit)'!B173,'Masterlist - Updating'!$B:$B,0))</f>
        <v>18640 (E81)
0101 (600.2)
000211509 (PH-3515F)</v>
      </c>
      <c r="S173" s="7" t="str">
        <f>INDEX('Masterlist - Updating'!$S:$S,MATCH('Masterlist Autolink (Audit)'!B173,'Masterlist - Updating'!$B:$B,0))</f>
        <v>SALDM/1010/2/21
SALDM/1074/3/21
SALDM/0624/1/22</v>
      </c>
      <c r="T173" s="7" t="str">
        <f>INDEX('Masterlist - Updating'!$T:$T,MATCH('Masterlist Autolink (Audit)'!B173,'Masterlist - Updating'!$B:$B,0))</f>
        <v>11.08.2023
12.08.2023
19.04.2023</v>
      </c>
      <c r="U173" s="11">
        <f t="shared" ca="1" si="8"/>
        <v>44831</v>
      </c>
      <c r="V173" s="11">
        <f t="shared" si="9"/>
        <v>45037</v>
      </c>
    </row>
    <row r="174" spans="1:22" ht="60" customHeight="1" x14ac:dyDescent="0.35">
      <c r="A174" s="2">
        <v>172</v>
      </c>
      <c r="B174" s="12" t="s">
        <v>816</v>
      </c>
      <c r="C174" s="130" t="str">
        <f>INDEX('Masterlist - Updating'!$C:$C,MATCH('Masterlist Autolink (Audit)'!B174,'Masterlist - Updating'!$B:$B,0))</f>
        <v>PLUG GAUGE 
(GO &amp; NO GO)</v>
      </c>
      <c r="D174" s="7" t="str">
        <f>INDEX('Masterlist - Updating'!$D:$D,MATCH('Masterlist Autolink (Audit)'!B174,'Masterlist - Updating'!$B:$B,0))</f>
        <v>THREADMASTER</v>
      </c>
      <c r="E174" s="7" t="str">
        <f>INDEX('Masterlist - Updating'!$E:$E,MATCH('Masterlist Autolink (Audit)'!B174,'Masterlist - Updating'!$B:$B,0))</f>
        <v>4" - 8 UN - 2B</v>
      </c>
      <c r="F174" s="7" t="str">
        <f>INDEX('Masterlist - Updating'!$F:$F,MATCH('Masterlist Autolink (Audit)'!B174,'Masterlist - Updating'!$B:$B,0))</f>
        <v>200405</v>
      </c>
      <c r="G174" s="7" t="str">
        <f>INDEX('Masterlist - Updating'!$G:$G,MATCH('Masterlist Autolink (Audit)'!B174,'Masterlist - Updating'!$B:$B,0))</f>
        <v>QCD/TRSG/PROCEDURE 014 /  TRSG/QM/001/20</v>
      </c>
      <c r="H174" s="7" t="str">
        <f>INDEX('Masterlist - Updating'!$H:$H,MATCH('Masterlist Autolink (Audit)'!B174,'Masterlist - Updating'!$B:$B,0))</f>
        <v>ANSI/ASME B1.2
ANSI/ASME B1.8
ANSI/ASME B1.20.1
ANSI/ASME B1.5</v>
      </c>
      <c r="I174" s="8">
        <f>INDEX('Masterlist - Updating'!$I:$I,MATCH('Masterlist Autolink (Audit)'!B174,'Masterlist - Updating'!$B:$B,0))</f>
        <v>44469</v>
      </c>
      <c r="J174" s="133">
        <f>INDEX('Masterlist - Updating'!$J:$J,MATCH('Masterlist Autolink (Audit)'!B174,'Masterlist - Updating'!$B:$B,0))</f>
        <v>1</v>
      </c>
      <c r="K174" s="133" t="str">
        <f>INDEX('Masterlist - Updating'!$K:$K,MATCH('Masterlist Autolink (Audit)'!B174,'Masterlist - Updating'!$B:$B,0))</f>
        <v>Years</v>
      </c>
      <c r="L174" s="8">
        <f>INDEX('Masterlist - Updating'!$L:$L,MATCH('Masterlist Autolink (Audit)'!B174,'Masterlist - Updating'!$B:$B,0))</f>
        <v>44834</v>
      </c>
      <c r="M174" s="7" t="str">
        <f>INDEX('Masterlist - Updating'!$M:$M,MATCH('Masterlist Autolink (Audit)'!B174,'Masterlist - Updating'!$B:$B,0))</f>
        <v>TRESCAL</v>
      </c>
      <c r="N174" s="7" t="str">
        <f>INDEX('Masterlist - Updating'!$N:$N,MATCH('Masterlist Autolink (Audit)'!B174,'Masterlist - Updating'!$B:$B,0))</f>
        <v>SALDM/1356/5/21</v>
      </c>
      <c r="O174" s="7" t="str">
        <f>INDEX('Masterlist - Updating'!$O:$O,MATCH('Masterlist Autolink (Audit)'!B174,'Masterlist - Updating'!$B:$B,0))</f>
        <v>M/S GAUGE ROOM C4 &amp; C5</v>
      </c>
      <c r="P174" s="7" t="b">
        <f ca="1">INDEX('Masterlist - Updating'!$P:$P,MATCH('Masterlist Autolink (Audit)'!B174,'Masterlist - Updating'!$B:$B,0))</f>
        <v>0</v>
      </c>
      <c r="Q174" s="7">
        <f>INDEX('Masterlist - Updating'!$Q:$Q,MATCH('Masterlist Autolink (Audit)'!B174,'Masterlist - Updating'!$B:$B,0))</f>
        <v>0</v>
      </c>
      <c r="R174" s="7">
        <f>INDEX('Masterlist - Updating'!$R:$R,MATCH('Masterlist Autolink (Audit)'!B174,'Masterlist - Updating'!$B:$B,0))</f>
        <v>0</v>
      </c>
      <c r="S174" s="7">
        <f>INDEX('Masterlist - Updating'!$S:$S,MATCH('Masterlist Autolink (Audit)'!B174,'Masterlist - Updating'!$B:$B,0))</f>
        <v>0</v>
      </c>
      <c r="T174" s="7">
        <f>INDEX('Masterlist - Updating'!$T:$T,MATCH('Masterlist Autolink (Audit)'!B174,'Masterlist - Updating'!$B:$B,0))</f>
        <v>0</v>
      </c>
      <c r="U174" s="11">
        <f t="shared" ca="1" si="8"/>
        <v>44831</v>
      </c>
      <c r="V174" s="11">
        <f t="shared" si="9"/>
        <v>44820</v>
      </c>
    </row>
    <row r="175" spans="1:22" ht="60" customHeight="1" x14ac:dyDescent="0.35">
      <c r="A175" s="2">
        <v>173</v>
      </c>
      <c r="B175" s="12" t="s">
        <v>820</v>
      </c>
      <c r="C175" s="130" t="str">
        <f>INDEX('Masterlist - Updating'!$C:$C,MATCH('Masterlist Autolink (Audit)'!B175,'Masterlist - Updating'!$B:$B,0))</f>
        <v>PLUG GAUGE 
(GO &amp; NO GO)</v>
      </c>
      <c r="D175" s="7" t="str">
        <f>INDEX('Masterlist - Updating'!$D:$D,MATCH('Masterlist Autolink (Audit)'!B175,'Masterlist - Updating'!$B:$B,0))</f>
        <v>THREADMASTER</v>
      </c>
      <c r="E175" s="7" t="str">
        <f>INDEX('Masterlist - Updating'!$E:$E,MATCH('Masterlist Autolink (Audit)'!B175,'Masterlist - Updating'!$B:$B,0))</f>
        <v>5-1/4" - 4 STUB ACME - 2G</v>
      </c>
      <c r="F175" s="7" t="str">
        <f>INDEX('Masterlist - Updating'!$F:$F,MATCH('Masterlist Autolink (Audit)'!B175,'Masterlist - Updating'!$B:$B,0))</f>
        <v>200421</v>
      </c>
      <c r="G175" s="7" t="str">
        <f>INDEX('Masterlist - Updating'!$G:$G,MATCH('Masterlist Autolink (Audit)'!B175,'Masterlist - Updating'!$B:$B,0))</f>
        <v>QCD/TRSG/PROCEDURE 014 /  TRSG/QM/001/20</v>
      </c>
      <c r="H175" s="7" t="str">
        <f>INDEX('Masterlist - Updating'!$H:$H,MATCH('Masterlist Autolink (Audit)'!B175,'Masterlist - Updating'!$B:$B,0))</f>
        <v>ANSI/ASME B1.2
ANSI/ASME B1.8
ANSI/ASME B1.20.1
ANSI/ASME B1.5</v>
      </c>
      <c r="I175" s="8">
        <f>INDEX('Masterlist - Updating'!$I:$I,MATCH('Masterlist Autolink (Audit)'!B175,'Masterlist - Updating'!$B:$B,0))</f>
        <v>44469</v>
      </c>
      <c r="J175" s="133">
        <f>INDEX('Masterlist - Updating'!$J:$J,MATCH('Masterlist Autolink (Audit)'!B175,'Masterlist - Updating'!$B:$B,0))</f>
        <v>1</v>
      </c>
      <c r="K175" s="133" t="str">
        <f>INDEX('Masterlist - Updating'!$K:$K,MATCH('Masterlist Autolink (Audit)'!B175,'Masterlist - Updating'!$B:$B,0))</f>
        <v>Years</v>
      </c>
      <c r="L175" s="8">
        <f>INDEX('Masterlist - Updating'!$L:$L,MATCH('Masterlist Autolink (Audit)'!B175,'Masterlist - Updating'!$B:$B,0))</f>
        <v>44834</v>
      </c>
      <c r="M175" s="7" t="str">
        <f>INDEX('Masterlist - Updating'!$M:$M,MATCH('Masterlist Autolink (Audit)'!B175,'Masterlist - Updating'!$B:$B,0))</f>
        <v>TRESCAL</v>
      </c>
      <c r="N175" s="7" t="str">
        <f>INDEX('Masterlist - Updating'!$N:$N,MATCH('Masterlist Autolink (Audit)'!B175,'Masterlist - Updating'!$B:$B,0))</f>
        <v>SALDM/0285/3/21</v>
      </c>
      <c r="O175" s="7" t="str">
        <f>INDEX('Masterlist - Updating'!$O:$O,MATCH('Masterlist Autolink (Audit)'!B175,'Masterlist - Updating'!$B:$B,0))</f>
        <v>M/S GAUGE ROOM D3 &amp; D4</v>
      </c>
      <c r="P175" s="7" t="b">
        <f ca="1">INDEX('Masterlist - Updating'!$P:$P,MATCH('Masterlist Autolink (Audit)'!B175,'Masterlist - Updating'!$B:$B,0))</f>
        <v>0</v>
      </c>
      <c r="Q175" s="7">
        <f>INDEX('Masterlist - Updating'!$Q:$Q,MATCH('Masterlist Autolink (Audit)'!B175,'Masterlist - Updating'!$B:$B,0))</f>
        <v>0</v>
      </c>
      <c r="R175" s="7">
        <f>INDEX('Masterlist - Updating'!$R:$R,MATCH('Masterlist Autolink (Audit)'!B175,'Masterlist - Updating'!$B:$B,0))</f>
        <v>0</v>
      </c>
      <c r="S175" s="7">
        <f>INDEX('Masterlist - Updating'!$S:$S,MATCH('Masterlist Autolink (Audit)'!B175,'Masterlist - Updating'!$B:$B,0))</f>
        <v>0</v>
      </c>
      <c r="T175" s="7">
        <f>INDEX('Masterlist - Updating'!$T:$T,MATCH('Masterlist Autolink (Audit)'!B175,'Masterlist - Updating'!$B:$B,0))</f>
        <v>0</v>
      </c>
      <c r="U175" s="11">
        <f t="shared" ca="1" si="8"/>
        <v>44831</v>
      </c>
      <c r="V175" s="11">
        <f t="shared" si="9"/>
        <v>44820</v>
      </c>
    </row>
    <row r="176" spans="1:22" ht="60" customHeight="1" x14ac:dyDescent="0.35">
      <c r="A176" s="2">
        <v>174</v>
      </c>
      <c r="B176" s="12" t="s">
        <v>824</v>
      </c>
      <c r="C176" s="130" t="str">
        <f>INDEX('Masterlist - Updating'!$C:$C,MATCH('Masterlist Autolink (Audit)'!B176,'Masterlist - Updating'!$B:$B,0))</f>
        <v>PLUG GAUGE 
(GO &amp; NO GO)</v>
      </c>
      <c r="D176" s="7" t="str">
        <f>INDEX('Masterlist - Updating'!$D:$D,MATCH('Masterlist Autolink (Audit)'!B176,'Masterlist - Updating'!$B:$B,0))</f>
        <v>THREADMASTER</v>
      </c>
      <c r="E176" s="7" t="str">
        <f>INDEX('Masterlist - Updating'!$E:$E,MATCH('Masterlist Autolink (Audit)'!B176,'Masterlist - Updating'!$B:$B,0))</f>
        <v>5-1/4" - 4 ACME - 2G</v>
      </c>
      <c r="F176" s="7" t="str">
        <f>INDEX('Masterlist - Updating'!$F:$F,MATCH('Masterlist Autolink (Audit)'!B176,'Masterlist - Updating'!$B:$B,0))</f>
        <v>144798 &amp; 200422</v>
      </c>
      <c r="G176" s="7" t="str">
        <f>INDEX('Masterlist - Updating'!$G:$G,MATCH('Masterlist Autolink (Audit)'!B176,'Masterlist - Updating'!$B:$B,0))</f>
        <v>QCD/TRSG/PROCEDURE 014 /  TRSG/QM/001/20</v>
      </c>
      <c r="H176" s="7" t="str">
        <f>INDEX('Masterlist - Updating'!$H:$H,MATCH('Masterlist Autolink (Audit)'!B176,'Masterlist - Updating'!$B:$B,0))</f>
        <v>ANSI/ASME B1.2
ANSI/ASME B1.8
ANSI/ASME B1.20.1
ANSI/ASME B1.5</v>
      </c>
      <c r="I176" s="8">
        <f>INDEX('Masterlist - Updating'!$I:$I,MATCH('Masterlist Autolink (Audit)'!B176,'Masterlist - Updating'!$B:$B,0))</f>
        <v>44508</v>
      </c>
      <c r="J176" s="133">
        <f>INDEX('Masterlist - Updating'!$J:$J,MATCH('Masterlist Autolink (Audit)'!B176,'Masterlist - Updating'!$B:$B,0))</f>
        <v>1</v>
      </c>
      <c r="K176" s="133" t="str">
        <f>INDEX('Masterlist - Updating'!$K:$K,MATCH('Masterlist Autolink (Audit)'!B176,'Masterlist - Updating'!$B:$B,0))</f>
        <v>Years</v>
      </c>
      <c r="L176" s="8">
        <f>INDEX('Masterlist - Updating'!$L:$L,MATCH('Masterlist Autolink (Audit)'!B176,'Masterlist - Updating'!$B:$B,0))</f>
        <v>44873</v>
      </c>
      <c r="M176" s="7" t="str">
        <f>INDEX('Masterlist - Updating'!$M:$M,MATCH('Masterlist Autolink (Audit)'!B176,'Masterlist - Updating'!$B:$B,0))</f>
        <v>TRESCAL</v>
      </c>
      <c r="N176" s="7" t="str">
        <f>INDEX('Masterlist - Updating'!$N:$N,MATCH('Masterlist Autolink (Audit)'!B176,'Masterlist - Updating'!$B:$B,0))</f>
        <v>SALDM/0322/5/21</v>
      </c>
      <c r="O176" s="7" t="str">
        <f>INDEX('Masterlist - Updating'!$O:$O,MATCH('Masterlist Autolink (Audit)'!B176,'Masterlist - Updating'!$B:$B,0))</f>
        <v>M/S GAUGE ROOM D5 &amp; D6</v>
      </c>
      <c r="P176" s="7" t="b">
        <f ca="1">INDEX('Masterlist - Updating'!$P:$P,MATCH('Masterlist Autolink (Audit)'!B176,'Masterlist - Updating'!$B:$B,0))</f>
        <v>1</v>
      </c>
      <c r="Q176" s="7" t="str">
        <f>INDEX('Masterlist - Updating'!$Q:$Q,MATCH('Masterlist Autolink (Audit)'!B176,'Masterlist - Updating'!$B:$B,0))</f>
        <v>NOT REQUIRED CALIBRATION</v>
      </c>
      <c r="R176" s="7">
        <f>INDEX('Masterlist - Updating'!$R:$R,MATCH('Masterlist Autolink (Audit)'!B176,'Masterlist - Updating'!$B:$B,0))</f>
        <v>0</v>
      </c>
      <c r="S176" s="7">
        <f>INDEX('Masterlist - Updating'!$S:$S,MATCH('Masterlist Autolink (Audit)'!B176,'Masterlist - Updating'!$B:$B,0))</f>
        <v>0</v>
      </c>
      <c r="T176" s="7">
        <f>INDEX('Masterlist - Updating'!$T:$T,MATCH('Masterlist Autolink (Audit)'!B176,'Masterlist - Updating'!$B:$B,0))</f>
        <v>0</v>
      </c>
      <c r="U176" s="11">
        <f t="shared" ca="1" si="8"/>
        <v>44831</v>
      </c>
      <c r="V176" s="11">
        <f t="shared" si="9"/>
        <v>44859</v>
      </c>
    </row>
    <row r="177" spans="1:22" ht="60" customHeight="1" x14ac:dyDescent="0.35">
      <c r="A177" s="2">
        <v>175</v>
      </c>
      <c r="B177" s="12" t="s">
        <v>829</v>
      </c>
      <c r="C177" s="130" t="str">
        <f>INDEX('Masterlist - Updating'!$C:$C,MATCH('Masterlist Autolink (Audit)'!B177,'Masterlist - Updating'!$B:$B,0))</f>
        <v>DIAL CALIPER</v>
      </c>
      <c r="D177" s="7" t="str">
        <f>INDEX('Masterlist - Updating'!$D:$D,MATCH('Masterlist Autolink (Audit)'!B177,'Masterlist - Updating'!$B:$B,0))</f>
        <v>MITUTOYO</v>
      </c>
      <c r="E177" s="7" t="str">
        <f>INDEX('Masterlist - Updating'!$E:$E,MATCH('Masterlist Autolink (Audit)'!B177,'Masterlist - Updating'!$B:$B,0))</f>
        <v xml:space="preserve"> 0" - 12"</v>
      </c>
      <c r="F177" s="7" t="str">
        <f>INDEX('Masterlist - Updating'!$F:$F,MATCH('Masterlist Autolink (Audit)'!B177,'Masterlist - Updating'!$B:$B,0))</f>
        <v>19506454</v>
      </c>
      <c r="G177" s="7" t="str">
        <f>INDEX('Masterlist - Updating'!$G:$G,MATCH('Masterlist Autolink (Audit)'!B177,'Masterlist - Updating'!$B:$B,0))</f>
        <v>QCD/TRSG/PROCEDURE 008 / TRSG/QM/001/20 / ISO 3611:2010</v>
      </c>
      <c r="H177" s="7" t="str">
        <f>INDEX('Masterlist - Updating'!$H:$H,MATCH('Masterlist Autolink (Audit)'!B177,'Masterlist - Updating'!$B:$B,0))</f>
        <v>BS 887 / JIS B 7507 OR PER MANUFACTURER SPECIFICATION</v>
      </c>
      <c r="I177" s="8">
        <f>INDEX('Masterlist - Updating'!$I:$I,MATCH('Masterlist Autolink (Audit)'!B177,'Masterlist - Updating'!$B:$B,0))</f>
        <v>44806</v>
      </c>
      <c r="J177" s="133">
        <f>INDEX('Masterlist - Updating'!$J:$J,MATCH('Masterlist Autolink (Audit)'!B177,'Masterlist - Updating'!$B:$B,0))</f>
        <v>1</v>
      </c>
      <c r="K177" s="133" t="str">
        <f>INDEX('Masterlist - Updating'!$K:$K,MATCH('Masterlist Autolink (Audit)'!B177,'Masterlist - Updating'!$B:$B,0))</f>
        <v>Years</v>
      </c>
      <c r="L177" s="8">
        <f>INDEX('Masterlist - Updating'!$L:$L,MATCH('Masterlist Autolink (Audit)'!B177,'Masterlist - Updating'!$B:$B,0))</f>
        <v>45171</v>
      </c>
      <c r="M177" s="7" t="str">
        <f>INDEX('Masterlist - Updating'!$M:$M,MATCH('Masterlist Autolink (Audit)'!B177,'Masterlist - Updating'!$B:$B,0))</f>
        <v>TRESCAL</v>
      </c>
      <c r="N177" s="7" t="str">
        <f>INDEX('Masterlist - Updating'!$N:$N,MATCH('Masterlist Autolink (Audit)'!B177,'Masterlist - Updating'!$B:$B,0))</f>
        <v>SALDM/1462/7/22</v>
      </c>
      <c r="O177" s="7" t="str">
        <f>INDEX('Masterlist - Updating'!$O:$O,MATCH('Masterlist Autolink (Audit)'!B177,'Masterlist - Updating'!$B:$B,0))</f>
        <v>Machine Shop (VTCA2)</v>
      </c>
      <c r="P177" s="7" t="b">
        <f ca="1">INDEX('Masterlist - Updating'!$P:$P,MATCH('Masterlist Autolink (Audit)'!B177,'Masterlist - Updating'!$B:$B,0))</f>
        <v>1</v>
      </c>
      <c r="Q177" s="7">
        <f>INDEX('Masterlist - Updating'!$Q:$Q,MATCH('Masterlist Autolink (Audit)'!B177,'Masterlist - Updating'!$B:$B,0))</f>
        <v>0</v>
      </c>
      <c r="R177" s="7" t="str">
        <f>INDEX('Masterlist - Updating'!$R:$R,MATCH('Masterlist Autolink (Audit)'!B177,'Masterlist - Updating'!$B:$B,0))</f>
        <v>18640 (E81)
1510008
SML/PG-IN/001</v>
      </c>
      <c r="S177" s="7" t="str">
        <f>INDEX('Masterlist - Updating'!$S:$S,MATCH('Masterlist Autolink (Audit)'!B177,'Masterlist - Updating'!$B:$B,0))</f>
        <v>SALDM/1010/2/21
SALDM/1681/2/21
SALDM/1883/2/21</v>
      </c>
      <c r="T177" s="7" t="str">
        <f>INDEX('Masterlist - Updating'!$T:$T,MATCH('Masterlist Autolink (Audit)'!B177,'Masterlist - Updating'!$B:$B,0))</f>
        <v>11.08.2023
03.11.2022
22.11.2022</v>
      </c>
      <c r="U177" s="11">
        <f t="shared" ca="1" si="8"/>
        <v>44831</v>
      </c>
      <c r="V177" s="11">
        <f t="shared" si="9"/>
        <v>45157</v>
      </c>
    </row>
    <row r="178" spans="1:22" ht="60" customHeight="1" x14ac:dyDescent="0.35">
      <c r="A178" s="2">
        <v>176</v>
      </c>
      <c r="B178" s="12" t="s">
        <v>831</v>
      </c>
      <c r="C178" s="130" t="str">
        <f>INDEX('Masterlist - Updating'!$C:$C,MATCH('Masterlist Autolink (Audit)'!B178,'Masterlist - Updating'!$B:$B,0))</f>
        <v>DIAL CALIPER</v>
      </c>
      <c r="D178" s="7" t="str">
        <f>INDEX('Masterlist - Updating'!$D:$D,MATCH('Masterlist Autolink (Audit)'!B178,'Masterlist - Updating'!$B:$B,0))</f>
        <v>MITUTOYO</v>
      </c>
      <c r="E178" s="7" t="str">
        <f>INDEX('Masterlist - Updating'!$E:$E,MATCH('Masterlist Autolink (Audit)'!B178,'Masterlist - Updating'!$B:$B,0))</f>
        <v xml:space="preserve"> 0" - 12"</v>
      </c>
      <c r="F178" s="7" t="str">
        <f>INDEX('Masterlist - Updating'!$F:$F,MATCH('Masterlist Autolink (Audit)'!B178,'Masterlist - Updating'!$B:$B,0))</f>
        <v>19506564</v>
      </c>
      <c r="G178" s="7" t="str">
        <f>INDEX('Masterlist - Updating'!$G:$G,MATCH('Masterlist Autolink (Audit)'!B178,'Masterlist - Updating'!$B:$B,0))</f>
        <v>QCD/TRSG/PROCEDURE 008 / TRSG/QM/001/20 / ISO 3611:2010</v>
      </c>
      <c r="H178" s="7" t="str">
        <f>INDEX('Masterlist - Updating'!$H:$H,MATCH('Masterlist Autolink (Audit)'!B178,'Masterlist - Updating'!$B:$B,0))</f>
        <v>BS 887 / JIS B 7507 OR PER MANUFACTURER SPECIFICATION</v>
      </c>
      <c r="I178" s="8">
        <f>INDEX('Masterlist - Updating'!$I:$I,MATCH('Masterlist Autolink (Audit)'!B178,'Masterlist - Updating'!$B:$B,0))</f>
        <v>44806</v>
      </c>
      <c r="J178" s="133">
        <f>INDEX('Masterlist - Updating'!$J:$J,MATCH('Masterlist Autolink (Audit)'!B178,'Masterlist - Updating'!$B:$B,0))</f>
        <v>1</v>
      </c>
      <c r="K178" s="133" t="str">
        <f>INDEX('Masterlist - Updating'!$K:$K,MATCH('Masterlist Autolink (Audit)'!B178,'Masterlist - Updating'!$B:$B,0))</f>
        <v>Years</v>
      </c>
      <c r="L178" s="8">
        <f>INDEX('Masterlist - Updating'!$L:$L,MATCH('Masterlist Autolink (Audit)'!B178,'Masterlist - Updating'!$B:$B,0))</f>
        <v>45171</v>
      </c>
      <c r="M178" s="7" t="str">
        <f>INDEX('Masterlist - Updating'!$M:$M,MATCH('Masterlist Autolink (Audit)'!B178,'Masterlist - Updating'!$B:$B,0))</f>
        <v>TRESCAL</v>
      </c>
      <c r="N178" s="7" t="str">
        <f>INDEX('Masterlist - Updating'!$N:$N,MATCH('Masterlist Autolink (Audit)'!B178,'Masterlist - Updating'!$B:$B,0))</f>
        <v>SALDM/1462/8/22</v>
      </c>
      <c r="O178" s="7" t="str">
        <f>INDEX('Masterlist - Updating'!$O:$O,MATCH('Masterlist Autolink (Audit)'!B178,'Masterlist - Updating'!$B:$B,0))</f>
        <v>Machine Shop (HBMB3)</v>
      </c>
      <c r="P178" s="7" t="b">
        <f ca="1">INDEX('Masterlist - Updating'!$P:$P,MATCH('Masterlist Autolink (Audit)'!B178,'Masterlist - Updating'!$B:$B,0))</f>
        <v>1</v>
      </c>
      <c r="Q178" s="7">
        <f>INDEX('Masterlist - Updating'!$Q:$Q,MATCH('Masterlist Autolink (Audit)'!B178,'Masterlist - Updating'!$B:$B,0))</f>
        <v>0</v>
      </c>
      <c r="R178" s="7" t="str">
        <f>INDEX('Masterlist - Updating'!$R:$R,MATCH('Masterlist Autolink (Audit)'!B178,'Masterlist - Updating'!$B:$B,0))</f>
        <v>18640 (E81)
1510008
SML/PG-IN/001</v>
      </c>
      <c r="S178" s="7" t="str">
        <f>INDEX('Masterlist - Updating'!$S:$S,MATCH('Masterlist Autolink (Audit)'!B178,'Masterlist - Updating'!$B:$B,0))</f>
        <v>SALDM/1010/2/21
SALDM/1681/2/21
SALDM/1883/2/21</v>
      </c>
      <c r="T178" s="7" t="str">
        <f>INDEX('Masterlist - Updating'!$T:$T,MATCH('Masterlist Autolink (Audit)'!B178,'Masterlist - Updating'!$B:$B,0))</f>
        <v>11.08.2023
03.11.2022
22.11.2022</v>
      </c>
      <c r="U178" s="11">
        <f t="shared" ca="1" si="8"/>
        <v>44831</v>
      </c>
      <c r="V178" s="11">
        <f t="shared" si="9"/>
        <v>45157</v>
      </c>
    </row>
    <row r="179" spans="1:22" ht="60" customHeight="1" x14ac:dyDescent="0.35">
      <c r="A179" s="2">
        <v>177</v>
      </c>
      <c r="B179" s="12" t="s">
        <v>833</v>
      </c>
      <c r="C179" s="130" t="str">
        <f>INDEX('Masterlist - Updating'!$C:$C,MATCH('Masterlist Autolink (Audit)'!B179,'Masterlist - Updating'!$B:$B,0))</f>
        <v>TEMPERATURE &amp; HUMIDITY DATALOGGER</v>
      </c>
      <c r="D179" s="7" t="str">
        <f>INDEX('Masterlist - Updating'!$D:$D,MATCH('Masterlist Autolink (Audit)'!B179,'Masterlist - Updating'!$B:$B,0))</f>
        <v>RS-PRO</v>
      </c>
      <c r="E179" s="7" t="str">
        <f>INDEX('Masterlist - Updating'!$E:$E,MATCH('Masterlist Autolink (Audit)'!B179,'Masterlist - Updating'!$B:$B,0))</f>
        <v>-</v>
      </c>
      <c r="F179" s="7" t="str">
        <f>INDEX('Masterlist - Updating'!$F:$F,MATCH('Masterlist Autolink (Audit)'!B179,'Masterlist - Updating'!$B:$B,0))</f>
        <v>210508508</v>
      </c>
      <c r="G179" s="7" t="str">
        <f>INDEX('Masterlist - Updating'!$G:$G,MATCH('Masterlist Autolink (Audit)'!B179,'Masterlist - Updating'!$B:$B,0))</f>
        <v>CTTM-T17-2007</v>
      </c>
      <c r="H179" s="7" t="str">
        <f>INDEX('Masterlist - Updating'!$H:$H,MATCH('Masterlist Autolink (Audit)'!B179,'Masterlist - Updating'!$B:$B,0))</f>
        <v>REFER TO CERT</v>
      </c>
      <c r="I179" s="8">
        <f>INDEX('Masterlist - Updating'!$I:$I,MATCH('Masterlist Autolink (Audit)'!B179,'Masterlist - Updating'!$B:$B,0))</f>
        <v>44525</v>
      </c>
      <c r="J179" s="133">
        <f>INDEX('Masterlist - Updating'!$J:$J,MATCH('Masterlist Autolink (Audit)'!B179,'Masterlist - Updating'!$B:$B,0))</f>
        <v>1</v>
      </c>
      <c r="K179" s="133" t="str">
        <f>INDEX('Masterlist - Updating'!$K:$K,MATCH('Masterlist Autolink (Audit)'!B179,'Masterlist - Updating'!$B:$B,0))</f>
        <v>Years</v>
      </c>
      <c r="L179" s="8">
        <f>INDEX('Masterlist - Updating'!$L:$L,MATCH('Masterlist Autolink (Audit)'!B179,'Masterlist - Updating'!$B:$B,0))</f>
        <v>44890</v>
      </c>
      <c r="M179" s="7" t="str">
        <f>INDEX('Masterlist - Updating'!$M:$M,MATCH('Masterlist Autolink (Audit)'!B179,'Masterlist - Updating'!$B:$B,0))</f>
        <v>CALTEK</v>
      </c>
      <c r="N179" s="7" t="str">
        <f>INDEX('Masterlist - Updating'!$N:$N,MATCH('Masterlist Autolink (Audit)'!B179,'Masterlist - Updating'!$B:$B,0))</f>
        <v>CTT-111-3825-21</v>
      </c>
      <c r="O179" s="7" t="str">
        <f>INDEX('Masterlist - Updating'!$O:$O,MATCH('Masterlist Autolink (Audit)'!B179,'Masterlist - Updating'!$B:$B,0))</f>
        <v>M/S GAUGE ROOM</v>
      </c>
      <c r="P179" s="7" t="b">
        <f ca="1">INDEX('Masterlist - Updating'!$P:$P,MATCH('Masterlist Autolink (Audit)'!B179,'Masterlist - Updating'!$B:$B,0))</f>
        <v>1</v>
      </c>
      <c r="Q179" s="7">
        <f>INDEX('Masterlist - Updating'!$Q:$Q,MATCH('Masterlist Autolink (Audit)'!B179,'Masterlist - Updating'!$B:$B,0))</f>
        <v>0</v>
      </c>
      <c r="R179" s="7">
        <f>INDEX('Masterlist - Updating'!$R:$R,MATCH('Masterlist Autolink (Audit)'!B179,'Masterlist - Updating'!$B:$B,0))</f>
        <v>0</v>
      </c>
      <c r="S179" s="7">
        <f>INDEX('Masterlist - Updating'!$S:$S,MATCH('Masterlist Autolink (Audit)'!B179,'Masterlist - Updating'!$B:$B,0))</f>
        <v>0</v>
      </c>
      <c r="T179" s="7">
        <f>INDEX('Masterlist - Updating'!$T:$T,MATCH('Masterlist Autolink (Audit)'!B179,'Masterlist - Updating'!$B:$B,0))</f>
        <v>0</v>
      </c>
      <c r="U179" s="11">
        <f t="shared" ca="1" si="8"/>
        <v>44831</v>
      </c>
      <c r="V179" s="11">
        <f t="shared" si="9"/>
        <v>44876</v>
      </c>
    </row>
    <row r="180" spans="1:22" ht="60" customHeight="1" x14ac:dyDescent="0.35">
      <c r="A180" s="2">
        <v>178</v>
      </c>
      <c r="B180" s="12" t="s">
        <v>836</v>
      </c>
      <c r="C180" s="130" t="str">
        <f>INDEX('Masterlist - Updating'!$C:$C,MATCH('Masterlist Autolink (Audit)'!B180,'Masterlist - Updating'!$B:$B,0))</f>
        <v>EXTERNAL MICROMETER</v>
      </c>
      <c r="D180" s="7" t="str">
        <f>INDEX('Masterlist - Updating'!$D:$D,MATCH('Masterlist Autolink (Audit)'!B180,'Masterlist - Updating'!$B:$B,0))</f>
        <v>MITUTOYO</v>
      </c>
      <c r="E180" s="7" t="str">
        <f>INDEX('Masterlist - Updating'!$E:$E,MATCH('Masterlist Autolink (Audit)'!B180,'Masterlist - Updating'!$B:$B,0))</f>
        <v xml:space="preserve"> 0" - 6"</v>
      </c>
      <c r="F180" s="7" t="str">
        <f>INDEX('Masterlist - Updating'!$F:$F,MATCH('Masterlist Autolink (Audit)'!B180,'Masterlist - Updating'!$B:$B,0))</f>
        <v>87152498</v>
      </c>
      <c r="G180" s="7" t="str">
        <f>INDEX('Masterlist - Updating'!$G:$G,MATCH('Masterlist Autolink (Audit)'!B180,'Masterlist - Updating'!$B:$B,0))</f>
        <v>QCD/TRSG/PROCEDURE 005 / TRSG/QM/001/20</v>
      </c>
      <c r="H180" s="7" t="str">
        <f>INDEX('Masterlist - Updating'!$H:$H,MATCH('Masterlist Autolink (Audit)'!B180,'Masterlist - Updating'!$B:$B,0))</f>
        <v>BS 870 / ISO 3611 OR PER MANUFACTURER SPECIFICATION</v>
      </c>
      <c r="I180" s="8">
        <f>INDEX('Masterlist - Updating'!$I:$I,MATCH('Masterlist Autolink (Audit)'!B180,'Masterlist - Updating'!$B:$B,0))</f>
        <v>44466</v>
      </c>
      <c r="J180" s="133">
        <f>INDEX('Masterlist - Updating'!$J:$J,MATCH('Masterlist Autolink (Audit)'!B180,'Masterlist - Updating'!$B:$B,0))</f>
        <v>1</v>
      </c>
      <c r="K180" s="133" t="str">
        <f>INDEX('Masterlist - Updating'!$K:$K,MATCH('Masterlist Autolink (Audit)'!B180,'Masterlist - Updating'!$B:$B,0))</f>
        <v>Years</v>
      </c>
      <c r="L180" s="8">
        <f>INDEX('Masterlist - Updating'!$L:$L,MATCH('Masterlist Autolink (Audit)'!B180,'Masterlist - Updating'!$B:$B,0))</f>
        <v>44831</v>
      </c>
      <c r="M180" s="7" t="str">
        <f>INDEX('Masterlist - Updating'!$M:$M,MATCH('Masterlist Autolink (Audit)'!B180,'Masterlist - Updating'!$B:$B,0))</f>
        <v>TRESCAL</v>
      </c>
      <c r="N180" s="7" t="str">
        <f>INDEX('Masterlist - Updating'!$N:$N,MATCH('Masterlist Autolink (Audit)'!B180,'Masterlist - Updating'!$B:$B,0))</f>
        <v>SALDM/1356/2/21</v>
      </c>
      <c r="O180" s="7" t="str">
        <f>INDEX('Masterlist - Updating'!$O:$O,MATCH('Masterlist Autolink (Audit)'!B180,'Masterlist - Updating'!$B:$B,0))</f>
        <v>QC GAUGE ROOM - E</v>
      </c>
      <c r="P180" s="7" t="b">
        <f ca="1">INDEX('Masterlist - Updating'!$P:$P,MATCH('Masterlist Autolink (Audit)'!B180,'Masterlist - Updating'!$B:$B,0))</f>
        <v>0</v>
      </c>
      <c r="Q180" s="7">
        <f>INDEX('Masterlist - Updating'!$Q:$Q,MATCH('Masterlist Autolink (Audit)'!B180,'Masterlist - Updating'!$B:$B,0))</f>
        <v>0</v>
      </c>
      <c r="R180" s="7">
        <f>INDEX('Masterlist - Updating'!$R:$R,MATCH('Masterlist Autolink (Audit)'!B180,'Masterlist - Updating'!$B:$B,0))</f>
        <v>0</v>
      </c>
      <c r="S180" s="7">
        <f>INDEX('Masterlist - Updating'!$S:$S,MATCH('Masterlist Autolink (Audit)'!B180,'Masterlist - Updating'!$B:$B,0))</f>
        <v>0</v>
      </c>
      <c r="T180" s="7">
        <f>INDEX('Masterlist - Updating'!$T:$T,MATCH('Masterlist Autolink (Audit)'!B180,'Masterlist - Updating'!$B:$B,0))</f>
        <v>0</v>
      </c>
      <c r="U180" s="11">
        <f t="shared" ca="1" si="8"/>
        <v>44831</v>
      </c>
      <c r="V180" s="11">
        <f t="shared" si="9"/>
        <v>44817</v>
      </c>
    </row>
    <row r="181" spans="1:22" ht="60" customHeight="1" x14ac:dyDescent="0.35">
      <c r="A181" s="2">
        <v>179</v>
      </c>
      <c r="B181" s="12" t="s">
        <v>840</v>
      </c>
      <c r="C181" s="130" t="str">
        <f>INDEX('Masterlist - Updating'!$C:$C,MATCH('Masterlist Autolink (Audit)'!B181,'Masterlist - Updating'!$B:$B,0))</f>
        <v>EXTERNAL MICROMETER</v>
      </c>
      <c r="D181" s="7" t="str">
        <f>INDEX('Masterlist - Updating'!$D:$D,MATCH('Masterlist Autolink (Audit)'!B181,'Masterlist - Updating'!$B:$B,0))</f>
        <v>MITUTOYO</v>
      </c>
      <c r="E181" s="7" t="str">
        <f>INDEX('Masterlist - Updating'!$E:$E,MATCH('Masterlist Autolink (Audit)'!B181,'Masterlist - Updating'!$B:$B,0))</f>
        <v>18" - 24"</v>
      </c>
      <c r="F181" s="7" t="str">
        <f>INDEX('Masterlist - Updating'!$F:$F,MATCH('Masterlist Autolink (Audit)'!B181,'Masterlist - Updating'!$B:$B,0))</f>
        <v>9000179</v>
      </c>
      <c r="G181" s="7" t="str">
        <f>INDEX('Masterlist - Updating'!$G:$G,MATCH('Masterlist Autolink (Audit)'!B181,'Masterlist - Updating'!$B:$B,0))</f>
        <v>QCD/TRSG/PROCEDURE 005 / TRSG/QM/001/20 / ISO 3611:2010</v>
      </c>
      <c r="H181" s="7" t="str">
        <f>INDEX('Masterlist - Updating'!$H:$H,MATCH('Masterlist Autolink (Audit)'!B181,'Masterlist - Updating'!$B:$B,0))</f>
        <v>± 0.0006"
(BS 870 / ISO 3611 OR PER MANUFACTURER SPECIFICATION)</v>
      </c>
      <c r="I181" s="8">
        <f>INDEX('Masterlist - Updating'!$I:$I,MATCH('Masterlist Autolink (Audit)'!B181,'Masterlist - Updating'!$B:$B,0))</f>
        <v>44681</v>
      </c>
      <c r="J181" s="133">
        <f>INDEX('Masterlist - Updating'!$J:$J,MATCH('Masterlist Autolink (Audit)'!B181,'Masterlist - Updating'!$B:$B,0))</f>
        <v>1</v>
      </c>
      <c r="K181" s="133" t="str">
        <f>INDEX('Masterlist - Updating'!$K:$K,MATCH('Masterlist Autolink (Audit)'!B181,'Masterlist - Updating'!$B:$B,0))</f>
        <v>Years</v>
      </c>
      <c r="L181" s="8">
        <f>INDEX('Masterlist - Updating'!$L:$L,MATCH('Masterlist Autolink (Audit)'!B181,'Masterlist - Updating'!$B:$B,0))</f>
        <v>45046</v>
      </c>
      <c r="M181" s="7" t="str">
        <f>INDEX('Masterlist - Updating'!$M:$M,MATCH('Masterlist Autolink (Audit)'!B181,'Masterlist - Updating'!$B:$B,0))</f>
        <v>TRESCAL</v>
      </c>
      <c r="N181" s="7" t="str">
        <f>INDEX('Masterlist - Updating'!$N:$N,MATCH('Masterlist Autolink (Audit)'!B181,'Masterlist - Updating'!$B:$B,0))</f>
        <v>SALDM/0699/1/22</v>
      </c>
      <c r="O181" s="7" t="str">
        <f>INDEX('Masterlist - Updating'!$O:$O,MATCH('Masterlist Autolink (Audit)'!B181,'Masterlist - Updating'!$B:$B,0))</f>
        <v>QC GAUGE ROOM - E</v>
      </c>
      <c r="P181" s="7" t="b">
        <f ca="1">INDEX('Masterlist - Updating'!$P:$P,MATCH('Masterlist Autolink (Audit)'!B181,'Masterlist - Updating'!$B:$B,0))</f>
        <v>1</v>
      </c>
      <c r="Q181" s="7">
        <f>INDEX('Masterlist - Updating'!$Q:$Q,MATCH('Masterlist Autolink (Audit)'!B181,'Masterlist - Updating'!$B:$B,0))</f>
        <v>0</v>
      </c>
      <c r="R181" s="7" t="str">
        <f>INDEX('Masterlist - Updating'!$R:$R,MATCH('Masterlist Autolink (Audit)'!B181,'Masterlist - Updating'!$B:$B,0))</f>
        <v>1306618
18640
T22349
309673</v>
      </c>
      <c r="S181" s="7" t="str">
        <f>INDEX('Masterlist - Updating'!$S:$S,MATCH('Masterlist Autolink (Audit)'!B181,'Masterlist - Updating'!$B:$B,0))</f>
        <v>14489
SALDM/1010/2/21
SALDM/2107/2/21
SALDM/0036/13/22</v>
      </c>
      <c r="T181" s="7" t="str">
        <f>INDEX('Masterlist - Updating'!$T:$T,MATCH('Masterlist Autolink (Audit)'!B181,'Masterlist - Updating'!$B:$B,0))</f>
        <v>24.11.2022
11.08.2023
17.12.2022
07.01.2023</v>
      </c>
      <c r="U181" s="11">
        <f t="shared" ca="1" si="8"/>
        <v>44831</v>
      </c>
      <c r="V181" s="11">
        <f t="shared" si="9"/>
        <v>45032</v>
      </c>
    </row>
    <row r="182" spans="1:22" ht="60" customHeight="1" x14ac:dyDescent="0.35">
      <c r="A182" s="2">
        <v>180</v>
      </c>
      <c r="B182" s="12" t="s">
        <v>846</v>
      </c>
      <c r="C182" s="130" t="str">
        <f>INDEX('Masterlist - Updating'!$C:$C,MATCH('Masterlist Autolink (Audit)'!B182,'Masterlist - Updating'!$B:$B,0))</f>
        <v>EXTERNAL MICROMETER</v>
      </c>
      <c r="D182" s="7" t="str">
        <f>INDEX('Masterlist - Updating'!$D:$D,MATCH('Masterlist Autolink (Audit)'!B182,'Masterlist - Updating'!$B:$B,0))</f>
        <v>MITUTOYO</v>
      </c>
      <c r="E182" s="7" t="str">
        <f>INDEX('Masterlist - Updating'!$E:$E,MATCH('Masterlist Autolink (Audit)'!B182,'Masterlist - Updating'!$B:$B,0))</f>
        <v>24" - 30"</v>
      </c>
      <c r="F182" s="7" t="str">
        <f>INDEX('Masterlist - Updating'!$F:$F,MATCH('Masterlist Autolink (Audit)'!B182,'Masterlist - Updating'!$B:$B,0))</f>
        <v>9002880</v>
      </c>
      <c r="G182" s="7" t="str">
        <f>INDEX('Masterlist - Updating'!$G:$G,MATCH('Masterlist Autolink (Audit)'!B182,'Masterlist - Updating'!$B:$B,0))</f>
        <v>QCD/TRSG/PROCEDURE 005 / TRSG/QM/001/20</v>
      </c>
      <c r="H182" s="7" t="str">
        <f>INDEX('Masterlist - Updating'!$H:$H,MATCH('Masterlist Autolink (Audit)'!B182,'Masterlist - Updating'!$B:$B,0))</f>
        <v>BS 870 / ISO 3611 OR PER MANUFACTURER SPECIFICATION</v>
      </c>
      <c r="I182" s="8">
        <f>INDEX('Masterlist - Updating'!$I:$I,MATCH('Masterlist Autolink (Audit)'!B182,'Masterlist - Updating'!$B:$B,0))</f>
        <v>44510</v>
      </c>
      <c r="J182" s="133">
        <f>INDEX('Masterlist - Updating'!$J:$J,MATCH('Masterlist Autolink (Audit)'!B182,'Masterlist - Updating'!$B:$B,0))</f>
        <v>1</v>
      </c>
      <c r="K182" s="133" t="str">
        <f>INDEX('Masterlist - Updating'!$K:$K,MATCH('Masterlist Autolink (Audit)'!B182,'Masterlist - Updating'!$B:$B,0))</f>
        <v>Years</v>
      </c>
      <c r="L182" s="8">
        <f>INDEX('Masterlist - Updating'!$L:$L,MATCH('Masterlist Autolink (Audit)'!B182,'Masterlist - Updating'!$B:$B,0))</f>
        <v>44875</v>
      </c>
      <c r="M182" s="7" t="str">
        <f>INDEX('Masterlist - Updating'!$M:$M,MATCH('Masterlist Autolink (Audit)'!B182,'Masterlist - Updating'!$B:$B,0))</f>
        <v>TRESCAL</v>
      </c>
      <c r="N182" s="7" t="str">
        <f>INDEX('Masterlist - Updating'!$N:$N,MATCH('Masterlist Autolink (Audit)'!B182,'Masterlist - Updating'!$B:$B,0))</f>
        <v>SALDM/1709/4/21</v>
      </c>
      <c r="O182" s="7" t="str">
        <f>INDEX('Masterlist - Updating'!$O:$O,MATCH('Masterlist Autolink (Audit)'!B182,'Masterlist - Updating'!$B:$B,0))</f>
        <v>M/S GAUGE ROOM M11</v>
      </c>
      <c r="P182" s="7" t="b">
        <f ca="1">INDEX('Masterlist - Updating'!$P:$P,MATCH('Masterlist Autolink (Audit)'!B182,'Masterlist - Updating'!$B:$B,0))</f>
        <v>1</v>
      </c>
      <c r="Q182" s="7">
        <f>INDEX('Masterlist - Updating'!$Q:$Q,MATCH('Masterlist Autolink (Audit)'!B182,'Masterlist - Updating'!$B:$B,0))</f>
        <v>0</v>
      </c>
      <c r="R182" s="7">
        <f>INDEX('Masterlist - Updating'!$R:$R,MATCH('Masterlist Autolink (Audit)'!B182,'Masterlist - Updating'!$B:$B,0))</f>
        <v>0</v>
      </c>
      <c r="S182" s="7">
        <f>INDEX('Masterlist - Updating'!$S:$S,MATCH('Masterlist Autolink (Audit)'!B182,'Masterlist - Updating'!$B:$B,0))</f>
        <v>0</v>
      </c>
      <c r="T182" s="7">
        <f>INDEX('Masterlist - Updating'!$T:$T,MATCH('Masterlist Autolink (Audit)'!B182,'Masterlist - Updating'!$B:$B,0))</f>
        <v>0</v>
      </c>
      <c r="U182" s="11">
        <f t="shared" ca="1" si="8"/>
        <v>44831</v>
      </c>
      <c r="V182" s="11">
        <f t="shared" si="9"/>
        <v>44861</v>
      </c>
    </row>
    <row r="183" spans="1:22" ht="60" customHeight="1" x14ac:dyDescent="0.35">
      <c r="A183" s="2">
        <v>181</v>
      </c>
      <c r="B183" s="12" t="s">
        <v>850</v>
      </c>
      <c r="C183" s="130" t="str">
        <f>INDEX('Masterlist - Updating'!$C:$C,MATCH('Masterlist Autolink (Audit)'!B183,'Masterlist - Updating'!$B:$B,0))</f>
        <v>EXTERNAL MICROMETER</v>
      </c>
      <c r="D183" s="7" t="str">
        <f>INDEX('Masterlist - Updating'!$D:$D,MATCH('Masterlist Autolink (Audit)'!B183,'Masterlist - Updating'!$B:$B,0))</f>
        <v>MITUTOYO</v>
      </c>
      <c r="E183" s="7" t="str">
        <f>INDEX('Masterlist - Updating'!$E:$E,MATCH('Masterlist Autolink (Audit)'!B183,'Masterlist - Updating'!$B:$B,0))</f>
        <v>6" - 12"</v>
      </c>
      <c r="F183" s="7" t="str">
        <f>INDEX('Masterlist - Updating'!$F:$F,MATCH('Masterlist Autolink (Audit)'!B183,'Masterlist - Updating'!$B:$B,0))</f>
        <v>87178648</v>
      </c>
      <c r="G183" s="7" t="str">
        <f>INDEX('Masterlist - Updating'!$G:$G,MATCH('Masterlist Autolink (Audit)'!B183,'Masterlist - Updating'!$B:$B,0))</f>
        <v>MDCP-01:2020 / MDCP-34:2020</v>
      </c>
      <c r="H183" s="7" t="str">
        <f>INDEX('Masterlist - Updating'!$H:$H,MATCH('Masterlist Autolink (Audit)'!B183,'Masterlist - Updating'!$B:$B,0))</f>
        <v>BS 870 / ISO 3611 OR PER MANUFACTURER SPECIFICATION</v>
      </c>
      <c r="I183" s="8">
        <f>INDEX('Masterlist - Updating'!$I:$I,MATCH('Masterlist Autolink (Audit)'!B183,'Masterlist - Updating'!$B:$B,0))</f>
        <v>44483</v>
      </c>
      <c r="J183" s="133">
        <f>INDEX('Masterlist - Updating'!$J:$J,MATCH('Masterlist Autolink (Audit)'!B183,'Masterlist - Updating'!$B:$B,0))</f>
        <v>1</v>
      </c>
      <c r="K183" s="133" t="str">
        <f>INDEX('Masterlist - Updating'!$K:$K,MATCH('Masterlist Autolink (Audit)'!B183,'Masterlist - Updating'!$B:$B,0))</f>
        <v>Years</v>
      </c>
      <c r="L183" s="8">
        <f>INDEX('Masterlist - Updating'!$L:$L,MATCH('Masterlist Autolink (Audit)'!B183,'Masterlist - Updating'!$B:$B,0))</f>
        <v>44848</v>
      </c>
      <c r="M183" s="7" t="str">
        <f>INDEX('Masterlist - Updating'!$M:$M,MATCH('Masterlist Autolink (Audit)'!B183,'Masterlist - Updating'!$B:$B,0))</f>
        <v>Ming Deng</v>
      </c>
      <c r="N183" s="7" t="str">
        <f>INDEX('Masterlist - Updating'!$N:$N,MATCH('Masterlist Autolink (Audit)'!B183,'Masterlist - Updating'!$B:$B,0))</f>
        <v>MDL213166-10</v>
      </c>
      <c r="O183" s="7" t="str">
        <f>INDEX('Masterlist - Updating'!$O:$O,MATCH('Masterlist Autolink (Audit)'!B183,'Masterlist - Updating'!$B:$B,0))</f>
        <v>M/S GAUGE ROOM M13</v>
      </c>
      <c r="P183" s="7" t="b">
        <f ca="1">INDEX('Masterlist - Updating'!$P:$P,MATCH('Masterlist Autolink (Audit)'!B183,'Masterlist - Updating'!$B:$B,0))</f>
        <v>1</v>
      </c>
      <c r="Q183" s="7">
        <f>INDEX('Masterlist - Updating'!$Q:$Q,MATCH('Masterlist Autolink (Audit)'!B183,'Masterlist - Updating'!$B:$B,0))</f>
        <v>0</v>
      </c>
      <c r="R183" s="7">
        <f>INDEX('Masterlist - Updating'!$R:$R,MATCH('Masterlist Autolink (Audit)'!B183,'Masterlist - Updating'!$B:$B,0))</f>
        <v>0</v>
      </c>
      <c r="S183" s="7">
        <f>INDEX('Masterlist - Updating'!$S:$S,MATCH('Masterlist Autolink (Audit)'!B183,'Masterlist - Updating'!$B:$B,0))</f>
        <v>0</v>
      </c>
      <c r="T183" s="7">
        <f>INDEX('Masterlist - Updating'!$T:$T,MATCH('Masterlist Autolink (Audit)'!B183,'Masterlist - Updating'!$B:$B,0))</f>
        <v>0</v>
      </c>
      <c r="U183" s="11">
        <f t="shared" ca="1" si="8"/>
        <v>44831</v>
      </c>
      <c r="V183" s="11">
        <f t="shared" si="9"/>
        <v>44834</v>
      </c>
    </row>
    <row r="184" spans="1:22" ht="60" customHeight="1" x14ac:dyDescent="0.35">
      <c r="A184" s="2">
        <v>182</v>
      </c>
      <c r="B184" s="12" t="s">
        <v>854</v>
      </c>
      <c r="C184" s="130" t="str">
        <f>INDEX('Masterlist - Updating'!$C:$C,MATCH('Masterlist Autolink (Audit)'!B184,'Masterlist - Updating'!$B:$B,0))</f>
        <v>THREAD PLUG GAUGE
(GO &amp; NO GO)</v>
      </c>
      <c r="D184" s="7" t="str">
        <f>INDEX('Masterlist - Updating'!$D:$D,MATCH('Masterlist Autolink (Audit)'!B184,'Masterlist - Updating'!$B:$B,0))</f>
        <v>THREADMASTER</v>
      </c>
      <c r="E184" s="7" t="str">
        <f>INDEX('Masterlist - Updating'!$E:$E,MATCH('Masterlist Autolink (Audit)'!B184,'Masterlist - Updating'!$B:$B,0))</f>
        <v>3/4" - 10 UNC - 2B</v>
      </c>
      <c r="F184" s="7" t="str">
        <f>INDEX('Masterlist - Updating'!$F:$F,MATCH('Masterlist Autolink (Audit)'!B184,'Masterlist - Updating'!$B:$B,0))</f>
        <v>97145</v>
      </c>
      <c r="G184" s="7" t="str">
        <f>INDEX('Masterlist - Updating'!$G:$G,MATCH('Masterlist Autolink (Audit)'!B184,'Masterlist - Updating'!$B:$B,0))</f>
        <v>QCD/TRSG/PROCEDURE 014 /  TRSG/QM/001/20</v>
      </c>
      <c r="H184" s="7" t="str">
        <f>INDEX('Masterlist - Updating'!$H:$H,MATCH('Masterlist Autolink (Audit)'!B184,'Masterlist - Updating'!$B:$B,0))</f>
        <v>ANSI/ASME B1.2
ANSI/ASME B1.8
ANSI/ASME B1.20.1
ANSI/ASME B1.5</v>
      </c>
      <c r="I184" s="8">
        <f>INDEX('Masterlist - Updating'!$I:$I,MATCH('Masterlist Autolink (Audit)'!B184,'Masterlist - Updating'!$B:$B,0))</f>
        <v>44754</v>
      </c>
      <c r="J184" s="133">
        <f>INDEX('Masterlist - Updating'!$J:$J,MATCH('Masterlist Autolink (Audit)'!B184,'Masterlist - Updating'!$B:$B,0))</f>
        <v>1</v>
      </c>
      <c r="K184" s="133" t="str">
        <f>INDEX('Masterlist - Updating'!$K:$K,MATCH('Masterlist Autolink (Audit)'!B184,'Masterlist - Updating'!$B:$B,0))</f>
        <v>Years</v>
      </c>
      <c r="L184" s="8">
        <f>INDEX('Masterlist - Updating'!$L:$L,MATCH('Masterlist Autolink (Audit)'!B184,'Masterlist - Updating'!$B:$B,0))</f>
        <v>45119</v>
      </c>
      <c r="M184" s="7" t="str">
        <f>INDEX('Masterlist - Updating'!$M:$M,MATCH('Masterlist Autolink (Audit)'!B184,'Masterlist - Updating'!$B:$B,0))</f>
        <v>TRESCAL</v>
      </c>
      <c r="N184" s="7" t="str">
        <f>INDEX('Masterlist - Updating'!$N:$N,MATCH('Masterlist Autolink (Audit)'!B184,'Masterlist - Updating'!$B:$B,0))</f>
        <v>SALDM/1087/1/22</v>
      </c>
      <c r="O184" s="7" t="str">
        <f>INDEX('Masterlist - Updating'!$O:$O,MATCH('Masterlist Autolink (Audit)'!B184,'Masterlist - Updating'!$B:$B,0))</f>
        <v>M/S GAUGE ROOM H23</v>
      </c>
      <c r="P184" s="7" t="b">
        <f ca="1">INDEX('Masterlist - Updating'!$P:$P,MATCH('Masterlist Autolink (Audit)'!B184,'Masterlist - Updating'!$B:$B,0))</f>
        <v>1</v>
      </c>
      <c r="Q184" s="7">
        <f>INDEX('Masterlist - Updating'!$Q:$Q,MATCH('Masterlist Autolink (Audit)'!B184,'Masterlist - Updating'!$B:$B,0))</f>
        <v>0</v>
      </c>
      <c r="R184" s="7" t="str">
        <f>INDEX('Masterlist - Updating'!$R:$R,MATCH('Masterlist Autolink (Audit)'!B184,'Masterlist - Updating'!$B:$B,0))</f>
        <v>18641 (M112)
0101 (600.2)
000211509 (PH-3515F)</v>
      </c>
      <c r="S184" s="7" t="str">
        <f>INDEX('Masterlist - Updating'!$S:$S,MATCH('Masterlist Autolink (Audit)'!B184,'Masterlist - Updating'!$B:$B,0))</f>
        <v>SALDM/1010/1/21
SALDM/1074/3/21
SALDM/0624/1/22</v>
      </c>
      <c r="T184" s="7" t="str">
        <f>INDEX('Masterlist - Updating'!$T:$T,MATCH('Masterlist Autolink (Audit)'!B184,'Masterlist - Updating'!$B:$B,0))</f>
        <v>06.08.2023
12.08.2023
19.04.2023</v>
      </c>
      <c r="U184" s="11">
        <f t="shared" ca="1" si="8"/>
        <v>44831</v>
      </c>
      <c r="V184" s="11">
        <f t="shared" si="9"/>
        <v>45105</v>
      </c>
    </row>
    <row r="185" spans="1:22" ht="60" customHeight="1" x14ac:dyDescent="0.35">
      <c r="A185" s="2">
        <v>183</v>
      </c>
      <c r="B185" s="12" t="s">
        <v>857</v>
      </c>
      <c r="C185" s="130" t="str">
        <f>INDEX('Masterlist - Updating'!$C:$C,MATCH('Masterlist Autolink (Audit)'!B185,'Masterlist - Updating'!$B:$B,0))</f>
        <v>PLUG GAUGE 
(GO &amp; NO GO)</v>
      </c>
      <c r="D185" s="7" t="str">
        <f>INDEX('Masterlist - Updating'!$D:$D,MATCH('Masterlist Autolink (Audit)'!B185,'Masterlist - Updating'!$B:$B,0))</f>
        <v>THREADMASTER</v>
      </c>
      <c r="E185" s="7" t="str">
        <f>INDEX('Masterlist - Updating'!$E:$E,MATCH('Masterlist Autolink (Audit)'!B185,'Masterlist - Updating'!$B:$B,0))</f>
        <v>3-3/4"  - 8 UN - 2B</v>
      </c>
      <c r="F185" s="7" t="str">
        <f>INDEX('Masterlist - Updating'!$F:$F,MATCH('Masterlist Autolink (Audit)'!B185,'Masterlist - Updating'!$B:$B,0))</f>
        <v>MTG32402</v>
      </c>
      <c r="G185" s="7" t="str">
        <f>INDEX('Masterlist - Updating'!$G:$G,MATCH('Masterlist Autolink (Audit)'!B185,'Masterlist - Updating'!$B:$B,0))</f>
        <v>QCD/TRSG/PROCEDURE 014 / TRSG/QM/001/20</v>
      </c>
      <c r="H185" s="7" t="str">
        <f>INDEX('Masterlist - Updating'!$H:$H,MATCH('Masterlist Autolink (Audit)'!B185,'Masterlist - Updating'!$B:$B,0))</f>
        <v>ANSI/ASME B1.2
ANSI/ASME B1.8
ANSI/ASME B1.20.1
ANSI/ASME B1.5</v>
      </c>
      <c r="I185" s="8">
        <f>INDEX('Masterlist - Updating'!$I:$I,MATCH('Masterlist Autolink (Audit)'!B185,'Masterlist - Updating'!$B:$B,0))</f>
        <v>44469</v>
      </c>
      <c r="J185" s="133">
        <f>INDEX('Masterlist - Updating'!$J:$J,MATCH('Masterlist Autolink (Audit)'!B185,'Masterlist - Updating'!$B:$B,0))</f>
        <v>1</v>
      </c>
      <c r="K185" s="133" t="str">
        <f>INDEX('Masterlist - Updating'!$K:$K,MATCH('Masterlist Autolink (Audit)'!B185,'Masterlist - Updating'!$B:$B,0))</f>
        <v>Years</v>
      </c>
      <c r="L185" s="8">
        <f>INDEX('Masterlist - Updating'!$L:$L,MATCH('Masterlist Autolink (Audit)'!B185,'Masterlist - Updating'!$B:$B,0))</f>
        <v>44834</v>
      </c>
      <c r="M185" s="7" t="str">
        <f>INDEX('Masterlist - Updating'!$M:$M,MATCH('Masterlist Autolink (Audit)'!B185,'Masterlist - Updating'!$B:$B,0))</f>
        <v>TRESCAL</v>
      </c>
      <c r="N185" s="7" t="str">
        <f>INDEX('Masterlist - Updating'!$N:$N,MATCH('Masterlist Autolink (Audit)'!B185,'Masterlist - Updating'!$B:$B,0))</f>
        <v>SALDM/1356/6/21</v>
      </c>
      <c r="O185" s="7" t="str">
        <f>INDEX('Masterlist - Updating'!$O:$O,MATCH('Masterlist Autolink (Audit)'!B185,'Masterlist - Updating'!$B:$B,0))</f>
        <v>QC GAUGE ROOM - D</v>
      </c>
      <c r="P185" s="7" t="b">
        <f ca="1">INDEX('Masterlist - Updating'!$P:$P,MATCH('Masterlist Autolink (Audit)'!B185,'Masterlist - Updating'!$B:$B,0))</f>
        <v>0</v>
      </c>
      <c r="Q185" s="7">
        <f>INDEX('Masterlist - Updating'!$Q:$Q,MATCH('Masterlist Autolink (Audit)'!B185,'Masterlist - Updating'!$B:$B,0))</f>
        <v>0</v>
      </c>
      <c r="R185" s="7">
        <f>INDEX('Masterlist - Updating'!$R:$R,MATCH('Masterlist Autolink (Audit)'!B185,'Masterlist - Updating'!$B:$B,0))</f>
        <v>0</v>
      </c>
      <c r="S185" s="7">
        <f>INDEX('Masterlist - Updating'!$S:$S,MATCH('Masterlist Autolink (Audit)'!B185,'Masterlist - Updating'!$B:$B,0))</f>
        <v>0</v>
      </c>
      <c r="T185" s="7">
        <f>INDEX('Masterlist - Updating'!$T:$T,MATCH('Masterlist Autolink (Audit)'!B185,'Masterlist - Updating'!$B:$B,0))</f>
        <v>0</v>
      </c>
      <c r="U185" s="11">
        <f t="shared" ca="1" si="8"/>
        <v>44831</v>
      </c>
      <c r="V185" s="11">
        <f t="shared" si="9"/>
        <v>44820</v>
      </c>
    </row>
    <row r="186" spans="1:22" ht="60" customHeight="1" x14ac:dyDescent="0.35">
      <c r="A186" s="2">
        <v>184</v>
      </c>
      <c r="B186" s="12" t="s">
        <v>859</v>
      </c>
      <c r="C186" s="130" t="str">
        <f>INDEX('Masterlist - Updating'!$C:$C,MATCH('Masterlist Autolink (Audit)'!B186,'Masterlist - Updating'!$B:$B,0))</f>
        <v>PLUG GAUGE 
(GO &amp; NO GO)</v>
      </c>
      <c r="D186" s="7" t="str">
        <f>INDEX('Masterlist - Updating'!$D:$D,MATCH('Masterlist Autolink (Audit)'!B186,'Masterlist - Updating'!$B:$B,0))</f>
        <v>PMC MERCURY</v>
      </c>
      <c r="E186" s="7" t="str">
        <f>INDEX('Masterlist - Updating'!$E:$E,MATCH('Masterlist Autolink (Audit)'!B186,'Masterlist - Updating'!$B:$B,0))</f>
        <v>5-1/2“ - 4 STUB ACME - 2G</v>
      </c>
      <c r="F186" s="7" t="str">
        <f>INDEX('Masterlist - Updating'!$F:$F,MATCH('Masterlist Autolink (Audit)'!B186,'Masterlist - Updating'!$B:$B,0))</f>
        <v>MTG33096</v>
      </c>
      <c r="G186" s="7" t="str">
        <f>INDEX('Masterlist - Updating'!$G:$G,MATCH('Masterlist Autolink (Audit)'!B186,'Masterlist - Updating'!$B:$B,0))</f>
        <v>QCD/TRSG/PROCEDURE 014 / TRSG/QM/001/20</v>
      </c>
      <c r="H186" s="7" t="str">
        <f>INDEX('Masterlist - Updating'!$H:$H,MATCH('Masterlist Autolink (Audit)'!B186,'Masterlist - Updating'!$B:$B,0))</f>
        <v>ANSI/ASME B1.2
ANSI/ASME B1.8
ANSI/ASME B1.20.1
ANSI/ASME B1.5</v>
      </c>
      <c r="I186" s="8">
        <f>INDEX('Masterlist - Updating'!$I:$I,MATCH('Masterlist Autolink (Audit)'!B186,'Masterlist - Updating'!$B:$B,0))</f>
        <v>44469</v>
      </c>
      <c r="J186" s="133">
        <f>INDEX('Masterlist - Updating'!$J:$J,MATCH('Masterlist Autolink (Audit)'!B186,'Masterlist - Updating'!$B:$B,0))</f>
        <v>1</v>
      </c>
      <c r="K186" s="133" t="str">
        <f>INDEX('Masterlist - Updating'!$K:$K,MATCH('Masterlist Autolink (Audit)'!B186,'Masterlist - Updating'!$B:$B,0))</f>
        <v>Years</v>
      </c>
      <c r="L186" s="8">
        <f>INDEX('Masterlist - Updating'!$L:$L,MATCH('Masterlist Autolink (Audit)'!B186,'Masterlist - Updating'!$B:$B,0))</f>
        <v>44834</v>
      </c>
      <c r="M186" s="7" t="str">
        <f>INDEX('Masterlist - Updating'!$M:$M,MATCH('Masterlist Autolink (Audit)'!B186,'Masterlist - Updating'!$B:$B,0))</f>
        <v>TRESCAL</v>
      </c>
      <c r="N186" s="7" t="str">
        <f>INDEX('Masterlist - Updating'!$N:$N,MATCH('Masterlist Autolink (Audit)'!B186,'Masterlist - Updating'!$B:$B,0))</f>
        <v>SNLDM/0285/2/21</v>
      </c>
      <c r="O186" s="7" t="str">
        <f>INDEX('Masterlist - Updating'!$O:$O,MATCH('Masterlist Autolink (Audit)'!B186,'Masterlist - Updating'!$B:$B,0))</f>
        <v>QC GAUGE ROOM - H</v>
      </c>
      <c r="P186" s="7" t="b">
        <f ca="1">INDEX('Masterlist - Updating'!$P:$P,MATCH('Masterlist Autolink (Audit)'!B186,'Masterlist - Updating'!$B:$B,0))</f>
        <v>0</v>
      </c>
      <c r="Q186" s="7">
        <f>INDEX('Masterlist - Updating'!$Q:$Q,MATCH('Masterlist Autolink (Audit)'!B186,'Masterlist - Updating'!$B:$B,0))</f>
        <v>0</v>
      </c>
      <c r="R186" s="7">
        <f>INDEX('Masterlist - Updating'!$R:$R,MATCH('Masterlist Autolink (Audit)'!B186,'Masterlist - Updating'!$B:$B,0))</f>
        <v>0</v>
      </c>
      <c r="S186" s="7">
        <f>INDEX('Masterlist - Updating'!$S:$S,MATCH('Masterlist Autolink (Audit)'!B186,'Masterlist - Updating'!$B:$B,0))</f>
        <v>0</v>
      </c>
      <c r="T186" s="7">
        <f>INDEX('Masterlist - Updating'!$T:$T,MATCH('Masterlist Autolink (Audit)'!B186,'Masterlist - Updating'!$B:$B,0))</f>
        <v>0</v>
      </c>
      <c r="U186" s="11">
        <f t="shared" ca="1" si="8"/>
        <v>44831</v>
      </c>
      <c r="V186" s="11">
        <f t="shared" ref="V186:V217" si="10">L186-14</f>
        <v>44820</v>
      </c>
    </row>
    <row r="187" spans="1:22" ht="60" customHeight="1" x14ac:dyDescent="0.35">
      <c r="A187" s="2">
        <v>185</v>
      </c>
      <c r="B187" s="12" t="s">
        <v>862</v>
      </c>
      <c r="C187" s="130" t="str">
        <f>INDEX('Masterlist - Updating'!$C:$C,MATCH('Masterlist Autolink (Audit)'!B187,'Masterlist - Updating'!$B:$B,0))</f>
        <v>PLUG GAUGE 
(GO &amp; NO GO)</v>
      </c>
      <c r="D187" s="7" t="str">
        <f>INDEX('Masterlist - Updating'!$D:$D,MATCH('Masterlist Autolink (Audit)'!B187,'Masterlist - Updating'!$B:$B,0))</f>
        <v>THREADMASTER</v>
      </c>
      <c r="E187" s="7" t="str">
        <f>INDEX('Masterlist - Updating'!$E:$E,MATCH('Masterlist Autolink (Audit)'!B187,'Masterlist - Updating'!$B:$B,0))</f>
        <v>7/8“ - 9 UNC - 2B</v>
      </c>
      <c r="F187" s="7" t="str">
        <f>INDEX('Masterlist - Updating'!$F:$F,MATCH('Masterlist Autolink (Audit)'!B187,'Masterlist - Updating'!$B:$B,0))</f>
        <v>90655</v>
      </c>
      <c r="G187" s="7" t="str">
        <f>INDEX('Masterlist - Updating'!$G:$G,MATCH('Masterlist Autolink (Audit)'!B187,'Masterlist - Updating'!$B:$B,0))</f>
        <v>MDCP-15:2020</v>
      </c>
      <c r="H187" s="7" t="str">
        <f>INDEX('Masterlist - Updating'!$H:$H,MATCH('Masterlist Autolink (Audit)'!B187,'Masterlist - Updating'!$B:$B,0))</f>
        <v>ANSI/ASME B1.2
ANSI/ASME B1.8
ANSI/ASME B1.20.1
ANSI/ASME B1.5</v>
      </c>
      <c r="I187" s="8">
        <f>INDEX('Masterlist - Updating'!$I:$I,MATCH('Masterlist Autolink (Audit)'!B187,'Masterlist - Updating'!$B:$B,0))</f>
        <v>44566</v>
      </c>
      <c r="J187" s="133">
        <f>INDEX('Masterlist - Updating'!$J:$J,MATCH('Masterlist Autolink (Audit)'!B187,'Masterlist - Updating'!$B:$B,0))</f>
        <v>1</v>
      </c>
      <c r="K187" s="133" t="str">
        <f>INDEX('Masterlist - Updating'!$K:$K,MATCH('Masterlist Autolink (Audit)'!B187,'Masterlist - Updating'!$B:$B,0))</f>
        <v>Years</v>
      </c>
      <c r="L187" s="8">
        <f>INDEX('Masterlist - Updating'!$L:$L,MATCH('Masterlist Autolink (Audit)'!B187,'Masterlist - Updating'!$B:$B,0))</f>
        <v>44931</v>
      </c>
      <c r="M187" s="7" t="str">
        <f>INDEX('Masterlist - Updating'!$M:$M,MATCH('Masterlist Autolink (Audit)'!B187,'Masterlist - Updating'!$B:$B,0))</f>
        <v>Ming Deng</v>
      </c>
      <c r="N187" s="7" t="str">
        <f>INDEX('Masterlist - Updating'!$N:$N,MATCH('Masterlist Autolink (Audit)'!B187,'Masterlist - Updating'!$B:$B,0))</f>
        <v>MDL214096-15</v>
      </c>
      <c r="O187" s="7" t="str">
        <f>INDEX('Masterlist - Updating'!$O:$O,MATCH('Masterlist Autolink (Audit)'!B187,'Masterlist - Updating'!$B:$B,0))</f>
        <v>M/S GAUGE ROOM H16</v>
      </c>
      <c r="P187" s="7" t="b">
        <f ca="1">INDEX('Masterlist - Updating'!$P:$P,MATCH('Masterlist Autolink (Audit)'!B187,'Masterlist - Updating'!$B:$B,0))</f>
        <v>1</v>
      </c>
      <c r="Q187" s="7" t="str">
        <f>INDEX('Masterlist - Updating'!$Q:$Q,MATCH('Masterlist Autolink (Audit)'!B187,'Masterlist - Updating'!$B:$B,0))</f>
        <v>NOT REQUIRED CALIBRATION</v>
      </c>
      <c r="R187" s="7">
        <f>INDEX('Masterlist - Updating'!$R:$R,MATCH('Masterlist Autolink (Audit)'!B187,'Masterlist - Updating'!$B:$B,0))</f>
        <v>0</v>
      </c>
      <c r="S187" s="7">
        <f>INDEX('Masterlist - Updating'!$S:$S,MATCH('Masterlist Autolink (Audit)'!B187,'Masterlist - Updating'!$B:$B,0))</f>
        <v>0</v>
      </c>
      <c r="T187" s="7">
        <f>INDEX('Masterlist - Updating'!$T:$T,MATCH('Masterlist Autolink (Audit)'!B187,'Masterlist - Updating'!$B:$B,0))</f>
        <v>0</v>
      </c>
      <c r="U187" s="11">
        <f t="shared" ca="1" si="8"/>
        <v>44831</v>
      </c>
      <c r="V187" s="11">
        <f t="shared" si="10"/>
        <v>44917</v>
      </c>
    </row>
    <row r="188" spans="1:22" ht="60" customHeight="1" x14ac:dyDescent="0.35">
      <c r="A188" s="2">
        <v>186</v>
      </c>
      <c r="B188" s="12" t="s">
        <v>865</v>
      </c>
      <c r="C188" s="130" t="str">
        <f>INDEX('Masterlist - Updating'!$C:$C,MATCH('Masterlist Autolink (Audit)'!B188,'Masterlist - Updating'!$B:$B,0))</f>
        <v>PLUG GAUGE 
(GO &amp; NO GO)</v>
      </c>
      <c r="D188" s="7" t="str">
        <f>INDEX('Masterlist - Updating'!$D:$D,MATCH('Masterlist Autolink (Audit)'!B188,'Masterlist - Updating'!$B:$B,0))</f>
        <v>THREADMASTER</v>
      </c>
      <c r="E188" s="7" t="str">
        <f>INDEX('Masterlist - Updating'!$E:$E,MATCH('Masterlist Autolink (Audit)'!B188,'Masterlist - Updating'!$B:$B,0))</f>
        <v>1-1/4” - 7 UNC - 2B</v>
      </c>
      <c r="F188" s="7" t="str">
        <f>INDEX('Masterlist - Updating'!$F:$F,MATCH('Masterlist Autolink (Audit)'!B188,'Masterlist - Updating'!$B:$B,0))</f>
        <v>90563</v>
      </c>
      <c r="G188" s="7" t="str">
        <f>INDEX('Masterlist - Updating'!$G:$G,MATCH('Masterlist Autolink (Audit)'!B188,'Masterlist - Updating'!$B:$B,0))</f>
        <v>MDCP-15:2020</v>
      </c>
      <c r="H188" s="7" t="str">
        <f>INDEX('Masterlist - Updating'!$H:$H,MATCH('Masterlist Autolink (Audit)'!B188,'Masterlist - Updating'!$B:$B,0))</f>
        <v>ANSI/ASME B1.2
ANSI/ASME B1.8
ANSI/ASME B1.20.1
ANSI/ASME B1.5</v>
      </c>
      <c r="I188" s="8">
        <f>INDEX('Masterlist - Updating'!$I:$I,MATCH('Masterlist Autolink (Audit)'!B188,'Masterlist - Updating'!$B:$B,0))</f>
        <v>44566</v>
      </c>
      <c r="J188" s="133">
        <f>INDEX('Masterlist - Updating'!$J:$J,MATCH('Masterlist Autolink (Audit)'!B188,'Masterlist - Updating'!$B:$B,0))</f>
        <v>1</v>
      </c>
      <c r="K188" s="133" t="str">
        <f>INDEX('Masterlist - Updating'!$K:$K,MATCH('Masterlist Autolink (Audit)'!B188,'Masterlist - Updating'!$B:$B,0))</f>
        <v>Years</v>
      </c>
      <c r="L188" s="8">
        <f>INDEX('Masterlist - Updating'!$L:$L,MATCH('Masterlist Autolink (Audit)'!B188,'Masterlist - Updating'!$B:$B,0))</f>
        <v>44931</v>
      </c>
      <c r="M188" s="7" t="str">
        <f>INDEX('Masterlist - Updating'!$M:$M,MATCH('Masterlist Autolink (Audit)'!B188,'Masterlist - Updating'!$B:$B,0))</f>
        <v>Ming Deng</v>
      </c>
      <c r="N188" s="7" t="str">
        <f>INDEX('Masterlist - Updating'!$N:$N,MATCH('Masterlist Autolink (Audit)'!B188,'Masterlist - Updating'!$B:$B,0))</f>
        <v>MDL214096-16</v>
      </c>
      <c r="O188" s="7" t="str">
        <f>INDEX('Masterlist - Updating'!$O:$O,MATCH('Masterlist Autolink (Audit)'!B188,'Masterlist - Updating'!$B:$B,0))</f>
        <v>QC GAUGE ROOM - I</v>
      </c>
      <c r="P188" s="7" t="b">
        <f ca="1">INDEX('Masterlist - Updating'!$P:$P,MATCH('Masterlist Autolink (Audit)'!B188,'Masterlist - Updating'!$B:$B,0))</f>
        <v>1</v>
      </c>
      <c r="Q188" s="7">
        <f>INDEX('Masterlist - Updating'!$Q:$Q,MATCH('Masterlist Autolink (Audit)'!B188,'Masterlist - Updating'!$B:$B,0))</f>
        <v>0</v>
      </c>
      <c r="R188" s="7">
        <f>INDEX('Masterlist - Updating'!$R:$R,MATCH('Masterlist Autolink (Audit)'!B188,'Masterlist - Updating'!$B:$B,0))</f>
        <v>0</v>
      </c>
      <c r="S188" s="7">
        <f>INDEX('Masterlist - Updating'!$S:$S,MATCH('Masterlist Autolink (Audit)'!B188,'Masterlist - Updating'!$B:$B,0))</f>
        <v>0</v>
      </c>
      <c r="T188" s="7">
        <f>INDEX('Masterlist - Updating'!$T:$T,MATCH('Masterlist Autolink (Audit)'!B188,'Masterlist - Updating'!$B:$B,0))</f>
        <v>0</v>
      </c>
      <c r="U188" s="11">
        <f t="shared" ca="1" si="8"/>
        <v>44831</v>
      </c>
      <c r="V188" s="11">
        <f t="shared" si="10"/>
        <v>44917</v>
      </c>
    </row>
    <row r="189" spans="1:22" ht="60" customHeight="1" x14ac:dyDescent="0.35">
      <c r="A189" s="2">
        <v>187</v>
      </c>
      <c r="B189" s="12" t="s">
        <v>867</v>
      </c>
      <c r="C189" s="130" t="str">
        <f>INDEX('Masterlist - Updating'!$C:$C,MATCH('Masterlist Autolink (Audit)'!B189,'Masterlist - Updating'!$B:$B,0))</f>
        <v>PLUG GAUGE 
(GO &amp; NO GO)</v>
      </c>
      <c r="D189" s="7" t="str">
        <f>INDEX('Masterlist - Updating'!$D:$D,MATCH('Masterlist Autolink (Audit)'!B189,'Masterlist - Updating'!$B:$B,0))</f>
        <v>THREADMASTER</v>
      </c>
      <c r="E189" s="7" t="str">
        <f>INDEX('Masterlist - Updating'!$E:$E,MATCH('Masterlist Autolink (Audit)'!B189,'Masterlist - Updating'!$B:$B,0))</f>
        <v>1-1/2" - 6 UNC - 2B</v>
      </c>
      <c r="F189" s="7" t="str">
        <f>INDEX('Masterlist - Updating'!$F:$F,MATCH('Masterlist Autolink (Audit)'!B189,'Masterlist - Updating'!$B:$B,0))</f>
        <v>90568</v>
      </c>
      <c r="G189" s="7" t="str">
        <f>INDEX('Masterlist - Updating'!$G:$G,MATCH('Masterlist Autolink (Audit)'!B189,'Masterlist - Updating'!$B:$B,0))</f>
        <v>MDCP-15:2020</v>
      </c>
      <c r="H189" s="7" t="str">
        <f>INDEX('Masterlist - Updating'!$H:$H,MATCH('Masterlist Autolink (Audit)'!B189,'Masterlist - Updating'!$B:$B,0))</f>
        <v>ANSI/ASME B1.2
ANSI/ASME B1.8
ANSI/ASME B1.20.1
ANSI/ASME B1.5</v>
      </c>
      <c r="I189" s="8">
        <f>INDEX('Masterlist - Updating'!$I:$I,MATCH('Masterlist Autolink (Audit)'!B189,'Masterlist - Updating'!$B:$B,0))</f>
        <v>44566</v>
      </c>
      <c r="J189" s="133">
        <f>INDEX('Masterlist - Updating'!$J:$J,MATCH('Masterlist Autolink (Audit)'!B189,'Masterlist - Updating'!$B:$B,0))</f>
        <v>1</v>
      </c>
      <c r="K189" s="133" t="str">
        <f>INDEX('Masterlist - Updating'!$K:$K,MATCH('Masterlist Autolink (Audit)'!B189,'Masterlist - Updating'!$B:$B,0))</f>
        <v>Years</v>
      </c>
      <c r="L189" s="8">
        <f>INDEX('Masterlist - Updating'!$L:$L,MATCH('Masterlist Autolink (Audit)'!B189,'Masterlist - Updating'!$B:$B,0))</f>
        <v>44931</v>
      </c>
      <c r="M189" s="7" t="str">
        <f>INDEX('Masterlist - Updating'!$M:$M,MATCH('Masterlist Autolink (Audit)'!B189,'Masterlist - Updating'!$B:$B,0))</f>
        <v>Ming Deng</v>
      </c>
      <c r="N189" s="7" t="str">
        <f>INDEX('Masterlist - Updating'!$N:$N,MATCH('Masterlist Autolink (Audit)'!B189,'Masterlist - Updating'!$B:$B,0))</f>
        <v>MDL214096-6</v>
      </c>
      <c r="O189" s="7" t="str">
        <f>INDEX('Masterlist - Updating'!$O:$O,MATCH('Masterlist Autolink (Audit)'!B189,'Masterlist - Updating'!$B:$B,0))</f>
        <v>QC BAY C TROLLY 1 L3</v>
      </c>
      <c r="P189" s="7" t="b">
        <f ca="1">INDEX('Masterlist - Updating'!$P:$P,MATCH('Masterlist Autolink (Audit)'!B189,'Masterlist - Updating'!$B:$B,0))</f>
        <v>1</v>
      </c>
      <c r="Q189" s="7">
        <f>INDEX('Masterlist - Updating'!$Q:$Q,MATCH('Masterlist Autolink (Audit)'!B189,'Masterlist - Updating'!$B:$B,0))</f>
        <v>0</v>
      </c>
      <c r="R189" s="7">
        <f>INDEX('Masterlist - Updating'!$R:$R,MATCH('Masterlist Autolink (Audit)'!B189,'Masterlist - Updating'!$B:$B,0))</f>
        <v>0</v>
      </c>
      <c r="S189" s="7">
        <f>INDEX('Masterlist - Updating'!$S:$S,MATCH('Masterlist Autolink (Audit)'!B189,'Masterlist - Updating'!$B:$B,0))</f>
        <v>0</v>
      </c>
      <c r="T189" s="7">
        <f>INDEX('Masterlist - Updating'!$T:$T,MATCH('Masterlist Autolink (Audit)'!B189,'Masterlist - Updating'!$B:$B,0))</f>
        <v>0</v>
      </c>
      <c r="U189" s="11">
        <f t="shared" ca="1" si="8"/>
        <v>44831</v>
      </c>
      <c r="V189" s="11">
        <f t="shared" si="10"/>
        <v>44917</v>
      </c>
    </row>
    <row r="190" spans="1:22" ht="60" customHeight="1" x14ac:dyDescent="0.35">
      <c r="A190" s="2">
        <v>188</v>
      </c>
      <c r="B190" s="12" t="s">
        <v>873</v>
      </c>
      <c r="C190" s="130" t="str">
        <f>INDEX('Masterlist - Updating'!$C:$C,MATCH('Masterlist Autolink (Audit)'!B190,'Masterlist - Updating'!$B:$B,0))</f>
        <v>PLUG GAUGE 
(GO &amp; NO GO)</v>
      </c>
      <c r="D190" s="7" t="str">
        <f>INDEX('Masterlist - Updating'!$D:$D,MATCH('Masterlist Autolink (Audit)'!B190,'Masterlist - Updating'!$B:$B,0))</f>
        <v>THREADMASTER</v>
      </c>
      <c r="E190" s="7" t="str">
        <f>INDEX('Masterlist - Updating'!$E:$E,MATCH('Masterlist Autolink (Audit)'!B190,'Masterlist - Updating'!$B:$B,0))</f>
        <v>1-3/8" - 8 UN - 2B</v>
      </c>
      <c r="F190" s="7" t="str">
        <f>INDEX('Masterlist - Updating'!$F:$F,MATCH('Masterlist Autolink (Audit)'!B190,'Masterlist - Updating'!$B:$B,0))</f>
        <v>90565</v>
      </c>
      <c r="G190" s="7" t="str">
        <f>INDEX('Masterlist - Updating'!$G:$G,MATCH('Masterlist Autolink (Audit)'!B190,'Masterlist - Updating'!$B:$B,0))</f>
        <v>MDCP-15:2020</v>
      </c>
      <c r="H190" s="7" t="str">
        <f>INDEX('Masterlist - Updating'!$H:$H,MATCH('Masterlist Autolink (Audit)'!B190,'Masterlist - Updating'!$B:$B,0))</f>
        <v>ANSI/ASME B1.2
ANSI/ASME B1.8
ANSI/ASME B1.20.1
ANSI/ASME B1.5</v>
      </c>
      <c r="I190" s="8">
        <f>INDEX('Masterlist - Updating'!$I:$I,MATCH('Masterlist Autolink (Audit)'!B190,'Masterlist - Updating'!$B:$B,0))</f>
        <v>44566</v>
      </c>
      <c r="J190" s="133">
        <f>INDEX('Masterlist - Updating'!$J:$J,MATCH('Masterlist Autolink (Audit)'!B190,'Masterlist - Updating'!$B:$B,0))</f>
        <v>1</v>
      </c>
      <c r="K190" s="133" t="str">
        <f>INDEX('Masterlist - Updating'!$K:$K,MATCH('Masterlist Autolink (Audit)'!B190,'Masterlist - Updating'!$B:$B,0))</f>
        <v>Years</v>
      </c>
      <c r="L190" s="8">
        <f>INDEX('Masterlist - Updating'!$L:$L,MATCH('Masterlist Autolink (Audit)'!B190,'Masterlist - Updating'!$B:$B,0))</f>
        <v>44931</v>
      </c>
      <c r="M190" s="7" t="str">
        <f>INDEX('Masterlist - Updating'!$M:$M,MATCH('Masterlist Autolink (Audit)'!B190,'Masterlist - Updating'!$B:$B,0))</f>
        <v>Ming Deng</v>
      </c>
      <c r="N190" s="7" t="str">
        <f>INDEX('Masterlist - Updating'!$N:$N,MATCH('Masterlist Autolink (Audit)'!B190,'Masterlist - Updating'!$B:$B,0))</f>
        <v>MDL214096-17</v>
      </c>
      <c r="O190" s="7" t="str">
        <f>INDEX('Masterlist - Updating'!$O:$O,MATCH('Masterlist Autolink (Audit)'!B190,'Masterlist - Updating'!$B:$B,0))</f>
        <v>QC BAY C TROLLY 1 L3</v>
      </c>
      <c r="P190" s="7" t="b">
        <f ca="1">INDEX('Masterlist - Updating'!$P:$P,MATCH('Masterlist Autolink (Audit)'!B190,'Masterlist - Updating'!$B:$B,0))</f>
        <v>1</v>
      </c>
      <c r="Q190" s="7">
        <f>INDEX('Masterlist - Updating'!$Q:$Q,MATCH('Masterlist Autolink (Audit)'!B190,'Masterlist - Updating'!$B:$B,0))</f>
        <v>0</v>
      </c>
      <c r="R190" s="7">
        <f>INDEX('Masterlist - Updating'!$R:$R,MATCH('Masterlist Autolink (Audit)'!B190,'Masterlist - Updating'!$B:$B,0))</f>
        <v>0</v>
      </c>
      <c r="S190" s="7">
        <f>INDEX('Masterlist - Updating'!$S:$S,MATCH('Masterlist Autolink (Audit)'!B190,'Masterlist - Updating'!$B:$B,0))</f>
        <v>0</v>
      </c>
      <c r="T190" s="7">
        <f>INDEX('Masterlist - Updating'!$T:$T,MATCH('Masterlist Autolink (Audit)'!B190,'Masterlist - Updating'!$B:$B,0))</f>
        <v>0</v>
      </c>
      <c r="U190" s="11">
        <f t="shared" ca="1" si="8"/>
        <v>44831</v>
      </c>
      <c r="V190" s="11">
        <f t="shared" si="10"/>
        <v>44917</v>
      </c>
    </row>
    <row r="191" spans="1:22" ht="60" customHeight="1" x14ac:dyDescent="0.35">
      <c r="A191" s="2">
        <v>189</v>
      </c>
      <c r="B191" s="12" t="s">
        <v>875</v>
      </c>
      <c r="C191" s="130" t="str">
        <f>INDEX('Masterlist - Updating'!$C:$C,MATCH('Masterlist Autolink (Audit)'!B191,'Masterlist - Updating'!$B:$B,0))</f>
        <v>PLUG GAUGE 
(GO &amp; NO GO)</v>
      </c>
      <c r="D191" s="7" t="str">
        <f>INDEX('Masterlist - Updating'!$D:$D,MATCH('Masterlist Autolink (Audit)'!B191,'Masterlist - Updating'!$B:$B,0))</f>
        <v>THREADMASTER</v>
      </c>
      <c r="E191" s="7" t="str">
        <f>INDEX('Masterlist - Updating'!$E:$E,MATCH('Masterlist Autolink (Audit)'!B191,'Masterlist - Updating'!$B:$B,0))</f>
        <v xml:space="preserve">1-5/8"  - 8 UN - 2B </v>
      </c>
      <c r="F191" s="7" t="str">
        <f>INDEX('Masterlist - Updating'!$F:$F,MATCH('Masterlist Autolink (Audit)'!B191,'Masterlist - Updating'!$B:$B,0))</f>
        <v>90572</v>
      </c>
      <c r="G191" s="7" t="str">
        <f>INDEX('Masterlist - Updating'!$G:$G,MATCH('Masterlist Autolink (Audit)'!B191,'Masterlist - Updating'!$B:$B,0))</f>
        <v>MDCP-15:2020</v>
      </c>
      <c r="H191" s="7" t="str">
        <f>INDEX('Masterlist - Updating'!$H:$H,MATCH('Masterlist Autolink (Audit)'!B191,'Masterlist - Updating'!$B:$B,0))</f>
        <v>ANSI/ASME B1.2
ANSI/ASME B1.8
ANSI/ASME B1.20.1
ANSI/ASME B1.5</v>
      </c>
      <c r="I191" s="8">
        <f>INDEX('Masterlist - Updating'!$I:$I,MATCH('Masterlist Autolink (Audit)'!B191,'Masterlist - Updating'!$B:$B,0))</f>
        <v>44566</v>
      </c>
      <c r="J191" s="133">
        <f>INDEX('Masterlist - Updating'!$J:$J,MATCH('Masterlist Autolink (Audit)'!B191,'Masterlist - Updating'!$B:$B,0))</f>
        <v>1</v>
      </c>
      <c r="K191" s="133" t="str">
        <f>INDEX('Masterlist - Updating'!$K:$K,MATCH('Masterlist Autolink (Audit)'!B191,'Masterlist - Updating'!$B:$B,0))</f>
        <v>Years</v>
      </c>
      <c r="L191" s="8">
        <f>INDEX('Masterlist - Updating'!$L:$L,MATCH('Masterlist Autolink (Audit)'!B191,'Masterlist - Updating'!$B:$B,0))</f>
        <v>44931</v>
      </c>
      <c r="M191" s="7" t="str">
        <f>INDEX('Masterlist - Updating'!$M:$M,MATCH('Masterlist Autolink (Audit)'!B191,'Masterlist - Updating'!$B:$B,0))</f>
        <v>Ming Deng</v>
      </c>
      <c r="N191" s="7" t="str">
        <f>INDEX('Masterlist - Updating'!$N:$N,MATCH('Masterlist Autolink (Audit)'!B191,'Masterlist - Updating'!$B:$B,0))</f>
        <v>MDL214096-7</v>
      </c>
      <c r="O191" s="7" t="str">
        <f>INDEX('Masterlist - Updating'!$O:$O,MATCH('Masterlist Autolink (Audit)'!B191,'Masterlist - Updating'!$B:$B,0))</f>
        <v>QC GAUGE ROOM - D</v>
      </c>
      <c r="P191" s="7" t="b">
        <f ca="1">INDEX('Masterlist - Updating'!$P:$P,MATCH('Masterlist Autolink (Audit)'!B191,'Masterlist - Updating'!$B:$B,0))</f>
        <v>1</v>
      </c>
      <c r="Q191" s="7">
        <f>INDEX('Masterlist - Updating'!$Q:$Q,MATCH('Masterlist Autolink (Audit)'!B191,'Masterlist - Updating'!$B:$B,0))</f>
        <v>0</v>
      </c>
      <c r="R191" s="7">
        <f>INDEX('Masterlist - Updating'!$R:$R,MATCH('Masterlist Autolink (Audit)'!B191,'Masterlist - Updating'!$B:$B,0))</f>
        <v>0</v>
      </c>
      <c r="S191" s="7">
        <f>INDEX('Masterlist - Updating'!$S:$S,MATCH('Masterlist Autolink (Audit)'!B191,'Masterlist - Updating'!$B:$B,0))</f>
        <v>0</v>
      </c>
      <c r="T191" s="7">
        <f>INDEX('Masterlist - Updating'!$T:$T,MATCH('Masterlist Autolink (Audit)'!B191,'Masterlist - Updating'!$B:$B,0))</f>
        <v>0</v>
      </c>
      <c r="U191" s="11">
        <f t="shared" ca="1" si="8"/>
        <v>44831</v>
      </c>
      <c r="V191" s="11">
        <f t="shared" si="10"/>
        <v>44917</v>
      </c>
    </row>
    <row r="192" spans="1:22" ht="60" customHeight="1" x14ac:dyDescent="0.35">
      <c r="A192" s="2">
        <v>190</v>
      </c>
      <c r="B192" s="12" t="s">
        <v>877</v>
      </c>
      <c r="C192" s="130" t="str">
        <f>INDEX('Masterlist - Updating'!$C:$C,MATCH('Masterlist Autolink (Audit)'!B192,'Masterlist - Updating'!$B:$B,0))</f>
        <v>PLUG GAUGE 
(GO &amp; NO GO)</v>
      </c>
      <c r="D192" s="7" t="str">
        <f>INDEX('Masterlist - Updating'!$D:$D,MATCH('Masterlist Autolink (Audit)'!B192,'Masterlist - Updating'!$B:$B,0))</f>
        <v>THREADMASTER</v>
      </c>
      <c r="E192" s="7" t="str">
        <f>INDEX('Masterlist - Updating'!$E:$E,MATCH('Masterlist Autolink (Audit)'!B192,'Masterlist - Updating'!$B:$B,0))</f>
        <v>1-3/4" - 8 UN - 2B</v>
      </c>
      <c r="F192" s="7" t="str">
        <f>INDEX('Masterlist - Updating'!$F:$F,MATCH('Masterlist Autolink (Audit)'!B192,'Masterlist - Updating'!$B:$B,0))</f>
        <v>90573</v>
      </c>
      <c r="G192" s="7" t="str">
        <f>INDEX('Masterlist - Updating'!$G:$G,MATCH('Masterlist Autolink (Audit)'!B192,'Masterlist - Updating'!$B:$B,0))</f>
        <v>MDCP-15:2020</v>
      </c>
      <c r="H192" s="7" t="str">
        <f>INDEX('Masterlist - Updating'!$H:$H,MATCH('Masterlist Autolink (Audit)'!B192,'Masterlist - Updating'!$B:$B,0))</f>
        <v>ANSI/ASME B1.2
ANSI/ASME B1.8
ANSI/ASME B1.20.1
ANSI/ASME B1.5</v>
      </c>
      <c r="I192" s="8">
        <f>INDEX('Masterlist - Updating'!$I:$I,MATCH('Masterlist Autolink (Audit)'!B192,'Masterlist - Updating'!$B:$B,0))</f>
        <v>44566</v>
      </c>
      <c r="J192" s="133">
        <f>INDEX('Masterlist - Updating'!$J:$J,MATCH('Masterlist Autolink (Audit)'!B192,'Masterlist - Updating'!$B:$B,0))</f>
        <v>1</v>
      </c>
      <c r="K192" s="133" t="str">
        <f>INDEX('Masterlist - Updating'!$K:$K,MATCH('Masterlist Autolink (Audit)'!B192,'Masterlist - Updating'!$B:$B,0))</f>
        <v>Years</v>
      </c>
      <c r="L192" s="8">
        <f>INDEX('Masterlist - Updating'!$L:$L,MATCH('Masterlist Autolink (Audit)'!B192,'Masterlist - Updating'!$B:$B,0))</f>
        <v>44931</v>
      </c>
      <c r="M192" s="7" t="str">
        <f>INDEX('Masterlist - Updating'!$M:$M,MATCH('Masterlist Autolink (Audit)'!B192,'Masterlist - Updating'!$B:$B,0))</f>
        <v>Ming Deng</v>
      </c>
      <c r="N192" s="7" t="str">
        <f>INDEX('Masterlist - Updating'!$N:$N,MATCH('Masterlist Autolink (Audit)'!B192,'Masterlist - Updating'!$B:$B,0))</f>
        <v>MDL214096-13</v>
      </c>
      <c r="O192" s="7" t="str">
        <f>INDEX('Masterlist - Updating'!$O:$O,MATCH('Masterlist Autolink (Audit)'!B192,'Masterlist - Updating'!$B:$B,0))</f>
        <v>QC GAUGE ROOM - D</v>
      </c>
      <c r="P192" s="7" t="b">
        <f ca="1">INDEX('Masterlist - Updating'!$P:$P,MATCH('Masterlist Autolink (Audit)'!B192,'Masterlist - Updating'!$B:$B,0))</f>
        <v>1</v>
      </c>
      <c r="Q192" s="7">
        <f>INDEX('Masterlist - Updating'!$Q:$Q,MATCH('Masterlist Autolink (Audit)'!B192,'Masterlist - Updating'!$B:$B,0))</f>
        <v>0</v>
      </c>
      <c r="R192" s="7">
        <f>INDEX('Masterlist - Updating'!$R:$R,MATCH('Masterlist Autolink (Audit)'!B192,'Masterlist - Updating'!$B:$B,0))</f>
        <v>0</v>
      </c>
      <c r="S192" s="7">
        <f>INDEX('Masterlist - Updating'!$S:$S,MATCH('Masterlist Autolink (Audit)'!B192,'Masterlist - Updating'!$B:$B,0))</f>
        <v>0</v>
      </c>
      <c r="T192" s="7">
        <f>INDEX('Masterlist - Updating'!$T:$T,MATCH('Masterlist Autolink (Audit)'!B192,'Masterlist - Updating'!$B:$B,0))</f>
        <v>0</v>
      </c>
      <c r="U192" s="11">
        <f t="shared" ca="1" si="8"/>
        <v>44831</v>
      </c>
      <c r="V192" s="11">
        <f t="shared" si="10"/>
        <v>44917</v>
      </c>
    </row>
    <row r="193" spans="1:22" ht="60" customHeight="1" x14ac:dyDescent="0.35">
      <c r="A193" s="2">
        <v>191</v>
      </c>
      <c r="B193" s="12" t="s">
        <v>889</v>
      </c>
      <c r="C193" s="130" t="str">
        <f>INDEX('Masterlist - Updating'!$C:$C,MATCH('Masterlist Autolink (Audit)'!B193,'Masterlist - Updating'!$B:$B,0))</f>
        <v>PLUG GAUGE 
(GO &amp; NO GO)</v>
      </c>
      <c r="D193" s="7" t="str">
        <f>INDEX('Masterlist - Updating'!$D:$D,MATCH('Masterlist Autolink (Audit)'!B193,'Masterlist - Updating'!$B:$B,0))</f>
        <v>THREAD CHECK INC</v>
      </c>
      <c r="E193" s="7" t="str">
        <f>INDEX('Masterlist - Updating'!$E:$E,MATCH('Masterlist Autolink (Audit)'!B193,'Masterlist - Updating'!$B:$B,0))</f>
        <v>2-1/2" - 8 UN - 2B</v>
      </c>
      <c r="F193" s="7" t="str">
        <f>INDEX('Masterlist - Updating'!$F:$F,MATCH('Masterlist Autolink (Audit)'!B193,'Masterlist - Updating'!$B:$B,0))</f>
        <v>-</v>
      </c>
      <c r="G193" s="7" t="str">
        <f>INDEX('Masterlist - Updating'!$G:$G,MATCH('Masterlist Autolink (Audit)'!B193,'Masterlist - Updating'!$B:$B,0))</f>
        <v>QCD/TRSG/PROCEDURE 014 / TRSG/QM/001/20</v>
      </c>
      <c r="H193" s="7" t="str">
        <f>INDEX('Masterlist - Updating'!$H:$H,MATCH('Masterlist Autolink (Audit)'!B193,'Masterlist - Updating'!$B:$B,0))</f>
        <v>ANSI/ASME B1.2
ANSI/ASME B1.8
ANSI/ASME B1.20.1
ANSI/ASME B1.5</v>
      </c>
      <c r="I193" s="8">
        <f>INDEX('Masterlist - Updating'!$I:$I,MATCH('Masterlist Autolink (Audit)'!B193,'Masterlist - Updating'!$B:$B,0))</f>
        <v>44560</v>
      </c>
      <c r="J193" s="133">
        <f>INDEX('Masterlist - Updating'!$J:$J,MATCH('Masterlist Autolink (Audit)'!B193,'Masterlist - Updating'!$B:$B,0))</f>
        <v>1</v>
      </c>
      <c r="K193" s="133" t="str">
        <f>INDEX('Masterlist - Updating'!$K:$K,MATCH('Masterlist Autolink (Audit)'!B193,'Masterlist - Updating'!$B:$B,0))</f>
        <v>Years</v>
      </c>
      <c r="L193" s="8">
        <f>INDEX('Masterlist - Updating'!$L:$L,MATCH('Masterlist Autolink (Audit)'!B193,'Masterlist - Updating'!$B:$B,0))</f>
        <v>44925</v>
      </c>
      <c r="M193" s="7" t="str">
        <f>INDEX('Masterlist - Updating'!$M:$M,MATCH('Masterlist Autolink (Audit)'!B193,'Masterlist - Updating'!$B:$B,0))</f>
        <v>TRESCAL</v>
      </c>
      <c r="N193" s="7" t="str">
        <f>INDEX('Masterlist - Updating'!$N:$N,MATCH('Masterlist Autolink (Audit)'!B193,'Masterlist - Updating'!$B:$B,0))</f>
        <v>SALDM/2184/17/21</v>
      </c>
      <c r="O193" s="7" t="str">
        <f>INDEX('Masterlist - Updating'!$O:$O,MATCH('Masterlist Autolink (Audit)'!B193,'Masterlist - Updating'!$B:$B,0))</f>
        <v>M/S GAUGE ROOM H20</v>
      </c>
      <c r="P193" s="7" t="b">
        <f ca="1">INDEX('Masterlist - Updating'!$P:$P,MATCH('Masterlist Autolink (Audit)'!B193,'Masterlist - Updating'!$B:$B,0))</f>
        <v>1</v>
      </c>
      <c r="Q193" s="7">
        <f>INDEX('Masterlist - Updating'!$Q:$Q,MATCH('Masterlist Autolink (Audit)'!B193,'Masterlist - Updating'!$B:$B,0))</f>
        <v>0</v>
      </c>
      <c r="R193" s="7">
        <f>INDEX('Masterlist - Updating'!$R:$R,MATCH('Masterlist Autolink (Audit)'!B193,'Masterlist - Updating'!$B:$B,0))</f>
        <v>0</v>
      </c>
      <c r="S193" s="7">
        <f>INDEX('Masterlist - Updating'!$S:$S,MATCH('Masterlist Autolink (Audit)'!B193,'Masterlist - Updating'!$B:$B,0))</f>
        <v>0</v>
      </c>
      <c r="T193" s="7">
        <f>INDEX('Masterlist - Updating'!$T:$T,MATCH('Masterlist Autolink (Audit)'!B193,'Masterlist - Updating'!$B:$B,0))</f>
        <v>0</v>
      </c>
      <c r="U193" s="11">
        <f t="shared" ca="1" si="8"/>
        <v>44831</v>
      </c>
      <c r="V193" s="11">
        <f t="shared" si="10"/>
        <v>44911</v>
      </c>
    </row>
    <row r="194" spans="1:22" ht="60" customHeight="1" x14ac:dyDescent="0.35">
      <c r="A194" s="2">
        <v>192</v>
      </c>
      <c r="B194" s="12" t="s">
        <v>891</v>
      </c>
      <c r="C194" s="130" t="str">
        <f>INDEX('Masterlist - Updating'!$C:$C,MATCH('Masterlist Autolink (Audit)'!B194,'Masterlist - Updating'!$B:$B,0))</f>
        <v>PLUG GAUGE 
(GO &amp; NO GO)</v>
      </c>
      <c r="D194" s="7" t="str">
        <f>INDEX('Masterlist - Updating'!$D:$D,MATCH('Masterlist Autolink (Audit)'!B194,'Masterlist - Updating'!$B:$B,0))</f>
        <v>THREADMASTER</v>
      </c>
      <c r="E194" s="7" t="str">
        <f>INDEX('Masterlist - Updating'!$E:$E,MATCH('Masterlist Autolink (Audit)'!B194,'Masterlist - Updating'!$B:$B,0))</f>
        <v>2-7/8" - 8 UN - 2B</v>
      </c>
      <c r="F194" s="7" t="str">
        <f>INDEX('Masterlist - Updating'!$F:$F,MATCH('Masterlist Autolink (Audit)'!B194,'Masterlist - Updating'!$B:$B,0))</f>
        <v>90656</v>
      </c>
      <c r="G194" s="7" t="str">
        <f>INDEX('Masterlist - Updating'!$G:$G,MATCH('Masterlist Autolink (Audit)'!B194,'Masterlist - Updating'!$B:$B,0))</f>
        <v>QCD/TRSG/PROCEDURE 014 / TRSG/QM/001/20</v>
      </c>
      <c r="H194" s="7" t="str">
        <f>INDEX('Masterlist - Updating'!$H:$H,MATCH('Masterlist Autolink (Audit)'!B194,'Masterlist - Updating'!$B:$B,0))</f>
        <v>ANSI/ASME B1.2
ANSI/ASME B1.8
ANSI/ASME B1.20.1
ANSI/ASME B1.5</v>
      </c>
      <c r="I194" s="8">
        <f>INDEX('Masterlist - Updating'!$I:$I,MATCH('Masterlist Autolink (Audit)'!B194,'Masterlist - Updating'!$B:$B,0))</f>
        <v>44559</v>
      </c>
      <c r="J194" s="133">
        <f>INDEX('Masterlist - Updating'!$J:$J,MATCH('Masterlist Autolink (Audit)'!B194,'Masterlist - Updating'!$B:$B,0))</f>
        <v>1</v>
      </c>
      <c r="K194" s="133" t="str">
        <f>INDEX('Masterlist - Updating'!$K:$K,MATCH('Masterlist Autolink (Audit)'!B194,'Masterlist - Updating'!$B:$B,0))</f>
        <v>Years</v>
      </c>
      <c r="L194" s="8">
        <f>INDEX('Masterlist - Updating'!$L:$L,MATCH('Masterlist Autolink (Audit)'!B194,'Masterlist - Updating'!$B:$B,0))</f>
        <v>44924</v>
      </c>
      <c r="M194" s="7" t="str">
        <f>INDEX('Masterlist - Updating'!$M:$M,MATCH('Masterlist Autolink (Audit)'!B194,'Masterlist - Updating'!$B:$B,0))</f>
        <v>TRESCAL</v>
      </c>
      <c r="N194" s="7" t="str">
        <f>INDEX('Masterlist - Updating'!$N:$N,MATCH('Masterlist Autolink (Audit)'!B194,'Masterlist - Updating'!$B:$B,0))</f>
        <v>SALDM/2184/13/21</v>
      </c>
      <c r="O194" s="7" t="str">
        <f>INDEX('Masterlist - Updating'!$O:$O,MATCH('Masterlist Autolink (Audit)'!B194,'Masterlist - Updating'!$B:$B,0))</f>
        <v>M/S GAUGE ROOM H5</v>
      </c>
      <c r="P194" s="7" t="b">
        <f ca="1">INDEX('Masterlist - Updating'!$P:$P,MATCH('Masterlist Autolink (Audit)'!B194,'Masterlist - Updating'!$B:$B,0))</f>
        <v>1</v>
      </c>
      <c r="Q194" s="7">
        <f>INDEX('Masterlist - Updating'!$Q:$Q,MATCH('Masterlist Autolink (Audit)'!B194,'Masterlist - Updating'!$B:$B,0))</f>
        <v>0</v>
      </c>
      <c r="R194" s="7">
        <f>INDEX('Masterlist - Updating'!$R:$R,MATCH('Masterlist Autolink (Audit)'!B194,'Masterlist - Updating'!$B:$B,0))</f>
        <v>0</v>
      </c>
      <c r="S194" s="7">
        <f>INDEX('Masterlist - Updating'!$S:$S,MATCH('Masterlist Autolink (Audit)'!B194,'Masterlist - Updating'!$B:$B,0))</f>
        <v>0</v>
      </c>
      <c r="T194" s="7">
        <f>INDEX('Masterlist - Updating'!$T:$T,MATCH('Masterlist Autolink (Audit)'!B194,'Masterlist - Updating'!$B:$B,0))</f>
        <v>0</v>
      </c>
      <c r="U194" s="11">
        <f t="shared" ca="1" si="8"/>
        <v>44831</v>
      </c>
      <c r="V194" s="11">
        <f t="shared" si="10"/>
        <v>44910</v>
      </c>
    </row>
    <row r="195" spans="1:22" ht="60" customHeight="1" x14ac:dyDescent="0.35">
      <c r="A195" s="2">
        <v>193</v>
      </c>
      <c r="B195" s="12" t="s">
        <v>894</v>
      </c>
      <c r="C195" s="130" t="str">
        <f>INDEX('Masterlist - Updating'!$C:$C,MATCH('Masterlist Autolink (Audit)'!B195,'Masterlist - Updating'!$B:$B,0))</f>
        <v>PLUG GAUGE 
(GO &amp; NO GO)</v>
      </c>
      <c r="D195" s="7" t="str">
        <f>INDEX('Masterlist - Updating'!$D:$D,MATCH('Masterlist Autolink (Audit)'!B195,'Masterlist - Updating'!$B:$B,0))</f>
        <v>THREADMASTER</v>
      </c>
      <c r="E195" s="7" t="str">
        <f>INDEX('Masterlist - Updating'!$E:$E,MATCH('Masterlist Autolink (Audit)'!B195,'Masterlist - Updating'!$B:$B,0))</f>
        <v>2-7/8" - 8 UN - 2B</v>
      </c>
      <c r="F195" s="7" t="str">
        <f>INDEX('Masterlist - Updating'!$F:$F,MATCH('Masterlist Autolink (Audit)'!B195,'Masterlist - Updating'!$B:$B,0))</f>
        <v>8048</v>
      </c>
      <c r="G195" s="7" t="str">
        <f>INDEX('Masterlist - Updating'!$G:$G,MATCH('Masterlist Autolink (Audit)'!B195,'Masterlist - Updating'!$B:$B,0))</f>
        <v>QCD/TRSG/PROCEDURE 014 / TRSG/QM/001/20</v>
      </c>
      <c r="H195" s="7" t="str">
        <f>INDEX('Masterlist - Updating'!$H:$H,MATCH('Masterlist Autolink (Audit)'!B195,'Masterlist - Updating'!$B:$B,0))</f>
        <v>ANSI/ASME B1.2
ANSI/ASME B1.8
ANSI/ASME B1.20.1
ANSI/ASME B1.5</v>
      </c>
      <c r="I195" s="8">
        <f>INDEX('Masterlist - Updating'!$I:$I,MATCH('Masterlist Autolink (Audit)'!B195,'Masterlist - Updating'!$B:$B,0))</f>
        <v>44560</v>
      </c>
      <c r="J195" s="133">
        <f>INDEX('Masterlist - Updating'!$J:$J,MATCH('Masterlist Autolink (Audit)'!B195,'Masterlist - Updating'!$B:$B,0))</f>
        <v>1</v>
      </c>
      <c r="K195" s="133" t="str">
        <f>INDEX('Masterlist - Updating'!$K:$K,MATCH('Masterlist Autolink (Audit)'!B195,'Masterlist - Updating'!$B:$B,0))</f>
        <v>Years</v>
      </c>
      <c r="L195" s="8">
        <f>INDEX('Masterlist - Updating'!$L:$L,MATCH('Masterlist Autolink (Audit)'!B195,'Masterlist - Updating'!$B:$B,0))</f>
        <v>44925</v>
      </c>
      <c r="M195" s="7" t="str">
        <f>INDEX('Masterlist - Updating'!$M:$M,MATCH('Masterlist Autolink (Audit)'!B195,'Masterlist - Updating'!$B:$B,0))</f>
        <v>TRESCAL</v>
      </c>
      <c r="N195" s="7" t="str">
        <f>INDEX('Masterlist - Updating'!$N:$N,MATCH('Masterlist Autolink (Audit)'!B195,'Masterlist - Updating'!$B:$B,0))</f>
        <v>SALDM/2184/16/21</v>
      </c>
      <c r="O195" s="7" t="str">
        <f>INDEX('Masterlist - Updating'!$O:$O,MATCH('Masterlist Autolink (Audit)'!B195,'Masterlist - Updating'!$B:$B,0))</f>
        <v>QC GAUGE ROOM - D</v>
      </c>
      <c r="P195" s="7" t="b">
        <f ca="1">INDEX('Masterlist - Updating'!$P:$P,MATCH('Masterlist Autolink (Audit)'!B195,'Masterlist - Updating'!$B:$B,0))</f>
        <v>1</v>
      </c>
      <c r="Q195" s="7">
        <f>INDEX('Masterlist - Updating'!$Q:$Q,MATCH('Masterlist Autolink (Audit)'!B195,'Masterlist - Updating'!$B:$B,0))</f>
        <v>0</v>
      </c>
      <c r="R195" s="7">
        <f>INDEX('Masterlist - Updating'!$R:$R,MATCH('Masterlist Autolink (Audit)'!B195,'Masterlist - Updating'!$B:$B,0))</f>
        <v>0</v>
      </c>
      <c r="S195" s="7">
        <f>INDEX('Masterlist - Updating'!$S:$S,MATCH('Masterlist Autolink (Audit)'!B195,'Masterlist - Updating'!$B:$B,0))</f>
        <v>0</v>
      </c>
      <c r="T195" s="7">
        <f>INDEX('Masterlist - Updating'!$T:$T,MATCH('Masterlist Autolink (Audit)'!B195,'Masterlist - Updating'!$B:$B,0))</f>
        <v>0</v>
      </c>
      <c r="U195" s="11">
        <f t="shared" ref="U195:U258" ca="1" si="11">TODAY()</f>
        <v>44831</v>
      </c>
      <c r="V195" s="11">
        <f t="shared" si="10"/>
        <v>44911</v>
      </c>
    </row>
    <row r="196" spans="1:22" ht="60" customHeight="1" x14ac:dyDescent="0.35">
      <c r="A196" s="2">
        <v>194</v>
      </c>
      <c r="B196" s="12" t="s">
        <v>896</v>
      </c>
      <c r="C196" s="130" t="str">
        <f>INDEX('Masterlist - Updating'!$C:$C,MATCH('Masterlist Autolink (Audit)'!B196,'Masterlist - Updating'!$B:$B,0))</f>
        <v>PLUG GAUGE 
(GO &amp; NO GO)</v>
      </c>
      <c r="D196" s="7" t="str">
        <f>INDEX('Masterlist - Updating'!$D:$D,MATCH('Masterlist Autolink (Audit)'!B196,'Masterlist - Updating'!$B:$B,0))</f>
        <v xml:space="preserve">3-3/8" - 8 UN - 2B </v>
      </c>
      <c r="E196" s="7" t="str">
        <f>INDEX('Masterlist - Updating'!$E:$E,MATCH('Masterlist Autolink (Audit)'!B196,'Masterlist - Updating'!$B:$B,0))</f>
        <v>3-3/8" - 8 UN - 2B</v>
      </c>
      <c r="F196" s="7" t="str">
        <f>INDEX('Masterlist - Updating'!$F:$F,MATCH('Masterlist Autolink (Audit)'!B196,'Masterlist - Updating'!$B:$B,0))</f>
        <v>90657</v>
      </c>
      <c r="G196" s="7" t="str">
        <f>INDEX('Masterlist - Updating'!$G:$G,MATCH('Masterlist Autolink (Audit)'!B196,'Masterlist - Updating'!$B:$B,0))</f>
        <v>QCD/TRSG/PROCEDURE 014 / TRSG/QM/001/20 / 
ANSI/ASME B1.2-1983</v>
      </c>
      <c r="H196" s="7" t="str">
        <f>INDEX('Masterlist - Updating'!$H:$H,MATCH('Masterlist Autolink (Audit)'!B196,'Masterlist - Updating'!$B:$B,0))</f>
        <v>ANSI/ASME B1.2
ANSI/ASME B1.8
ANSI/ASME B1.20.1
ANSI/ASME B1.5</v>
      </c>
      <c r="I196" s="8">
        <f>INDEX('Masterlist - Updating'!$I:$I,MATCH('Masterlist Autolink (Audit)'!B196,'Masterlist - Updating'!$B:$B,0))</f>
        <v>44688</v>
      </c>
      <c r="J196" s="133">
        <f>INDEX('Masterlist - Updating'!$J:$J,MATCH('Masterlist Autolink (Audit)'!B196,'Masterlist - Updating'!$B:$B,0))</f>
        <v>1</v>
      </c>
      <c r="K196" s="133" t="str">
        <f>INDEX('Masterlist - Updating'!$K:$K,MATCH('Masterlist Autolink (Audit)'!B196,'Masterlist - Updating'!$B:$B,0))</f>
        <v>Years</v>
      </c>
      <c r="L196" s="8">
        <f>INDEX('Masterlist - Updating'!$L:$L,MATCH('Masterlist Autolink (Audit)'!B196,'Masterlist - Updating'!$B:$B,0))</f>
        <v>45053</v>
      </c>
      <c r="M196" s="7" t="str">
        <f>INDEX('Masterlist - Updating'!$M:$M,MATCH('Masterlist Autolink (Audit)'!B196,'Masterlist - Updating'!$B:$B,0))</f>
        <v>TRESCAL</v>
      </c>
      <c r="N196" s="7" t="str">
        <f>INDEX('Masterlist - Updating'!$N:$N,MATCH('Masterlist Autolink (Audit)'!B196,'Masterlist - Updating'!$B:$B,0))</f>
        <v>SALDM/0699/11/22</v>
      </c>
      <c r="O196" s="7" t="str">
        <f>INDEX('Masterlist - Updating'!$O:$O,MATCH('Masterlist Autolink (Audit)'!B196,'Masterlist - Updating'!$B:$B,0))</f>
        <v>M/S GAUGE ROOM C15 &amp; C16</v>
      </c>
      <c r="P196" s="7" t="b">
        <f ca="1">INDEX('Masterlist - Updating'!$P:$P,MATCH('Masterlist Autolink (Audit)'!B196,'Masterlist - Updating'!$B:$B,0))</f>
        <v>1</v>
      </c>
      <c r="Q196" s="7">
        <f>INDEX('Masterlist - Updating'!$Q:$Q,MATCH('Masterlist Autolink (Audit)'!B196,'Masterlist - Updating'!$B:$B,0))</f>
        <v>0</v>
      </c>
      <c r="R196" s="7" t="str">
        <f>INDEX('Masterlist - Updating'!$R:$R,MATCH('Masterlist Autolink (Audit)'!B196,'Masterlist - Updating'!$B:$B,0))</f>
        <v>18640 (E81)
0101 (600.2)
000211509 (PH-3515F)</v>
      </c>
      <c r="S196" s="7" t="str">
        <f>INDEX('Masterlist - Updating'!$S:$S,MATCH('Masterlist Autolink (Audit)'!B196,'Masterlist - Updating'!$B:$B,0))</f>
        <v>SALDM/1010/2/21
SALDM/1074/3/21
SALDM/0624/1/22</v>
      </c>
      <c r="T196" s="7" t="str">
        <f>INDEX('Masterlist - Updating'!$T:$T,MATCH('Masterlist Autolink (Audit)'!B196,'Masterlist - Updating'!$B:$B,0))</f>
        <v>11.08.2023
12.08.2023
19.04.2023</v>
      </c>
      <c r="U196" s="11">
        <f t="shared" ca="1" si="11"/>
        <v>44831</v>
      </c>
      <c r="V196" s="11">
        <f t="shared" si="10"/>
        <v>45039</v>
      </c>
    </row>
    <row r="197" spans="1:22" ht="60" customHeight="1" x14ac:dyDescent="0.35">
      <c r="A197" s="2">
        <v>195</v>
      </c>
      <c r="B197" s="12" t="s">
        <v>901</v>
      </c>
      <c r="C197" s="130" t="str">
        <f>INDEX('Masterlist - Updating'!$C:$C,MATCH('Masterlist Autolink (Audit)'!B197,'Masterlist - Updating'!$B:$B,0))</f>
        <v>PLUG GAUGE 
(GO &amp; NO GO)</v>
      </c>
      <c r="D197" s="7" t="str">
        <f>INDEX('Masterlist - Updating'!$D:$D,MATCH('Masterlist Autolink (Audit)'!B197,'Masterlist - Updating'!$B:$B,0))</f>
        <v>THREADMASTER</v>
      </c>
      <c r="E197" s="7" t="str">
        <f>INDEX('Masterlist - Updating'!$E:$E,MATCH('Masterlist Autolink (Audit)'!B197,'Masterlist - Updating'!$B:$B,0))</f>
        <v xml:space="preserve">3-3/8" - 8 UN - 2B </v>
      </c>
      <c r="F197" s="7" t="str">
        <f>INDEX('Masterlist - Updating'!$F:$F,MATCH('Masterlist Autolink (Audit)'!B197,'Masterlist - Updating'!$B:$B,0))</f>
        <v>90595</v>
      </c>
      <c r="G197" s="7" t="str">
        <f>INDEX('Masterlist - Updating'!$G:$G,MATCH('Masterlist Autolink (Audit)'!B197,'Masterlist - Updating'!$B:$B,0))</f>
        <v>QCD/TRSG/PROCEDURE 014 / TRSG/QM/001/20</v>
      </c>
      <c r="H197" s="7" t="str">
        <f>INDEX('Masterlist - Updating'!$H:$H,MATCH('Masterlist Autolink (Audit)'!B197,'Masterlist - Updating'!$B:$B,0))</f>
        <v>ANSI/ASME B1.2
ANSI/ASME B1.8
ANSI/ASME B1.20.1
ANSI/ASME B1.5</v>
      </c>
      <c r="I197" s="8">
        <f>INDEX('Masterlist - Updating'!$I:$I,MATCH('Masterlist Autolink (Audit)'!B197,'Masterlist - Updating'!$B:$B,0))</f>
        <v>44525</v>
      </c>
      <c r="J197" s="133">
        <f>INDEX('Masterlist - Updating'!$J:$J,MATCH('Masterlist Autolink (Audit)'!B197,'Masterlist - Updating'!$B:$B,0))</f>
        <v>1</v>
      </c>
      <c r="K197" s="133" t="str">
        <f>INDEX('Masterlist - Updating'!$K:$K,MATCH('Masterlist Autolink (Audit)'!B197,'Masterlist - Updating'!$B:$B,0))</f>
        <v>Years</v>
      </c>
      <c r="L197" s="8">
        <f>INDEX('Masterlist - Updating'!$L:$L,MATCH('Masterlist Autolink (Audit)'!B197,'Masterlist - Updating'!$B:$B,0))</f>
        <v>44890</v>
      </c>
      <c r="M197" s="7" t="str">
        <f>INDEX('Masterlist - Updating'!$M:$M,MATCH('Masterlist Autolink (Audit)'!B197,'Masterlist - Updating'!$B:$B,0))</f>
        <v>TRESCAL</v>
      </c>
      <c r="N197" s="7" t="str">
        <f>INDEX('Masterlist - Updating'!$N:$N,MATCH('Masterlist Autolink (Audit)'!B197,'Masterlist - Updating'!$B:$B,0))</f>
        <v>SALDM/1918/4/21</v>
      </c>
      <c r="O197" s="7" t="str">
        <f>INDEX('Masterlist - Updating'!$O:$O,MATCH('Masterlist Autolink (Audit)'!B197,'Masterlist - Updating'!$B:$B,0))</f>
        <v>QC GAUGE ROOM - D</v>
      </c>
      <c r="P197" s="7" t="b">
        <f ca="1">INDEX('Masterlist - Updating'!$P:$P,MATCH('Masterlist Autolink (Audit)'!B197,'Masterlist - Updating'!$B:$B,0))</f>
        <v>1</v>
      </c>
      <c r="Q197" s="7">
        <f>INDEX('Masterlist - Updating'!$Q:$Q,MATCH('Masterlist Autolink (Audit)'!B197,'Masterlist - Updating'!$B:$B,0))</f>
        <v>0</v>
      </c>
      <c r="R197" s="7">
        <f>INDEX('Masterlist - Updating'!$R:$R,MATCH('Masterlist Autolink (Audit)'!B197,'Masterlist - Updating'!$B:$B,0))</f>
        <v>0</v>
      </c>
      <c r="S197" s="7">
        <f>INDEX('Masterlist - Updating'!$S:$S,MATCH('Masterlist Autolink (Audit)'!B197,'Masterlist - Updating'!$B:$B,0))</f>
        <v>0</v>
      </c>
      <c r="T197" s="7">
        <f>INDEX('Masterlist - Updating'!$T:$T,MATCH('Masterlist Autolink (Audit)'!B197,'Masterlist - Updating'!$B:$B,0))</f>
        <v>0</v>
      </c>
      <c r="U197" s="11">
        <f t="shared" ca="1" si="11"/>
        <v>44831</v>
      </c>
      <c r="V197" s="11">
        <f t="shared" si="10"/>
        <v>44876</v>
      </c>
    </row>
    <row r="198" spans="1:22" ht="60" customHeight="1" x14ac:dyDescent="0.35">
      <c r="A198" s="2">
        <v>196</v>
      </c>
      <c r="B198" s="12" t="s">
        <v>903</v>
      </c>
      <c r="C198" s="130" t="str">
        <f>INDEX('Masterlist - Updating'!$C:$C,MATCH('Masterlist Autolink (Audit)'!B198,'Masterlist - Updating'!$B:$B,0))</f>
        <v>PLUG GAUGE 
(GO &amp; NO GO)</v>
      </c>
      <c r="D198" s="7" t="str">
        <f>INDEX('Masterlist - Updating'!$D:$D,MATCH('Masterlist Autolink (Audit)'!B198,'Masterlist - Updating'!$B:$B,0))</f>
        <v xml:space="preserve">3-3/8" - 8 UN - 2B </v>
      </c>
      <c r="E198" s="7" t="str">
        <f>INDEX('Masterlist - Updating'!$E:$E,MATCH('Masterlist Autolink (Audit)'!B198,'Masterlist - Updating'!$B:$B,0))</f>
        <v>3-3/8" - 8 UN - 2B</v>
      </c>
      <c r="F198" s="7" t="str">
        <f>INDEX('Masterlist - Updating'!$F:$F,MATCH('Masterlist Autolink (Audit)'!B198,'Masterlist - Updating'!$B:$B,0))</f>
        <v>-</v>
      </c>
      <c r="G198" s="7" t="str">
        <f>INDEX('Masterlist - Updating'!$G:$G,MATCH('Masterlist Autolink (Audit)'!B198,'Masterlist - Updating'!$B:$B,0))</f>
        <v>QCD/TRSG/PROCEDURE 014 / TRSG/QM/001/20 / 
ANSI/ASME B1.2-1983</v>
      </c>
      <c r="H198" s="7" t="str">
        <f>INDEX('Masterlist - Updating'!$H:$H,MATCH('Masterlist Autolink (Audit)'!B198,'Masterlist - Updating'!$B:$B,0))</f>
        <v>ANSI/ASME B1.2
ANSI/ASME B1.8
ANSI/ASME B1.20.1
ANSI/ASME B1.5</v>
      </c>
      <c r="I198" s="8">
        <f>INDEX('Masterlist - Updating'!$I:$I,MATCH('Masterlist Autolink (Audit)'!B198,'Masterlist - Updating'!$B:$B,0))</f>
        <v>44688</v>
      </c>
      <c r="J198" s="133">
        <f>INDEX('Masterlist - Updating'!$J:$J,MATCH('Masterlist Autolink (Audit)'!B198,'Masterlist - Updating'!$B:$B,0))</f>
        <v>1</v>
      </c>
      <c r="K198" s="133" t="str">
        <f>INDEX('Masterlist - Updating'!$K:$K,MATCH('Masterlist Autolink (Audit)'!B198,'Masterlist - Updating'!$B:$B,0))</f>
        <v>Years</v>
      </c>
      <c r="L198" s="8">
        <f>INDEX('Masterlist - Updating'!$L:$L,MATCH('Masterlist Autolink (Audit)'!B198,'Masterlist - Updating'!$B:$B,0))</f>
        <v>45053</v>
      </c>
      <c r="M198" s="7" t="str">
        <f>INDEX('Masterlist - Updating'!$M:$M,MATCH('Masterlist Autolink (Audit)'!B198,'Masterlist - Updating'!$B:$B,0))</f>
        <v>TRESCAL</v>
      </c>
      <c r="N198" s="7" t="str">
        <f>INDEX('Masterlist - Updating'!$N:$N,MATCH('Masterlist Autolink (Audit)'!B198,'Masterlist - Updating'!$B:$B,0))</f>
        <v>SALDM/0699/10/22</v>
      </c>
      <c r="O198" s="7" t="str">
        <f>INDEX('Masterlist - Updating'!$O:$O,MATCH('Masterlist Autolink (Audit)'!B198,'Masterlist - Updating'!$B:$B,0))</f>
        <v>M/S GAUGE ROOM C12 &amp; C13</v>
      </c>
      <c r="P198" s="7" t="b">
        <f ca="1">INDEX('Masterlist - Updating'!$P:$P,MATCH('Masterlist Autolink (Audit)'!B198,'Masterlist - Updating'!$B:$B,0))</f>
        <v>1</v>
      </c>
      <c r="Q198" s="7">
        <f>INDEX('Masterlist - Updating'!$Q:$Q,MATCH('Masterlist Autolink (Audit)'!B198,'Masterlist - Updating'!$B:$B,0))</f>
        <v>0</v>
      </c>
      <c r="R198" s="7" t="str">
        <f>INDEX('Masterlist - Updating'!$R:$R,MATCH('Masterlist Autolink (Audit)'!B198,'Masterlist - Updating'!$B:$B,0))</f>
        <v>18640 (E81)
0101 (600.2)
000211509 (PH-3515F)</v>
      </c>
      <c r="S198" s="7" t="str">
        <f>INDEX('Masterlist - Updating'!$S:$S,MATCH('Masterlist Autolink (Audit)'!B198,'Masterlist - Updating'!$B:$B,0))</f>
        <v>SALDM/1010/2/21
SALDM/1074/3/21
SALDM/0624/1/22</v>
      </c>
      <c r="T198" s="7" t="str">
        <f>INDEX('Masterlist - Updating'!$T:$T,MATCH('Masterlist Autolink (Audit)'!B198,'Masterlist - Updating'!$B:$B,0))</f>
        <v>11.08.2023
12.08.2023
19.04.2023</v>
      </c>
      <c r="U198" s="11">
        <f t="shared" ca="1" si="11"/>
        <v>44831</v>
      </c>
      <c r="V198" s="11">
        <f t="shared" si="10"/>
        <v>45039</v>
      </c>
    </row>
    <row r="199" spans="1:22" ht="60" customHeight="1" x14ac:dyDescent="0.35">
      <c r="A199" s="2">
        <v>197</v>
      </c>
      <c r="B199" s="12" t="s">
        <v>906</v>
      </c>
      <c r="C199" s="130" t="str">
        <f>INDEX('Masterlist - Updating'!$C:$C,MATCH('Masterlist Autolink (Audit)'!B199,'Masterlist - Updating'!$B:$B,0))</f>
        <v>PLUG GAUGE 
(GO &amp; NO GO)</v>
      </c>
      <c r="D199" s="7" t="str">
        <f>INDEX('Masterlist - Updating'!$D:$D,MATCH('Masterlist Autolink (Audit)'!B199,'Masterlist - Updating'!$B:$B,0))</f>
        <v>THREADMASTER</v>
      </c>
      <c r="E199" s="7" t="str">
        <f>INDEX('Masterlist - Updating'!$E:$E,MATCH('Masterlist Autolink (Audit)'!B199,'Masterlist - Updating'!$B:$B,0))</f>
        <v>3.500" - 8 UN - 2B</v>
      </c>
      <c r="F199" s="7" t="str">
        <f>INDEX('Masterlist - Updating'!$F:$F,MATCH('Masterlist Autolink (Audit)'!B199,'Masterlist - Updating'!$B:$B,0))</f>
        <v>90597</v>
      </c>
      <c r="G199" s="7" t="str">
        <f>INDEX('Masterlist - Updating'!$G:$G,MATCH('Masterlist Autolink (Audit)'!B199,'Masterlist - Updating'!$B:$B,0))</f>
        <v>QCD/TRSG/PROCEDURE 014 / TRSG/QM/001/20</v>
      </c>
      <c r="H199" s="7" t="str">
        <f>INDEX('Masterlist - Updating'!$H:$H,MATCH('Masterlist Autolink (Audit)'!B199,'Masterlist - Updating'!$B:$B,0))</f>
        <v>ANSI/ASME B1.2
ANSI/ASME B1.8
ANSI/ASME B1.20.1
ANSI/ASME B1.5</v>
      </c>
      <c r="I199" s="8">
        <f>INDEX('Masterlist - Updating'!$I:$I,MATCH('Masterlist Autolink (Audit)'!B199,'Masterlist - Updating'!$B:$B,0))</f>
        <v>44525</v>
      </c>
      <c r="J199" s="133">
        <f>INDEX('Masterlist - Updating'!$J:$J,MATCH('Masterlist Autolink (Audit)'!B199,'Masterlist - Updating'!$B:$B,0))</f>
        <v>1</v>
      </c>
      <c r="K199" s="133" t="str">
        <f>INDEX('Masterlist - Updating'!$K:$K,MATCH('Masterlist Autolink (Audit)'!B199,'Masterlist - Updating'!$B:$B,0))</f>
        <v>Years</v>
      </c>
      <c r="L199" s="8">
        <f>INDEX('Masterlist - Updating'!$L:$L,MATCH('Masterlist Autolink (Audit)'!B199,'Masterlist - Updating'!$B:$B,0))</f>
        <v>44890</v>
      </c>
      <c r="M199" s="7" t="str">
        <f>INDEX('Masterlist - Updating'!$M:$M,MATCH('Masterlist Autolink (Audit)'!B199,'Masterlist - Updating'!$B:$B,0))</f>
        <v>TRESCAL</v>
      </c>
      <c r="N199" s="7" t="str">
        <f>INDEX('Masterlist - Updating'!$N:$N,MATCH('Masterlist Autolink (Audit)'!B199,'Masterlist - Updating'!$B:$B,0))</f>
        <v>SALDM/1918/3/21</v>
      </c>
      <c r="O199" s="7" t="str">
        <f>INDEX('Masterlist - Updating'!$O:$O,MATCH('Masterlist Autolink (Audit)'!B199,'Masterlist - Updating'!$B:$B,0))</f>
        <v>QC GAUGE ROOM - D</v>
      </c>
      <c r="P199" s="7" t="b">
        <f ca="1">INDEX('Masterlist - Updating'!$P:$P,MATCH('Masterlist Autolink (Audit)'!B199,'Masterlist - Updating'!$B:$B,0))</f>
        <v>1</v>
      </c>
      <c r="Q199" s="7">
        <f>INDEX('Masterlist - Updating'!$Q:$Q,MATCH('Masterlist Autolink (Audit)'!B199,'Masterlist - Updating'!$B:$B,0))</f>
        <v>0</v>
      </c>
      <c r="R199" s="7">
        <f>INDEX('Masterlist - Updating'!$R:$R,MATCH('Masterlist Autolink (Audit)'!B199,'Masterlist - Updating'!$B:$B,0))</f>
        <v>0</v>
      </c>
      <c r="S199" s="7">
        <f>INDEX('Masterlist - Updating'!$S:$S,MATCH('Masterlist Autolink (Audit)'!B199,'Masterlist - Updating'!$B:$B,0))</f>
        <v>0</v>
      </c>
      <c r="T199" s="7">
        <f>INDEX('Masterlist - Updating'!$T:$T,MATCH('Masterlist Autolink (Audit)'!B199,'Masterlist - Updating'!$B:$B,0))</f>
        <v>0</v>
      </c>
      <c r="U199" s="11">
        <f t="shared" ca="1" si="11"/>
        <v>44831</v>
      </c>
      <c r="V199" s="11">
        <f t="shared" si="10"/>
        <v>44876</v>
      </c>
    </row>
    <row r="200" spans="1:22" ht="60" customHeight="1" x14ac:dyDescent="0.35">
      <c r="A200" s="2">
        <v>198</v>
      </c>
      <c r="B200" s="12" t="s">
        <v>908</v>
      </c>
      <c r="C200" s="130" t="str">
        <f>INDEX('Masterlist - Updating'!$C:$C,MATCH('Masterlist Autolink (Audit)'!B200,'Masterlist - Updating'!$B:$B,0))</f>
        <v>PLUG GAUGE 
(GO &amp; NO GO)</v>
      </c>
      <c r="D200" s="7" t="str">
        <f>INDEX('Masterlist - Updating'!$D:$D,MATCH('Masterlist Autolink (Audit)'!B200,'Masterlist - Updating'!$B:$B,0))</f>
        <v>THREADMASTER</v>
      </c>
      <c r="E200" s="7" t="str">
        <f>INDEX('Masterlist - Updating'!$E:$E,MATCH('Masterlist Autolink (Audit)'!B200,'Masterlist - Updating'!$B:$B,0))</f>
        <v>3-1/2" - 8 UN - 2B</v>
      </c>
      <c r="F200" s="7" t="str">
        <f>INDEX('Masterlist - Updating'!$F:$F,MATCH('Masterlist Autolink (Audit)'!B200,'Masterlist - Updating'!$B:$B,0))</f>
        <v>-</v>
      </c>
      <c r="G200" s="7" t="str">
        <f>INDEX('Masterlist - Updating'!$G:$G,MATCH('Masterlist Autolink (Audit)'!B200,'Masterlist - Updating'!$B:$B,0))</f>
        <v>QCD/TRSG/PROCEDURE 014 / TRSG/QM/001/20 / 
ANSI/ASME B1.2-1983</v>
      </c>
      <c r="H200" s="7" t="str">
        <f>INDEX('Masterlist - Updating'!$H:$H,MATCH('Masterlist Autolink (Audit)'!B200,'Masterlist - Updating'!$B:$B,0))</f>
        <v>ANSI/ASME B1.2
ANSI/ASME B1.8
ANSI/ASME B1.20.1
ANSI/ASME B1.5</v>
      </c>
      <c r="I200" s="8">
        <f>INDEX('Masterlist - Updating'!$I:$I,MATCH('Masterlist Autolink (Audit)'!B200,'Masterlist - Updating'!$B:$B,0))</f>
        <v>44688</v>
      </c>
      <c r="J200" s="133">
        <f>INDEX('Masterlist - Updating'!$J:$J,MATCH('Masterlist Autolink (Audit)'!B200,'Masterlist - Updating'!$B:$B,0))</f>
        <v>1</v>
      </c>
      <c r="K200" s="133" t="str">
        <f>INDEX('Masterlist - Updating'!$K:$K,MATCH('Masterlist Autolink (Audit)'!B200,'Masterlist - Updating'!$B:$B,0))</f>
        <v>Years</v>
      </c>
      <c r="L200" s="8">
        <f>INDEX('Masterlist - Updating'!$L:$L,MATCH('Masterlist Autolink (Audit)'!B200,'Masterlist - Updating'!$B:$B,0))</f>
        <v>45053</v>
      </c>
      <c r="M200" s="7" t="str">
        <f>INDEX('Masterlist - Updating'!$M:$M,MATCH('Masterlist Autolink (Audit)'!B200,'Masterlist - Updating'!$B:$B,0))</f>
        <v>TRESCAL</v>
      </c>
      <c r="N200" s="7" t="str">
        <f>INDEX('Masterlist - Updating'!$N:$N,MATCH('Masterlist Autolink (Audit)'!B200,'Masterlist - Updating'!$B:$B,0))</f>
        <v>SALDM/0699/9/22</v>
      </c>
      <c r="O200" s="7" t="str">
        <f>INDEX('Masterlist - Updating'!$O:$O,MATCH('Masterlist Autolink (Audit)'!B200,'Masterlist - Updating'!$B:$B,0))</f>
        <v>M/S GAUGE ROOM C9 &amp; C10</v>
      </c>
      <c r="P200" s="7" t="b">
        <f ca="1">INDEX('Masterlist - Updating'!$P:$P,MATCH('Masterlist Autolink (Audit)'!B200,'Masterlist - Updating'!$B:$B,0))</f>
        <v>1</v>
      </c>
      <c r="Q200" s="7">
        <f>INDEX('Masterlist - Updating'!$Q:$Q,MATCH('Masterlist Autolink (Audit)'!B200,'Masterlist - Updating'!$B:$B,0))</f>
        <v>0</v>
      </c>
      <c r="R200" s="7" t="str">
        <f>INDEX('Masterlist - Updating'!$R:$R,MATCH('Masterlist Autolink (Audit)'!B200,'Masterlist - Updating'!$B:$B,0))</f>
        <v>18640 (E81)
0101 (600.2)
000211509 (PH-3515F)</v>
      </c>
      <c r="S200" s="7" t="str">
        <f>INDEX('Masterlist - Updating'!$S:$S,MATCH('Masterlist Autolink (Audit)'!B200,'Masterlist - Updating'!$B:$B,0))</f>
        <v>SALDM/1010/2/21
SALDM/1074/3/21
SALDM/0624/1/22</v>
      </c>
      <c r="T200" s="7" t="str">
        <f>INDEX('Masterlist - Updating'!$T:$T,MATCH('Masterlist Autolink (Audit)'!B200,'Masterlist - Updating'!$B:$B,0))</f>
        <v>11.08.2023
12.08.2023
19.04.2023</v>
      </c>
      <c r="U200" s="11">
        <f t="shared" ca="1" si="11"/>
        <v>44831</v>
      </c>
      <c r="V200" s="11">
        <f t="shared" si="10"/>
        <v>45039</v>
      </c>
    </row>
    <row r="201" spans="1:22" ht="60" customHeight="1" x14ac:dyDescent="0.35">
      <c r="A201" s="2">
        <v>199</v>
      </c>
      <c r="B201" s="12" t="s">
        <v>912</v>
      </c>
      <c r="C201" s="130" t="str">
        <f>INDEX('Masterlist - Updating'!$C:$C,MATCH('Masterlist Autolink (Audit)'!B201,'Masterlist - Updating'!$B:$B,0))</f>
        <v>PLUG GAUGE 
(GO &amp; NO GO)</v>
      </c>
      <c r="D201" s="7" t="str">
        <f>INDEX('Masterlist - Updating'!$D:$D,MATCH('Masterlist Autolink (Audit)'!B201,'Masterlist - Updating'!$B:$B,0))</f>
        <v>THREAD CHECK INC</v>
      </c>
      <c r="E201" s="7" t="str">
        <f>INDEX('Masterlist - Updating'!$E:$E,MATCH('Masterlist Autolink (Audit)'!B201,'Masterlist - Updating'!$B:$B,0))</f>
        <v>4-1/2"  - 8 UN - 2B</v>
      </c>
      <c r="F201" s="7" t="str">
        <f>INDEX('Masterlist - Updating'!$F:$F,MATCH('Masterlist Autolink (Audit)'!B201,'Masterlist - Updating'!$B:$B,0))</f>
        <v>-</v>
      </c>
      <c r="G201" s="7" t="str">
        <f>INDEX('Masterlist - Updating'!$G:$G,MATCH('Masterlist Autolink (Audit)'!B201,'Masterlist - Updating'!$B:$B,0))</f>
        <v>QCD/TRSG/PROCEDURE 014 / TRSG/QM/001/20</v>
      </c>
      <c r="H201" s="7" t="str">
        <f>INDEX('Masterlist - Updating'!$H:$H,MATCH('Masterlist Autolink (Audit)'!B201,'Masterlist - Updating'!$B:$B,0))</f>
        <v>ANSI/ASME B1.2
ANSI/ASME B1.8
ANSI/ASME B1.20.1
ANSI/ASME B1.5</v>
      </c>
      <c r="I201" s="8">
        <f>INDEX('Masterlist - Updating'!$I:$I,MATCH('Masterlist Autolink (Audit)'!B201,'Masterlist - Updating'!$B:$B,0))</f>
        <v>44557</v>
      </c>
      <c r="J201" s="133">
        <f>INDEX('Masterlist - Updating'!$J:$J,MATCH('Masterlist Autolink (Audit)'!B201,'Masterlist - Updating'!$B:$B,0))</f>
        <v>1</v>
      </c>
      <c r="K201" s="133" t="str">
        <f>INDEX('Masterlist - Updating'!$K:$K,MATCH('Masterlist Autolink (Audit)'!B201,'Masterlist - Updating'!$B:$B,0))</f>
        <v>Years</v>
      </c>
      <c r="L201" s="8">
        <f>INDEX('Masterlist - Updating'!$L:$L,MATCH('Masterlist Autolink (Audit)'!B201,'Masterlist - Updating'!$B:$B,0))</f>
        <v>44922</v>
      </c>
      <c r="M201" s="7" t="str">
        <f>INDEX('Masterlist - Updating'!$M:$M,MATCH('Masterlist Autolink (Audit)'!B201,'Masterlist - Updating'!$B:$B,0))</f>
        <v>TRESCAL</v>
      </c>
      <c r="N201" s="7" t="str">
        <f>INDEX('Masterlist - Updating'!$N:$N,MATCH('Masterlist Autolink (Audit)'!B201,'Masterlist - Updating'!$B:$B,0))</f>
        <v>SALDM/0384/1/21</v>
      </c>
      <c r="O201" s="7" t="str">
        <f>INDEX('Masterlist - Updating'!$O:$O,MATCH('Masterlist Autolink (Audit)'!B201,'Masterlist - Updating'!$B:$B,0))</f>
        <v>M/S GAUGE ROOM C1 &amp; C2</v>
      </c>
      <c r="P201" s="7" t="b">
        <f ca="1">INDEX('Masterlist - Updating'!$P:$P,MATCH('Masterlist Autolink (Audit)'!B201,'Masterlist - Updating'!$B:$B,0))</f>
        <v>1</v>
      </c>
      <c r="Q201" s="7">
        <f>INDEX('Masterlist - Updating'!$Q:$Q,MATCH('Masterlist Autolink (Audit)'!B201,'Masterlist - Updating'!$B:$B,0))</f>
        <v>0</v>
      </c>
      <c r="R201" s="7">
        <f>INDEX('Masterlist - Updating'!$R:$R,MATCH('Masterlist Autolink (Audit)'!B201,'Masterlist - Updating'!$B:$B,0))</f>
        <v>0</v>
      </c>
      <c r="S201" s="7">
        <f>INDEX('Masterlist - Updating'!$S:$S,MATCH('Masterlist Autolink (Audit)'!B201,'Masterlist - Updating'!$B:$B,0))</f>
        <v>0</v>
      </c>
      <c r="T201" s="7">
        <f>INDEX('Masterlist - Updating'!$T:$T,MATCH('Masterlist Autolink (Audit)'!B201,'Masterlist - Updating'!$B:$B,0))</f>
        <v>0</v>
      </c>
      <c r="U201" s="11">
        <f t="shared" ca="1" si="11"/>
        <v>44831</v>
      </c>
      <c r="V201" s="11">
        <f t="shared" si="10"/>
        <v>44908</v>
      </c>
    </row>
    <row r="202" spans="1:22" ht="60" customHeight="1" x14ac:dyDescent="0.35">
      <c r="A202" s="2">
        <v>200</v>
      </c>
      <c r="B202" s="12" t="s">
        <v>914</v>
      </c>
      <c r="C202" s="130" t="str">
        <f>INDEX('Masterlist - Updating'!$C:$C,MATCH('Masterlist Autolink (Audit)'!B202,'Masterlist - Updating'!$B:$B,0))</f>
        <v>PLUG GAUGE 
(GO &amp; NO GO)</v>
      </c>
      <c r="D202" s="7" t="str">
        <f>INDEX('Masterlist - Updating'!$D:$D,MATCH('Masterlist Autolink (Audit)'!B202,'Masterlist - Updating'!$B:$B,0))</f>
        <v>THREADMASTER</v>
      </c>
      <c r="E202" s="7" t="str">
        <f>INDEX('Masterlist - Updating'!$E:$E,MATCH('Masterlist Autolink (Audit)'!B202,'Masterlist - Updating'!$B:$B,0))</f>
        <v>4-1/2" - 8 UN - 2B</v>
      </c>
      <c r="F202" s="7" t="str">
        <f>INDEX('Masterlist - Updating'!$F:$F,MATCH('Masterlist Autolink (Audit)'!B202,'Masterlist - Updating'!$B:$B,0))</f>
        <v>90599</v>
      </c>
      <c r="G202" s="7" t="str">
        <f>INDEX('Masterlist - Updating'!$G:$G,MATCH('Masterlist Autolink (Audit)'!B202,'Masterlist - Updating'!$B:$B,0))</f>
        <v>QCD/TRSG/PROCEDURE 014 / TRSG/QM/001/20</v>
      </c>
      <c r="H202" s="7" t="str">
        <f>INDEX('Masterlist - Updating'!$H:$H,MATCH('Masterlist Autolink (Audit)'!B202,'Masterlist - Updating'!$B:$B,0))</f>
        <v>ANSI/ASME B1.2
ANSI/ASME B1.8
ANSI/ASME B1.20.1
ANSI/ASME B1.5</v>
      </c>
      <c r="I202" s="8">
        <f>INDEX('Masterlist - Updating'!$I:$I,MATCH('Masterlist Autolink (Audit)'!B202,'Masterlist - Updating'!$B:$B,0))</f>
        <v>44506</v>
      </c>
      <c r="J202" s="133">
        <f>INDEX('Masterlist - Updating'!$J:$J,MATCH('Masterlist Autolink (Audit)'!B202,'Masterlist - Updating'!$B:$B,0))</f>
        <v>1</v>
      </c>
      <c r="K202" s="133" t="str">
        <f>INDEX('Masterlist - Updating'!$K:$K,MATCH('Masterlist Autolink (Audit)'!B202,'Masterlist - Updating'!$B:$B,0))</f>
        <v>Years</v>
      </c>
      <c r="L202" s="8">
        <f>INDEX('Masterlist - Updating'!$L:$L,MATCH('Masterlist Autolink (Audit)'!B202,'Masterlist - Updating'!$B:$B,0))</f>
        <v>44871</v>
      </c>
      <c r="M202" s="7" t="str">
        <f>INDEX('Masterlist - Updating'!$M:$M,MATCH('Masterlist Autolink (Audit)'!B202,'Masterlist - Updating'!$B:$B,0))</f>
        <v>TRESCAL</v>
      </c>
      <c r="N202" s="7" t="str">
        <f>INDEX('Masterlist - Updating'!$N:$N,MATCH('Masterlist Autolink (Audit)'!B202,'Masterlist - Updating'!$B:$B,0))</f>
        <v>SALDM/0322/3/21</v>
      </c>
      <c r="O202" s="7" t="str">
        <f>INDEX('Masterlist - Updating'!$O:$O,MATCH('Masterlist Autolink (Audit)'!B202,'Masterlist - Updating'!$B:$B,0))</f>
        <v>QC GAUGE ROOM - D</v>
      </c>
      <c r="P202" s="7" t="b">
        <f ca="1">INDEX('Masterlist - Updating'!$P:$P,MATCH('Masterlist Autolink (Audit)'!B202,'Masterlist - Updating'!$B:$B,0))</f>
        <v>1</v>
      </c>
      <c r="Q202" s="7">
        <f>INDEX('Masterlist - Updating'!$Q:$Q,MATCH('Masterlist Autolink (Audit)'!B202,'Masterlist - Updating'!$B:$B,0))</f>
        <v>0</v>
      </c>
      <c r="R202" s="7">
        <f>INDEX('Masterlist - Updating'!$R:$R,MATCH('Masterlist Autolink (Audit)'!B202,'Masterlist - Updating'!$B:$B,0))</f>
        <v>0</v>
      </c>
      <c r="S202" s="7">
        <f>INDEX('Masterlist - Updating'!$S:$S,MATCH('Masterlist Autolink (Audit)'!B202,'Masterlist - Updating'!$B:$B,0))</f>
        <v>0</v>
      </c>
      <c r="T202" s="7">
        <f>INDEX('Masterlist - Updating'!$T:$T,MATCH('Masterlist Autolink (Audit)'!B202,'Masterlist - Updating'!$B:$B,0))</f>
        <v>0</v>
      </c>
      <c r="U202" s="11">
        <f t="shared" ca="1" si="11"/>
        <v>44831</v>
      </c>
      <c r="V202" s="11">
        <f t="shared" si="10"/>
        <v>44857</v>
      </c>
    </row>
    <row r="203" spans="1:22" ht="60" customHeight="1" x14ac:dyDescent="0.35">
      <c r="A203" s="2">
        <v>201</v>
      </c>
      <c r="B203" s="12" t="s">
        <v>916</v>
      </c>
      <c r="C203" s="130" t="str">
        <f>INDEX('Masterlist - Updating'!$C:$C,MATCH('Masterlist Autolink (Audit)'!B203,'Masterlist - Updating'!$B:$B,0))</f>
        <v>PLUG GAUGE 
(GO &amp; NO GO)</v>
      </c>
      <c r="D203" s="7" t="str">
        <f>INDEX('Masterlist - Updating'!$D:$D,MATCH('Masterlist Autolink (Audit)'!B203,'Masterlist - Updating'!$B:$B,0))</f>
        <v>THREADMASTER</v>
      </c>
      <c r="E203" s="7" t="str">
        <f>INDEX('Masterlist - Updating'!$E:$E,MATCH('Masterlist Autolink (Audit)'!B203,'Masterlist - Updating'!$B:$B,0))</f>
        <v>4-3/4" - 8 UN - 2B</v>
      </c>
      <c r="F203" s="7" t="str">
        <f>INDEX('Masterlist - Updating'!$F:$F,MATCH('Masterlist Autolink (Audit)'!B203,'Masterlist - Updating'!$B:$B,0))</f>
        <v>90600</v>
      </c>
      <c r="G203" s="7" t="str">
        <f>INDEX('Masterlist - Updating'!$G:$G,MATCH('Masterlist Autolink (Audit)'!B203,'Masterlist - Updating'!$B:$B,0))</f>
        <v>QCD/TRSG/PROCEDURE 014 / TRSG/QM/001/20</v>
      </c>
      <c r="H203" s="7" t="str">
        <f>INDEX('Masterlist - Updating'!$H:$H,MATCH('Masterlist Autolink (Audit)'!B203,'Masterlist - Updating'!$B:$B,0))</f>
        <v>ANSI/ASME B1.2
ANSI/ASME B1.8
ANSI/ASME B1.20.1
ANSI/ASME B1.5</v>
      </c>
      <c r="I203" s="8">
        <f>INDEX('Masterlist - Updating'!$I:$I,MATCH('Masterlist Autolink (Audit)'!B203,'Masterlist - Updating'!$B:$B,0))</f>
        <v>44506</v>
      </c>
      <c r="J203" s="133">
        <f>INDEX('Masterlist - Updating'!$J:$J,MATCH('Masterlist Autolink (Audit)'!B203,'Masterlist - Updating'!$B:$B,0))</f>
        <v>1</v>
      </c>
      <c r="K203" s="133" t="str">
        <f>INDEX('Masterlist - Updating'!$K:$K,MATCH('Masterlist Autolink (Audit)'!B203,'Masterlist - Updating'!$B:$B,0))</f>
        <v>Years</v>
      </c>
      <c r="L203" s="8">
        <f>INDEX('Masterlist - Updating'!$L:$L,MATCH('Masterlist Autolink (Audit)'!B203,'Masterlist - Updating'!$B:$B,0))</f>
        <v>44871</v>
      </c>
      <c r="M203" s="7" t="str">
        <f>INDEX('Masterlist - Updating'!$M:$M,MATCH('Masterlist Autolink (Audit)'!B203,'Masterlist - Updating'!$B:$B,0))</f>
        <v>TRESCAL</v>
      </c>
      <c r="N203" s="7" t="str">
        <f>INDEX('Masterlist - Updating'!$N:$N,MATCH('Masterlist Autolink (Audit)'!B203,'Masterlist - Updating'!$B:$B,0))</f>
        <v>SNLDM/0322/2/21</v>
      </c>
      <c r="O203" s="7" t="str">
        <f>INDEX('Masterlist - Updating'!$O:$O,MATCH('Masterlist Autolink (Audit)'!B203,'Masterlist - Updating'!$B:$B,0))</f>
        <v>QC GAUGE ROOM - D</v>
      </c>
      <c r="P203" s="7" t="b">
        <f ca="1">INDEX('Masterlist - Updating'!$P:$P,MATCH('Masterlist Autolink (Audit)'!B203,'Masterlist - Updating'!$B:$B,0))</f>
        <v>1</v>
      </c>
      <c r="Q203" s="7">
        <f>INDEX('Masterlist - Updating'!$Q:$Q,MATCH('Masterlist Autolink (Audit)'!B203,'Masterlist - Updating'!$B:$B,0))</f>
        <v>0</v>
      </c>
      <c r="R203" s="7">
        <f>INDEX('Masterlist - Updating'!$R:$R,MATCH('Masterlist Autolink (Audit)'!B203,'Masterlist - Updating'!$B:$B,0))</f>
        <v>0</v>
      </c>
      <c r="S203" s="7">
        <f>INDEX('Masterlist - Updating'!$S:$S,MATCH('Masterlist Autolink (Audit)'!B203,'Masterlist - Updating'!$B:$B,0))</f>
        <v>0</v>
      </c>
      <c r="T203" s="7">
        <f>INDEX('Masterlist - Updating'!$T:$T,MATCH('Masterlist Autolink (Audit)'!B203,'Masterlist - Updating'!$B:$B,0))</f>
        <v>0</v>
      </c>
      <c r="U203" s="11">
        <f t="shared" ca="1" si="11"/>
        <v>44831</v>
      </c>
      <c r="V203" s="11">
        <f t="shared" si="10"/>
        <v>44857</v>
      </c>
    </row>
    <row r="204" spans="1:22" ht="60" customHeight="1" x14ac:dyDescent="0.35">
      <c r="A204" s="2">
        <v>202</v>
      </c>
      <c r="B204" s="12" t="s">
        <v>918</v>
      </c>
      <c r="C204" s="130" t="str">
        <f>INDEX('Masterlist - Updating'!$C:$C,MATCH('Masterlist Autolink (Audit)'!B204,'Masterlist - Updating'!$B:$B,0))</f>
        <v>PLUG GAUGE 
(GO &amp; NO GO)</v>
      </c>
      <c r="D204" s="7" t="str">
        <f>INDEX('Masterlist - Updating'!$D:$D,MATCH('Masterlist Autolink (Audit)'!B204,'Masterlist - Updating'!$B:$B,0))</f>
        <v>THREADMASTER</v>
      </c>
      <c r="E204" s="7" t="str">
        <f>INDEX('Masterlist - Updating'!$E:$E,MATCH('Masterlist Autolink (Audit)'!B204,'Masterlist - Updating'!$B:$B,0))</f>
        <v xml:space="preserve">5.250”  - 8 UN - 2B </v>
      </c>
      <c r="F204" s="7" t="str">
        <f>INDEX('Masterlist - Updating'!$F:$F,MATCH('Masterlist Autolink (Audit)'!B204,'Masterlist - Updating'!$B:$B,0))</f>
        <v>90601</v>
      </c>
      <c r="G204" s="7" t="str">
        <f>INDEX('Masterlist - Updating'!$G:$G,MATCH('Masterlist Autolink (Audit)'!B204,'Masterlist - Updating'!$B:$B,0))</f>
        <v>QCD/TRSG/PROCEDURE 014 / TRSG/QM/001/20</v>
      </c>
      <c r="H204" s="7" t="str">
        <f>INDEX('Masterlist - Updating'!$H:$H,MATCH('Masterlist Autolink (Audit)'!B204,'Masterlist - Updating'!$B:$B,0))</f>
        <v>ANSI/ASME B1.2
ANSI/ASME B1.8
ANSI/ASME B1.20.1
ANSI/ASME B1.5</v>
      </c>
      <c r="I204" s="8">
        <f>INDEX('Masterlist - Updating'!$I:$I,MATCH('Masterlist Autolink (Audit)'!B204,'Masterlist - Updating'!$B:$B,0))</f>
        <v>44809</v>
      </c>
      <c r="J204" s="133">
        <f>INDEX('Masterlist - Updating'!$J:$J,MATCH('Masterlist Autolink (Audit)'!B204,'Masterlist - Updating'!$B:$B,0))</f>
        <v>1</v>
      </c>
      <c r="K204" s="133" t="str">
        <f>INDEX('Masterlist - Updating'!$K:$K,MATCH('Masterlist Autolink (Audit)'!B204,'Masterlist - Updating'!$B:$B,0))</f>
        <v>Years</v>
      </c>
      <c r="L204" s="8">
        <f>INDEX('Masterlist - Updating'!$L:$L,MATCH('Masterlist Autolink (Audit)'!B204,'Masterlist - Updating'!$B:$B,0))</f>
        <v>45174</v>
      </c>
      <c r="M204" s="7" t="str">
        <f>INDEX('Masterlist - Updating'!$M:$M,MATCH('Masterlist Autolink (Audit)'!B204,'Masterlist - Updating'!$B:$B,0))</f>
        <v>TRESCAL</v>
      </c>
      <c r="N204" s="7" t="str">
        <f>INDEX('Masterlist - Updating'!$N:$N,MATCH('Masterlist Autolink (Audit)'!B204,'Masterlist - Updating'!$B:$B,0))</f>
        <v>SNLDM/0222/1/22</v>
      </c>
      <c r="O204" s="7" t="str">
        <f>INDEX('Masterlist - Updating'!$O:$O,MATCH('Masterlist Autolink (Audit)'!B204,'Masterlist - Updating'!$B:$B,0))</f>
        <v>M/S GAUGE ROOM C11 &amp; C14</v>
      </c>
      <c r="P204" s="7" t="b">
        <f ca="1">INDEX('Masterlist - Updating'!$P:$P,MATCH('Masterlist Autolink (Audit)'!B204,'Masterlist - Updating'!$B:$B,0))</f>
        <v>1</v>
      </c>
      <c r="Q204" s="7">
        <f>INDEX('Masterlist - Updating'!$Q:$Q,MATCH('Masterlist Autolink (Audit)'!B204,'Masterlist - Updating'!$B:$B,0))</f>
        <v>0</v>
      </c>
      <c r="R204" s="7">
        <f>INDEX('Masterlist - Updating'!$R:$R,MATCH('Masterlist Autolink (Audit)'!B204,'Masterlist - Updating'!$B:$B,0))</f>
        <v>0</v>
      </c>
      <c r="S204" s="7">
        <f>INDEX('Masterlist - Updating'!$S:$S,MATCH('Masterlist Autolink (Audit)'!B204,'Masterlist - Updating'!$B:$B,0))</f>
        <v>0</v>
      </c>
      <c r="T204" s="7">
        <f>INDEX('Masterlist - Updating'!$T:$T,MATCH('Masterlist Autolink (Audit)'!B204,'Masterlist - Updating'!$B:$B,0))</f>
        <v>0</v>
      </c>
      <c r="U204" s="11">
        <f t="shared" ca="1" si="11"/>
        <v>44831</v>
      </c>
      <c r="V204" s="11">
        <f t="shared" si="10"/>
        <v>45160</v>
      </c>
    </row>
    <row r="205" spans="1:22" ht="60" customHeight="1" x14ac:dyDescent="0.35">
      <c r="A205" s="2">
        <v>203</v>
      </c>
      <c r="B205" s="12" t="s">
        <v>921</v>
      </c>
      <c r="C205" s="130" t="str">
        <f>INDEX('Masterlist - Updating'!$C:$C,MATCH('Masterlist Autolink (Audit)'!B205,'Masterlist - Updating'!$B:$B,0))</f>
        <v>PLUG GAUGE 
(GO &amp; NO GO)</v>
      </c>
      <c r="D205" s="7" t="str">
        <f>INDEX('Masterlist - Updating'!$D:$D,MATCH('Masterlist Autolink (Audit)'!B205,'Masterlist - Updating'!$B:$B,0))</f>
        <v>PMC MERCURY</v>
      </c>
      <c r="E205" s="7" t="str">
        <f>INDEX('Masterlist - Updating'!$E:$E,MATCH('Masterlist Autolink (Audit)'!B205,'Masterlist - Updating'!$B:$B,0))</f>
        <v>5-3/4" - 4 STUB ACME - 2G</v>
      </c>
      <c r="F205" s="7" t="str">
        <f>INDEX('Masterlist - Updating'!$F:$F,MATCH('Masterlist Autolink (Audit)'!B205,'Masterlist - Updating'!$B:$B,0))</f>
        <v>-</v>
      </c>
      <c r="G205" s="7" t="str">
        <f>INDEX('Masterlist - Updating'!$G:$G,MATCH('Masterlist Autolink (Audit)'!B205,'Masterlist - Updating'!$B:$B,0))</f>
        <v>QCD/TRSG/PROCEDURE 014 / TRSG/QM/001/20</v>
      </c>
      <c r="H205" s="7" t="str">
        <f>INDEX('Masterlist - Updating'!$H:$H,MATCH('Masterlist Autolink (Audit)'!B205,'Masterlist - Updating'!$B:$B,0))</f>
        <v>ANSI/ASME B1.2
ANSI/ASME B1.8
ANSI/ASME B1.20.1
ANSI/ASME B1.5</v>
      </c>
      <c r="I205" s="8">
        <f>INDEX('Masterlist - Updating'!$I:$I,MATCH('Masterlist Autolink (Audit)'!B205,'Masterlist - Updating'!$B:$B,0))</f>
        <v>44506</v>
      </c>
      <c r="J205" s="133">
        <f>INDEX('Masterlist - Updating'!$J:$J,MATCH('Masterlist Autolink (Audit)'!B205,'Masterlist - Updating'!$B:$B,0))</f>
        <v>1</v>
      </c>
      <c r="K205" s="133" t="str">
        <f>INDEX('Masterlist - Updating'!$K:$K,MATCH('Masterlist Autolink (Audit)'!B205,'Masterlist - Updating'!$B:$B,0))</f>
        <v>Years</v>
      </c>
      <c r="L205" s="8">
        <f>INDEX('Masterlist - Updating'!$L:$L,MATCH('Masterlist Autolink (Audit)'!B205,'Masterlist - Updating'!$B:$B,0))</f>
        <v>44871</v>
      </c>
      <c r="M205" s="7" t="str">
        <f>INDEX('Masterlist - Updating'!$M:$M,MATCH('Masterlist Autolink (Audit)'!B205,'Masterlist - Updating'!$B:$B,0))</f>
        <v>TRESCAL</v>
      </c>
      <c r="N205" s="7" t="str">
        <f>INDEX('Masterlist - Updating'!$N:$N,MATCH('Masterlist Autolink (Audit)'!B205,'Masterlist - Updating'!$B:$B,0))</f>
        <v>SNLDM/0322/4/21</v>
      </c>
      <c r="O205" s="7" t="str">
        <f>INDEX('Masterlist - Updating'!$O:$O,MATCH('Masterlist Autolink (Audit)'!B205,'Masterlist - Updating'!$B:$B,0))</f>
        <v>QC GAUGE ROOM - H</v>
      </c>
      <c r="P205" s="7" t="b">
        <f ca="1">INDEX('Masterlist - Updating'!$P:$P,MATCH('Masterlist Autolink (Audit)'!B205,'Masterlist - Updating'!$B:$B,0))</f>
        <v>1</v>
      </c>
      <c r="Q205" s="7">
        <f>INDEX('Masterlist - Updating'!$Q:$Q,MATCH('Masterlist Autolink (Audit)'!B205,'Masterlist - Updating'!$B:$B,0))</f>
        <v>0</v>
      </c>
      <c r="R205" s="7">
        <f>INDEX('Masterlist - Updating'!$R:$R,MATCH('Masterlist Autolink (Audit)'!B205,'Masterlist - Updating'!$B:$B,0))</f>
        <v>0</v>
      </c>
      <c r="S205" s="7">
        <f>INDEX('Masterlist - Updating'!$S:$S,MATCH('Masterlist Autolink (Audit)'!B205,'Masterlist - Updating'!$B:$B,0))</f>
        <v>0</v>
      </c>
      <c r="T205" s="7">
        <f>INDEX('Masterlist - Updating'!$T:$T,MATCH('Masterlist Autolink (Audit)'!B205,'Masterlist - Updating'!$B:$B,0))</f>
        <v>0</v>
      </c>
      <c r="U205" s="11">
        <f t="shared" ca="1" si="11"/>
        <v>44831</v>
      </c>
      <c r="V205" s="11">
        <f t="shared" si="10"/>
        <v>44857</v>
      </c>
    </row>
    <row r="206" spans="1:22" ht="60" customHeight="1" x14ac:dyDescent="0.35">
      <c r="A206" s="2">
        <v>204</v>
      </c>
      <c r="B206" s="12" t="s">
        <v>922</v>
      </c>
      <c r="C206" s="130" t="str">
        <f>INDEX('Masterlist - Updating'!$C:$C,MATCH('Masterlist Autolink (Audit)'!B206,'Masterlist - Updating'!$B:$B,0))</f>
        <v>PLUG GAUGE</v>
      </c>
      <c r="D206" s="7" t="str">
        <f>INDEX('Masterlist - Updating'!$D:$D,MATCH('Masterlist Autolink (Audit)'!B206,'Masterlist - Updating'!$B:$B,0))</f>
        <v>THREAD CHECK INC</v>
      </c>
      <c r="E206" s="7" t="str">
        <f>INDEX('Masterlist - Updating'!$E:$E,MATCH('Masterlist Autolink (Audit)'!B206,'Masterlist - Updating'!$B:$B,0))</f>
        <v>1/8" - 27 NPT</v>
      </c>
      <c r="F206" s="7" t="str">
        <f>INDEX('Masterlist - Updating'!$F:$F,MATCH('Masterlist Autolink (Audit)'!B206,'Masterlist - Updating'!$B:$B,0))</f>
        <v>-</v>
      </c>
      <c r="G206" s="7" t="str">
        <f>INDEX('Masterlist - Updating'!$G:$G,MATCH('Masterlist Autolink (Audit)'!B206,'Masterlist - Updating'!$B:$B,0))</f>
        <v>QCD/TRSG/PROCEDURE 030 / TRSG/QM/001/20 / 
ANSI/ASME B1.20.5-1991</v>
      </c>
      <c r="H206" s="7" t="str">
        <f>INDEX('Masterlist - Updating'!$H:$H,MATCH('Masterlist Autolink (Audit)'!B206,'Masterlist - Updating'!$B:$B,0))</f>
        <v>ANSI/ASME B1.2
ANSI/ASME B1.8
ANSI/ASME B1.20.1
ANSI/ASME B1.5</v>
      </c>
      <c r="I206" s="8">
        <f>INDEX('Masterlist - Updating'!$I:$I,MATCH('Masterlist Autolink (Audit)'!B206,'Masterlist - Updating'!$B:$B,0))</f>
        <v>44690</v>
      </c>
      <c r="J206" s="133">
        <f>INDEX('Masterlist - Updating'!$J:$J,MATCH('Masterlist Autolink (Audit)'!B206,'Masterlist - Updating'!$B:$B,0))</f>
        <v>1</v>
      </c>
      <c r="K206" s="133" t="str">
        <f>INDEX('Masterlist - Updating'!$K:$K,MATCH('Masterlist Autolink (Audit)'!B206,'Masterlist - Updating'!$B:$B,0))</f>
        <v>Years</v>
      </c>
      <c r="L206" s="8">
        <f>INDEX('Masterlist - Updating'!$L:$L,MATCH('Masterlist Autolink (Audit)'!B206,'Masterlist - Updating'!$B:$B,0))</f>
        <v>45055</v>
      </c>
      <c r="M206" s="7" t="str">
        <f>INDEX('Masterlist - Updating'!$M:$M,MATCH('Masterlist Autolink (Audit)'!B206,'Masterlist - Updating'!$B:$B,0))</f>
        <v>TRESCAL</v>
      </c>
      <c r="N206" s="7" t="str">
        <f>INDEX('Masterlist - Updating'!$N:$N,MATCH('Masterlist Autolink (Audit)'!B206,'Masterlist - Updating'!$B:$B,0))</f>
        <v>SALDM/0699/15/22</v>
      </c>
      <c r="O206" s="7" t="str">
        <f>INDEX('Masterlist - Updating'!$O:$O,MATCH('Masterlist Autolink (Audit)'!B206,'Masterlist - Updating'!$B:$B,0))</f>
        <v>M/S GAUGE ROOM H37</v>
      </c>
      <c r="P206" s="7" t="b">
        <f ca="1">INDEX('Masterlist - Updating'!$P:$P,MATCH('Masterlist Autolink (Audit)'!B206,'Masterlist - Updating'!$B:$B,0))</f>
        <v>1</v>
      </c>
      <c r="Q206" s="7">
        <f>INDEX('Masterlist - Updating'!$Q:$Q,MATCH('Masterlist Autolink (Audit)'!B206,'Masterlist - Updating'!$B:$B,0))</f>
        <v>0</v>
      </c>
      <c r="R206" s="7" t="str">
        <f>INDEX('Masterlist - Updating'!$R:$R,MATCH('Masterlist Autolink (Audit)'!B206,'Masterlist - Updating'!$B:$B,0))</f>
        <v>18640 (E81)
0101 (600.2)
000211509 (PH-3515F)</v>
      </c>
      <c r="S206" s="7" t="str">
        <f>INDEX('Masterlist - Updating'!$S:$S,MATCH('Masterlist Autolink (Audit)'!B206,'Masterlist - Updating'!$B:$B,0))</f>
        <v>SALDM/1010/2/21
SALDM/1074/3/21
SALDM/0624/1/22</v>
      </c>
      <c r="T206" s="7" t="str">
        <f>INDEX('Masterlist - Updating'!$T:$T,MATCH('Masterlist Autolink (Audit)'!B206,'Masterlist - Updating'!$B:$B,0))</f>
        <v>11.08.2023
12.08.2023
19.04.2023</v>
      </c>
      <c r="U206" s="11">
        <f t="shared" ca="1" si="11"/>
        <v>44831</v>
      </c>
      <c r="V206" s="11">
        <f t="shared" si="10"/>
        <v>45041</v>
      </c>
    </row>
    <row r="207" spans="1:22" ht="60" customHeight="1" x14ac:dyDescent="0.35">
      <c r="A207" s="2">
        <v>205</v>
      </c>
      <c r="B207" s="12" t="s">
        <v>926</v>
      </c>
      <c r="C207" s="130" t="str">
        <f>INDEX('Masterlist - Updating'!$C:$C,MATCH('Masterlist Autolink (Audit)'!B207,'Masterlist - Updating'!$B:$B,0))</f>
        <v>PLUG GAUGE</v>
      </c>
      <c r="D207" s="7" t="str">
        <f>INDEX('Masterlist - Updating'!$D:$D,MATCH('Masterlist Autolink (Audit)'!B207,'Masterlist - Updating'!$B:$B,0))</f>
        <v>THREAD CHECK INC</v>
      </c>
      <c r="E207" s="7" t="str">
        <f>INDEX('Masterlist - Updating'!$E:$E,MATCH('Masterlist Autolink (Audit)'!B207,'Masterlist - Updating'!$B:$B,0))</f>
        <v>1/4" - 18 NPT</v>
      </c>
      <c r="F207" s="7" t="str">
        <f>INDEX('Masterlist - Updating'!$F:$F,MATCH('Masterlist Autolink (Audit)'!B207,'Masterlist - Updating'!$B:$B,0))</f>
        <v>1-800-767-7633</v>
      </c>
      <c r="G207" s="7" t="str">
        <f>INDEX('Masterlist - Updating'!$G:$G,MATCH('Masterlist Autolink (Audit)'!B207,'Masterlist - Updating'!$B:$B,0))</f>
        <v>QCD/TRSG/PROCEDURE 030 / TRSG/QM/001/20 / 
ANSI/ASME B1.20.5-1991</v>
      </c>
      <c r="H207" s="7" t="str">
        <f>INDEX('Masterlist - Updating'!$H:$H,MATCH('Masterlist Autolink (Audit)'!B207,'Masterlist - Updating'!$B:$B,0))</f>
        <v>ANSI/ASME B1.2
ANSI/ASME B1.8
ANSI/ASME B1.20.1
ANSI/ASME B1.5</v>
      </c>
      <c r="I207" s="8">
        <f>INDEX('Masterlist - Updating'!$I:$I,MATCH('Masterlist Autolink (Audit)'!B207,'Masterlist - Updating'!$B:$B,0))</f>
        <v>44688</v>
      </c>
      <c r="J207" s="133">
        <f>INDEX('Masterlist - Updating'!$J:$J,MATCH('Masterlist Autolink (Audit)'!B207,'Masterlist - Updating'!$B:$B,0))</f>
        <v>1</v>
      </c>
      <c r="K207" s="133" t="str">
        <f>INDEX('Masterlist - Updating'!$K:$K,MATCH('Masterlist Autolink (Audit)'!B207,'Masterlist - Updating'!$B:$B,0))</f>
        <v>Years</v>
      </c>
      <c r="L207" s="8">
        <f>INDEX('Masterlist - Updating'!$L:$L,MATCH('Masterlist Autolink (Audit)'!B207,'Masterlist - Updating'!$B:$B,0))</f>
        <v>45053</v>
      </c>
      <c r="M207" s="7" t="str">
        <f>INDEX('Masterlist - Updating'!$M:$M,MATCH('Masterlist Autolink (Audit)'!B207,'Masterlist - Updating'!$B:$B,0))</f>
        <v>TRESCAL</v>
      </c>
      <c r="N207" s="7" t="str">
        <f>INDEX('Masterlist - Updating'!$N:$N,MATCH('Masterlist Autolink (Audit)'!B207,'Masterlist - Updating'!$B:$B,0))</f>
        <v>SALDM/0699/12/22</v>
      </c>
      <c r="O207" s="7" t="str">
        <f>INDEX('Masterlist - Updating'!$O:$O,MATCH('Masterlist Autolink (Audit)'!B207,'Masterlist - Updating'!$B:$B,0))</f>
        <v>QC GAUGE ROOM - I</v>
      </c>
      <c r="P207" s="7" t="b">
        <f ca="1">INDEX('Masterlist - Updating'!$P:$P,MATCH('Masterlist Autolink (Audit)'!B207,'Masterlist - Updating'!$B:$B,0))</f>
        <v>1</v>
      </c>
      <c r="Q207" s="7">
        <f>INDEX('Masterlist - Updating'!$Q:$Q,MATCH('Masterlist Autolink (Audit)'!B207,'Masterlist - Updating'!$B:$B,0))</f>
        <v>0</v>
      </c>
      <c r="R207" s="7" t="str">
        <f>INDEX('Masterlist - Updating'!$R:$R,MATCH('Masterlist Autolink (Audit)'!B207,'Masterlist - Updating'!$B:$B,0))</f>
        <v>18640 (E81)
0101 (600.2)
000211509 (PH-3515F)</v>
      </c>
      <c r="S207" s="7" t="str">
        <f>INDEX('Masterlist - Updating'!$S:$S,MATCH('Masterlist Autolink (Audit)'!B207,'Masterlist - Updating'!$B:$B,0))</f>
        <v>SALDM/1010/2/21
SALDM/1074/3/21
SALDM/0624/1/22</v>
      </c>
      <c r="T207" s="7" t="str">
        <f>INDEX('Masterlist - Updating'!$T:$T,MATCH('Masterlist Autolink (Audit)'!B207,'Masterlist - Updating'!$B:$B,0))</f>
        <v>11.08.2023
12.08.2023
19.04.2023</v>
      </c>
      <c r="U207" s="11">
        <f t="shared" ca="1" si="11"/>
        <v>44831</v>
      </c>
      <c r="V207" s="11">
        <f t="shared" si="10"/>
        <v>45039</v>
      </c>
    </row>
    <row r="208" spans="1:22" ht="60" customHeight="1" x14ac:dyDescent="0.35">
      <c r="A208" s="2">
        <v>206</v>
      </c>
      <c r="B208" s="12" t="s">
        <v>929</v>
      </c>
      <c r="C208" s="130" t="str">
        <f>INDEX('Masterlist - Updating'!$C:$C,MATCH('Masterlist Autolink (Audit)'!B208,'Masterlist - Updating'!$B:$B,0))</f>
        <v>PLUG GAUGE</v>
      </c>
      <c r="D208" s="7" t="str">
        <f>INDEX('Masterlist - Updating'!$D:$D,MATCH('Masterlist Autolink (Audit)'!B208,'Masterlist - Updating'!$B:$B,0))</f>
        <v>THREADMASTER</v>
      </c>
      <c r="E208" s="7" t="str">
        <f>INDEX('Masterlist - Updating'!$E:$E,MATCH('Masterlist Autolink (Audit)'!B208,'Masterlist - Updating'!$B:$B,0))</f>
        <v>3/8" - 18 NPT</v>
      </c>
      <c r="F208" s="7" t="str">
        <f>INDEX('Masterlist - Updating'!$F:$F,MATCH('Masterlist Autolink (Audit)'!B208,'Masterlist - Updating'!$B:$B,0))</f>
        <v>90636</v>
      </c>
      <c r="G208" s="7" t="str">
        <f>INDEX('Masterlist - Updating'!$G:$G,MATCH('Masterlist Autolink (Audit)'!B208,'Masterlist - Updating'!$B:$B,0))</f>
        <v>QCD/TRSG/PROCEDURE 030 / TRSG/QM/001/20</v>
      </c>
      <c r="H208" s="7" t="str">
        <f>INDEX('Masterlist - Updating'!$H:$H,MATCH('Masterlist Autolink (Audit)'!B208,'Masterlist - Updating'!$B:$B,0))</f>
        <v>ANSI/ASME B1.2
ANSI/ASME B1.8
ANSI/ASME B1.20.1
ANSI/ASME B1.5</v>
      </c>
      <c r="I208" s="8">
        <f>INDEX('Masterlist - Updating'!$I:$I,MATCH('Masterlist Autolink (Audit)'!B208,'Masterlist - Updating'!$B:$B,0))</f>
        <v>44560</v>
      </c>
      <c r="J208" s="133">
        <f>INDEX('Masterlist - Updating'!$J:$J,MATCH('Masterlist Autolink (Audit)'!B208,'Masterlist - Updating'!$B:$B,0))</f>
        <v>1</v>
      </c>
      <c r="K208" s="133" t="str">
        <f>INDEX('Masterlist - Updating'!$K:$K,MATCH('Masterlist Autolink (Audit)'!B208,'Masterlist - Updating'!$B:$B,0))</f>
        <v>Years</v>
      </c>
      <c r="L208" s="8">
        <f>INDEX('Masterlist - Updating'!$L:$L,MATCH('Masterlist Autolink (Audit)'!B208,'Masterlist - Updating'!$B:$B,0))</f>
        <v>44925</v>
      </c>
      <c r="M208" s="7" t="str">
        <f>INDEX('Masterlist - Updating'!$M:$M,MATCH('Masterlist Autolink (Audit)'!B208,'Masterlist - Updating'!$B:$B,0))</f>
        <v>TRESCAL</v>
      </c>
      <c r="N208" s="7" t="str">
        <f>INDEX('Masterlist - Updating'!$N:$N,MATCH('Masterlist Autolink (Audit)'!B208,'Masterlist - Updating'!$B:$B,0))</f>
        <v>SALDM/2184/18/21</v>
      </c>
      <c r="O208" s="7" t="str">
        <f>INDEX('Masterlist - Updating'!$O:$O,MATCH('Masterlist Autolink (Audit)'!B208,'Masterlist - Updating'!$B:$B,0))</f>
        <v>QC BAY C TROLLY 1 L3</v>
      </c>
      <c r="P208" s="7" t="b">
        <f ca="1">INDEX('Masterlist - Updating'!$P:$P,MATCH('Masterlist Autolink (Audit)'!B208,'Masterlist - Updating'!$B:$B,0))</f>
        <v>1</v>
      </c>
      <c r="Q208" s="7">
        <f>INDEX('Masterlist - Updating'!$Q:$Q,MATCH('Masterlist Autolink (Audit)'!B208,'Masterlist - Updating'!$B:$B,0))</f>
        <v>0</v>
      </c>
      <c r="R208" s="7">
        <f>INDEX('Masterlist - Updating'!$R:$R,MATCH('Masterlist Autolink (Audit)'!B208,'Masterlist - Updating'!$B:$B,0))</f>
        <v>0</v>
      </c>
      <c r="S208" s="7">
        <f>INDEX('Masterlist - Updating'!$S:$S,MATCH('Masterlist Autolink (Audit)'!B208,'Masterlist - Updating'!$B:$B,0))</f>
        <v>0</v>
      </c>
      <c r="T208" s="7">
        <f>INDEX('Masterlist - Updating'!$T:$T,MATCH('Masterlist Autolink (Audit)'!B208,'Masterlist - Updating'!$B:$B,0))</f>
        <v>0</v>
      </c>
      <c r="U208" s="11">
        <f t="shared" ca="1" si="11"/>
        <v>44831</v>
      </c>
      <c r="V208" s="11">
        <f t="shared" si="10"/>
        <v>44911</v>
      </c>
    </row>
    <row r="209" spans="1:22" ht="60" customHeight="1" x14ac:dyDescent="0.35">
      <c r="A209" s="2">
        <v>207</v>
      </c>
      <c r="B209" s="12" t="s">
        <v>932</v>
      </c>
      <c r="C209" s="130" t="str">
        <f>INDEX('Masterlist - Updating'!$C:$C,MATCH('Masterlist Autolink (Audit)'!B209,'Masterlist - Updating'!$B:$B,0))</f>
        <v>PLUG GAUGE</v>
      </c>
      <c r="D209" s="7" t="str">
        <f>INDEX('Masterlist - Updating'!$D:$D,MATCH('Masterlist Autolink (Audit)'!B209,'Masterlist - Updating'!$B:$B,0))</f>
        <v>THREAD CHECK INC</v>
      </c>
      <c r="E209" s="7" t="str">
        <f>INDEX('Masterlist - Updating'!$E:$E,MATCH('Masterlist Autolink (Audit)'!B209,'Masterlist - Updating'!$B:$B,0))</f>
        <v>1" - 11-1/2 NPT</v>
      </c>
      <c r="F209" s="7" t="str">
        <f>INDEX('Masterlist - Updating'!$F:$F,MATCH('Masterlist Autolink (Audit)'!B209,'Masterlist - Updating'!$B:$B,0))</f>
        <v>1-800-767-7633</v>
      </c>
      <c r="G209" s="7" t="str">
        <f>INDEX('Masterlist - Updating'!$G:$G,MATCH('Masterlist Autolink (Audit)'!B209,'Masterlist - Updating'!$B:$B,0))</f>
        <v>QCD/TRSG/PROCEDURE 030 / TRSG/QM/001/20</v>
      </c>
      <c r="H209" s="7" t="str">
        <f>INDEX('Masterlist - Updating'!$H:$H,MATCH('Masterlist Autolink (Audit)'!B209,'Masterlist - Updating'!$B:$B,0))</f>
        <v>ANSI/ASME B1.2
ANSI/ASME B1.8
ANSI/ASME B1.20.1
ANSI/ASME B1.5</v>
      </c>
      <c r="I209" s="8">
        <f>INDEX('Masterlist - Updating'!$I:$I,MATCH('Masterlist Autolink (Audit)'!B209,'Masterlist - Updating'!$B:$B,0))</f>
        <v>44560</v>
      </c>
      <c r="J209" s="133">
        <f>INDEX('Masterlist - Updating'!$J:$J,MATCH('Masterlist Autolink (Audit)'!B209,'Masterlist - Updating'!$B:$B,0))</f>
        <v>1</v>
      </c>
      <c r="K209" s="133" t="str">
        <f>INDEX('Masterlist - Updating'!$K:$K,MATCH('Masterlist Autolink (Audit)'!B209,'Masterlist - Updating'!$B:$B,0))</f>
        <v>Years</v>
      </c>
      <c r="L209" s="8">
        <f>INDEX('Masterlist - Updating'!$L:$L,MATCH('Masterlist Autolink (Audit)'!B209,'Masterlist - Updating'!$B:$B,0))</f>
        <v>44925</v>
      </c>
      <c r="M209" s="7" t="str">
        <f>INDEX('Masterlist - Updating'!$M:$M,MATCH('Masterlist Autolink (Audit)'!B209,'Masterlist - Updating'!$B:$B,0))</f>
        <v>TRESCAL</v>
      </c>
      <c r="N209" s="7" t="str">
        <f>INDEX('Masterlist - Updating'!$N:$N,MATCH('Masterlist Autolink (Audit)'!B209,'Masterlist - Updating'!$B:$B,0))</f>
        <v>SALDM/2184/19/21</v>
      </c>
      <c r="O209" s="7" t="str">
        <f>INDEX('Masterlist - Updating'!$O:$O,MATCH('Masterlist Autolink (Audit)'!B209,'Masterlist - Updating'!$B:$B,0))</f>
        <v>QC BAY C TROLLY 1 L3</v>
      </c>
      <c r="P209" s="7" t="b">
        <f ca="1">INDEX('Masterlist - Updating'!$P:$P,MATCH('Masterlist Autolink (Audit)'!B209,'Masterlist - Updating'!$B:$B,0))</f>
        <v>1</v>
      </c>
      <c r="Q209" s="7">
        <f>INDEX('Masterlist - Updating'!$Q:$Q,MATCH('Masterlist Autolink (Audit)'!B209,'Masterlist - Updating'!$B:$B,0))</f>
        <v>0</v>
      </c>
      <c r="R209" s="7">
        <f>INDEX('Masterlist - Updating'!$R:$R,MATCH('Masterlist Autolink (Audit)'!B209,'Masterlist - Updating'!$B:$B,0))</f>
        <v>0</v>
      </c>
      <c r="S209" s="7">
        <f>INDEX('Masterlist - Updating'!$S:$S,MATCH('Masterlist Autolink (Audit)'!B209,'Masterlist - Updating'!$B:$B,0))</f>
        <v>0</v>
      </c>
      <c r="T209" s="7">
        <f>INDEX('Masterlist - Updating'!$T:$T,MATCH('Masterlist Autolink (Audit)'!B209,'Masterlist - Updating'!$B:$B,0))</f>
        <v>0</v>
      </c>
      <c r="U209" s="11">
        <f t="shared" ca="1" si="11"/>
        <v>44831</v>
      </c>
      <c r="V209" s="11">
        <f t="shared" si="10"/>
        <v>44911</v>
      </c>
    </row>
    <row r="210" spans="1:22" ht="60" customHeight="1" x14ac:dyDescent="0.35">
      <c r="A210" s="2">
        <v>208</v>
      </c>
      <c r="B210" s="12" t="s">
        <v>935</v>
      </c>
      <c r="C210" s="130" t="str">
        <f>INDEX('Masterlist - Updating'!$C:$C,MATCH('Masterlist Autolink (Audit)'!B210,'Masterlist - Updating'!$B:$B,0))</f>
        <v>PLUG GAUGE 
(GO &amp; NO GO)</v>
      </c>
      <c r="D210" s="7" t="str">
        <f>INDEX('Masterlist - Updating'!$D:$D,MATCH('Masterlist Autolink (Audit)'!B210,'Masterlist - Updating'!$B:$B,0))</f>
        <v>THREAD CHECK INC</v>
      </c>
      <c r="E210" s="7" t="str">
        <f>INDEX('Masterlist - Updating'!$E:$E,MATCH('Masterlist Autolink (Audit)'!B210,'Masterlist - Updating'!$B:$B,0))</f>
        <v>4-3/4" - 8 UN - 2B</v>
      </c>
      <c r="F210" s="7" t="str">
        <f>INDEX('Masterlist - Updating'!$F:$F,MATCH('Masterlist Autolink (Audit)'!B210,'Masterlist - Updating'!$B:$B,0))</f>
        <v>-</v>
      </c>
      <c r="G210" s="7" t="str">
        <f>INDEX('Masterlist - Updating'!$G:$G,MATCH('Masterlist Autolink (Audit)'!B210,'Masterlist - Updating'!$B:$B,0))</f>
        <v>QCD/TRSG/PROCEDURE 014 / TRSG/QM/001/20 / 
ANSI/ASME B1.2-1983</v>
      </c>
      <c r="H210" s="7" t="str">
        <f>INDEX('Masterlist - Updating'!$H:$H,MATCH('Masterlist Autolink (Audit)'!B210,'Masterlist - Updating'!$B:$B,0))</f>
        <v>ANSI/ASME B1.2
ANSI/ASME B1.8
ANSI/ASME B1.20.1
ANSI/ASME B1.5</v>
      </c>
      <c r="I210" s="8">
        <f>INDEX('Masterlist - Updating'!$I:$I,MATCH('Masterlist Autolink (Audit)'!B210,'Masterlist - Updating'!$B:$B,0))</f>
        <v>44688</v>
      </c>
      <c r="J210" s="133">
        <f>INDEX('Masterlist - Updating'!$J:$J,MATCH('Masterlist Autolink (Audit)'!B210,'Masterlist - Updating'!$B:$B,0))</f>
        <v>1</v>
      </c>
      <c r="K210" s="133" t="str">
        <f>INDEX('Masterlist - Updating'!$K:$K,MATCH('Masterlist Autolink (Audit)'!B210,'Masterlist - Updating'!$B:$B,0))</f>
        <v>Years</v>
      </c>
      <c r="L210" s="8">
        <f>INDEX('Masterlist - Updating'!$L:$L,MATCH('Masterlist Autolink (Audit)'!B210,'Masterlist - Updating'!$B:$B,0))</f>
        <v>45053</v>
      </c>
      <c r="M210" s="7" t="str">
        <f>INDEX('Masterlist - Updating'!$M:$M,MATCH('Masterlist Autolink (Audit)'!B210,'Masterlist - Updating'!$B:$B,0))</f>
        <v>TRESCAL</v>
      </c>
      <c r="N210" s="7" t="str">
        <f>INDEX('Masterlist - Updating'!$N:$N,MATCH('Masterlist Autolink (Audit)'!B210,'Masterlist - Updating'!$B:$B,0))</f>
        <v>SNLDM/0111/1/22</v>
      </c>
      <c r="O210" s="7" t="str">
        <f>INDEX('Masterlist - Updating'!$O:$O,MATCH('Masterlist Autolink (Audit)'!B210,'Masterlist - Updating'!$B:$B,0))</f>
        <v>M/S GAUGE ROOM C17 &amp; C22</v>
      </c>
      <c r="P210" s="7" t="b">
        <f ca="1">INDEX('Masterlist - Updating'!$P:$P,MATCH('Masterlist Autolink (Audit)'!B210,'Masterlist - Updating'!$B:$B,0))</f>
        <v>1</v>
      </c>
      <c r="Q210" s="7">
        <f>INDEX('Masterlist - Updating'!$Q:$Q,MATCH('Masterlist Autolink (Audit)'!B210,'Masterlist - Updating'!$B:$B,0))</f>
        <v>0</v>
      </c>
      <c r="R210" s="7" t="str">
        <f>INDEX('Masterlist - Updating'!$R:$R,MATCH('Masterlist Autolink (Audit)'!B210,'Masterlist - Updating'!$B:$B,0))</f>
        <v>18640 (E81)
0101 (600.2)
000211509 (PH-3515F)</v>
      </c>
      <c r="S210" s="7" t="str">
        <f>INDEX('Masterlist - Updating'!$S:$S,MATCH('Masterlist Autolink (Audit)'!B210,'Masterlist - Updating'!$B:$B,0))</f>
        <v>SALDM/1010/2/21
SALDM/1074/3/21
SALDM/0624/1/22</v>
      </c>
      <c r="T210" s="7" t="str">
        <f>INDEX('Masterlist - Updating'!$T:$T,MATCH('Masterlist Autolink (Audit)'!B210,'Masterlist - Updating'!$B:$B,0))</f>
        <v>11.08.2023
12.08.2023
19.04.2023</v>
      </c>
      <c r="U210" s="11">
        <f t="shared" ca="1" si="11"/>
        <v>44831</v>
      </c>
      <c r="V210" s="11">
        <f t="shared" si="10"/>
        <v>45039</v>
      </c>
    </row>
    <row r="211" spans="1:22" ht="60" customHeight="1" x14ac:dyDescent="0.35">
      <c r="A211" s="2">
        <v>209</v>
      </c>
      <c r="B211" s="12" t="s">
        <v>939</v>
      </c>
      <c r="C211" s="130" t="str">
        <f>INDEX('Masterlist - Updating'!$C:$C,MATCH('Masterlist Autolink (Audit)'!B211,'Masterlist - Updating'!$B:$B,0))</f>
        <v>PLUG GAUGE 
(GO &amp; NO GO)</v>
      </c>
      <c r="D211" s="7" t="str">
        <f>INDEX('Masterlist - Updating'!$D:$D,MATCH('Masterlist Autolink (Audit)'!B211,'Masterlist - Updating'!$B:$B,0))</f>
        <v>THREADMASTER</v>
      </c>
      <c r="E211" s="7" t="str">
        <f>INDEX('Masterlist - Updating'!$E:$E,MATCH('Masterlist Autolink (Audit)'!B211,'Masterlist - Updating'!$B:$B,0))</f>
        <v xml:space="preserve">5.750" - 8 UN - 2B </v>
      </c>
      <c r="F211" s="7" t="str">
        <f>INDEX('Masterlist - Updating'!$F:$F,MATCH('Masterlist Autolink (Audit)'!B211,'Masterlist - Updating'!$B:$B,0))</f>
        <v>90602</v>
      </c>
      <c r="G211" s="7" t="str">
        <f>INDEX('Masterlist - Updating'!$G:$G,MATCH('Masterlist Autolink (Audit)'!B211,'Masterlist - Updating'!$B:$B,0))</f>
        <v>QCD/TRSG/PROCEDURE 014 / TRSG/QM/001/20</v>
      </c>
      <c r="H211" s="7" t="str">
        <f>INDEX('Masterlist - Updating'!$H:$H,MATCH('Masterlist Autolink (Audit)'!B211,'Masterlist - Updating'!$B:$B,0))</f>
        <v>ANSI/ASME B1.2
ANSI/ASME B1.8
ANSI/ASME B1.20.1
ANSI/ASME B1.5</v>
      </c>
      <c r="I211" s="8">
        <f>INDEX('Masterlist - Updating'!$I:$I,MATCH('Masterlist Autolink (Audit)'!B211,'Masterlist - Updating'!$B:$B,0))</f>
        <v>44809</v>
      </c>
      <c r="J211" s="133">
        <f>INDEX('Masterlist - Updating'!$J:$J,MATCH('Masterlist Autolink (Audit)'!B211,'Masterlist - Updating'!$B:$B,0))</f>
        <v>1</v>
      </c>
      <c r="K211" s="133" t="str">
        <f>INDEX('Masterlist - Updating'!$K:$K,MATCH('Masterlist Autolink (Audit)'!B211,'Masterlist - Updating'!$B:$B,0))</f>
        <v>Years</v>
      </c>
      <c r="L211" s="8">
        <f>INDEX('Masterlist - Updating'!$L:$L,MATCH('Masterlist Autolink (Audit)'!B211,'Masterlist - Updating'!$B:$B,0))</f>
        <v>45174</v>
      </c>
      <c r="M211" s="7" t="str">
        <f>INDEX('Masterlist - Updating'!$M:$M,MATCH('Masterlist Autolink (Audit)'!B211,'Masterlist - Updating'!$B:$B,0))</f>
        <v>TRESCAL</v>
      </c>
      <c r="N211" s="7" t="str">
        <f>INDEX('Masterlist - Updating'!$N:$N,MATCH('Masterlist Autolink (Audit)'!B211,'Masterlist - Updating'!$B:$B,0))</f>
        <v>SNLDM/0222/2/22</v>
      </c>
      <c r="O211" s="7" t="str">
        <f>INDEX('Masterlist - Updating'!$O:$O,MATCH('Masterlist Autolink (Audit)'!B211,'Masterlist - Updating'!$B:$B,0))</f>
        <v>M/S GAUGE ROOM C3 &amp; C6</v>
      </c>
      <c r="P211" s="7" t="b">
        <f ca="1">INDEX('Masterlist - Updating'!$P:$P,MATCH('Masterlist Autolink (Audit)'!B211,'Masterlist - Updating'!$B:$B,0))</f>
        <v>1</v>
      </c>
      <c r="Q211" s="7">
        <f>INDEX('Masterlist - Updating'!$Q:$Q,MATCH('Masterlist Autolink (Audit)'!B211,'Masterlist - Updating'!$B:$B,0))</f>
        <v>0</v>
      </c>
      <c r="R211" s="7">
        <f>INDEX('Masterlist - Updating'!$R:$R,MATCH('Masterlist Autolink (Audit)'!B211,'Masterlist - Updating'!$B:$B,0))</f>
        <v>0</v>
      </c>
      <c r="S211" s="7">
        <f>INDEX('Masterlist - Updating'!$S:$S,MATCH('Masterlist Autolink (Audit)'!B211,'Masterlist - Updating'!$B:$B,0))</f>
        <v>0</v>
      </c>
      <c r="T211" s="7">
        <f>INDEX('Masterlist - Updating'!$T:$T,MATCH('Masterlist Autolink (Audit)'!B211,'Masterlist - Updating'!$B:$B,0))</f>
        <v>0</v>
      </c>
      <c r="U211" s="11">
        <f t="shared" ca="1" si="11"/>
        <v>44831</v>
      </c>
      <c r="V211" s="11">
        <f t="shared" si="10"/>
        <v>45160</v>
      </c>
    </row>
    <row r="212" spans="1:22" ht="60" customHeight="1" x14ac:dyDescent="0.35">
      <c r="A212" s="2">
        <v>210</v>
      </c>
      <c r="B212" s="12" t="s">
        <v>942</v>
      </c>
      <c r="C212" s="130" t="str">
        <f>INDEX('Masterlist - Updating'!$C:$C,MATCH('Masterlist Autolink (Audit)'!B212,'Masterlist - Updating'!$B:$B,0))</f>
        <v>BRINELL MICROSCOPE</v>
      </c>
      <c r="D212" s="7" t="str">
        <f>INDEX('Masterlist - Updating'!$D:$D,MATCH('Masterlist Autolink (Audit)'!B212,'Masterlist - Updating'!$B:$B,0))</f>
        <v>BRINELL</v>
      </c>
      <c r="E212" s="7" t="str">
        <f>INDEX('Masterlist - Updating'!$E:$E,MATCH('Masterlist Autolink (Audit)'!B212,'Masterlist - Updating'!$B:$B,0))</f>
        <v>-</v>
      </c>
      <c r="F212" s="7" t="str">
        <f>INDEX('Masterlist - Updating'!$F:$F,MATCH('Masterlist Autolink (Audit)'!B212,'Masterlist - Updating'!$B:$B,0))</f>
        <v>11053</v>
      </c>
      <c r="G212" s="7" t="str">
        <f>INDEX('Masterlist - Updating'!$G:$G,MATCH('Masterlist Autolink (Audit)'!B212,'Masterlist - Updating'!$B:$B,0))</f>
        <v>CP-E10-02-REV 0 / ASTM E10-18 / ASTM E110-14</v>
      </c>
      <c r="H212" s="7" t="str">
        <f>INDEX('Masterlist - Updating'!$H:$H,MATCH('Masterlist Autolink (Audit)'!B212,'Masterlist - Updating'!$B:$B,0))</f>
        <v>ASTM E10 (TABLE 2)</v>
      </c>
      <c r="I212" s="8">
        <f>INDEX('Masterlist - Updating'!$I:$I,MATCH('Masterlist Autolink (Audit)'!B212,'Masterlist - Updating'!$B:$B,0))</f>
        <v>44511</v>
      </c>
      <c r="J212" s="133">
        <f>INDEX('Masterlist - Updating'!$J:$J,MATCH('Masterlist Autolink (Audit)'!B212,'Masterlist - Updating'!$B:$B,0))</f>
        <v>1</v>
      </c>
      <c r="K212" s="133" t="str">
        <f>INDEX('Masterlist - Updating'!$K:$K,MATCH('Masterlist Autolink (Audit)'!B212,'Masterlist - Updating'!$B:$B,0))</f>
        <v>Years</v>
      </c>
      <c r="L212" s="8">
        <f>INDEX('Masterlist - Updating'!$L:$L,MATCH('Masterlist Autolink (Audit)'!B212,'Masterlist - Updating'!$B:$B,0))</f>
        <v>44876</v>
      </c>
      <c r="M212" s="7" t="str">
        <f>INDEX('Masterlist - Updating'!$M:$M,MATCH('Masterlist Autolink (Audit)'!B212,'Masterlist - Updating'!$B:$B,0))</f>
        <v>SUNRICH</v>
      </c>
      <c r="N212" s="7" t="str">
        <f>INDEX('Masterlist - Updating'!$N:$N,MATCH('Masterlist Autolink (Audit)'!B212,'Masterlist - Updating'!$B:$B,0))</f>
        <v>Q-100A-21</v>
      </c>
      <c r="O212" s="7" t="str">
        <f>INDEX('Masterlist - Updating'!$O:$O,MATCH('Masterlist Autolink (Audit)'!B212,'Masterlist - Updating'!$B:$B,0))</f>
        <v>QC BAY C CABINET 1 L3</v>
      </c>
      <c r="P212" s="7" t="b">
        <f ca="1">INDEX('Masterlist - Updating'!$P:$P,MATCH('Masterlist Autolink (Audit)'!B212,'Masterlist - Updating'!$B:$B,0))</f>
        <v>1</v>
      </c>
      <c r="Q212" s="7">
        <f>INDEX('Masterlist - Updating'!$Q:$Q,MATCH('Masterlist Autolink (Audit)'!B212,'Masterlist - Updating'!$B:$B,0))</f>
        <v>0</v>
      </c>
      <c r="R212" s="7">
        <f>INDEX('Masterlist - Updating'!$R:$R,MATCH('Masterlist Autolink (Audit)'!B212,'Masterlist - Updating'!$B:$B,0))</f>
        <v>0</v>
      </c>
      <c r="S212" s="7">
        <f>INDEX('Masterlist - Updating'!$S:$S,MATCH('Masterlist Autolink (Audit)'!B212,'Masterlist - Updating'!$B:$B,0))</f>
        <v>0</v>
      </c>
      <c r="T212" s="7">
        <f>INDEX('Masterlist - Updating'!$T:$T,MATCH('Masterlist Autolink (Audit)'!B212,'Masterlist - Updating'!$B:$B,0))</f>
        <v>0</v>
      </c>
      <c r="U212" s="11">
        <f t="shared" ca="1" si="11"/>
        <v>44831</v>
      </c>
      <c r="V212" s="11">
        <f t="shared" si="10"/>
        <v>44862</v>
      </c>
    </row>
    <row r="213" spans="1:22" ht="60" customHeight="1" x14ac:dyDescent="0.35">
      <c r="A213" s="2">
        <v>211</v>
      </c>
      <c r="B213" s="12" t="s">
        <v>945</v>
      </c>
      <c r="C213" s="130" t="str">
        <f>INDEX('Masterlist - Updating'!$C:$C,MATCH('Masterlist Autolink (Audit)'!B213,'Masterlist - Updating'!$B:$B,0))</f>
        <v>KING PORTABLE BRINELL HARDNESS TESTER-CHAIN METHOD
(DIRECT / INDIRECT)</v>
      </c>
      <c r="D213" s="7" t="str">
        <f>INDEX('Masterlist - Updating'!$D:$D,MATCH('Masterlist Autolink (Audit)'!B213,'Masterlist - Updating'!$B:$B,0))</f>
        <v>KING TESTER CORPORATION</v>
      </c>
      <c r="E213" s="7" t="str">
        <f>INDEX('Masterlist - Updating'!$E:$E,MATCH('Masterlist Autolink (Audit)'!B213,'Masterlist - Updating'!$B:$B,0))</f>
        <v>Load 3,000 kg</v>
      </c>
      <c r="F213" s="7" t="str">
        <f>INDEX('Masterlist - Updating'!$F:$F,MATCH('Masterlist Autolink (Audit)'!B213,'Masterlist - Updating'!$B:$B,0))</f>
        <v>TD-38</v>
      </c>
      <c r="G213" s="7" t="str">
        <f>INDEX('Masterlist - Updating'!$G:$G,MATCH('Masterlist Autolink (Audit)'!B213,'Masterlist - Updating'!$B:$B,0))</f>
        <v>MTD/CAL-25:2019 / ASTM E10-18</v>
      </c>
      <c r="H213" s="7" t="str">
        <f>INDEX('Masterlist - Updating'!$H:$H,MATCH('Masterlist Autolink (Audit)'!B213,'Masterlist - Updating'!$B:$B,0))</f>
        <v>Indirect - 3%, Direct - 1%</v>
      </c>
      <c r="I213" s="8">
        <f>INDEX('Masterlist - Updating'!$I:$I,MATCH('Masterlist Autolink (Audit)'!B213,'Masterlist - Updating'!$B:$B,0))</f>
        <v>44719</v>
      </c>
      <c r="J213" s="133">
        <f>INDEX('Masterlist - Updating'!$J:$J,MATCH('Masterlist Autolink (Audit)'!B213,'Masterlist - Updating'!$B:$B,0))</f>
        <v>1</v>
      </c>
      <c r="K213" s="133" t="str">
        <f>INDEX('Masterlist - Updating'!$K:$K,MATCH('Masterlist Autolink (Audit)'!B213,'Masterlist - Updating'!$B:$B,0))</f>
        <v>Years</v>
      </c>
      <c r="L213" s="8">
        <f>INDEX('Masterlist - Updating'!$L:$L,MATCH('Masterlist Autolink (Audit)'!B213,'Masterlist - Updating'!$B:$B,0))</f>
        <v>45084</v>
      </c>
      <c r="M213" s="7" t="str">
        <f>INDEX('Masterlist - Updating'!$M:$M,MATCH('Masterlist Autolink (Audit)'!B213,'Masterlist - Updating'!$B:$B,0))</f>
        <v>Setsco</v>
      </c>
      <c r="N213" s="7" t="str">
        <f>INDEX('Masterlist - Updating'!$N:$N,MATCH('Masterlist Autolink (Audit)'!B213,'Masterlist - Updating'!$B:$B,0))</f>
        <v>CM-8500212461/mn/10/01
CM-8500212461/MN/10/01</v>
      </c>
      <c r="O213" s="7" t="str">
        <f>INDEX('Masterlist - Updating'!$O:$O,MATCH('Masterlist Autolink (Audit)'!B213,'Masterlist - Updating'!$B:$B,0))</f>
        <v>QC BAY C ORANGE RACK L1</v>
      </c>
      <c r="P213" s="7" t="b">
        <f ca="1">INDEX('Masterlist - Updating'!$P:$P,MATCH('Masterlist Autolink (Audit)'!B213,'Masterlist - Updating'!$B:$B,0))</f>
        <v>1</v>
      </c>
      <c r="Q213" s="7">
        <f>INDEX('Masterlist - Updating'!$Q:$Q,MATCH('Masterlist Autolink (Audit)'!B213,'Masterlist - Updating'!$B:$B,0))</f>
        <v>0</v>
      </c>
      <c r="R213" s="7" t="str">
        <f>INDEX('Masterlist - Updating'!$R:$R,MATCH('Masterlist Autolink (Audit)'!B213,'Masterlist - Updating'!$B:$B,0))</f>
        <v>0245510
6101305
0811886
8329
62164</v>
      </c>
      <c r="S213" s="7" t="str">
        <f>INDEX('Masterlist - Updating'!$S:$S,MATCH('Masterlist Autolink (Audit)'!B213,'Masterlist - Updating'!$B:$B,0))</f>
        <v>0245510
6101305
0811886
SK-175093/20/1
12437 D-K-15106-01-00</v>
      </c>
      <c r="T213" s="7" t="str">
        <f>INDEX('Masterlist - Updating'!$T:$T,MATCH('Masterlist Autolink (Audit)'!B213,'Masterlist - Updating'!$B:$B,0))</f>
        <v>14.12.2022
07.12.2022
24.10.2022
27.08.2022
13.10.2023</v>
      </c>
      <c r="U213" s="11">
        <f t="shared" ca="1" si="11"/>
        <v>44831</v>
      </c>
      <c r="V213" s="11">
        <f t="shared" si="10"/>
        <v>45070</v>
      </c>
    </row>
    <row r="214" spans="1:22" ht="60" customHeight="1" x14ac:dyDescent="0.35">
      <c r="A214" s="2">
        <v>212</v>
      </c>
      <c r="B214" s="12" t="s">
        <v>957</v>
      </c>
      <c r="C214" s="130" t="str">
        <f>INDEX('Masterlist - Updating'!$C:$C,MATCH('Masterlist Autolink (Audit)'!B214,'Masterlist - Updating'!$B:$B,0))</f>
        <v>TAPER GAUGE (EXTERNAL PITCH DIAMETER GAUGE -DIAL GAUGE)</v>
      </c>
      <c r="D214" s="7" t="str">
        <f>INDEX('Masterlist - Updating'!$D:$D,MATCH('Masterlist Autolink (Audit)'!B214,'Masterlist - Updating'!$B:$B,0))</f>
        <v>GAGEMAKER</v>
      </c>
      <c r="E214" s="7" t="str">
        <f>INDEX('Masterlist - Updating'!$E:$E,MATCH('Masterlist Autolink (Audit)'!B214,'Masterlist - Updating'!$B:$B,0))</f>
        <v xml:space="preserve"> 0'' - 0.5''</v>
      </c>
      <c r="F214" s="7" t="str">
        <f>INDEX('Masterlist - Updating'!$F:$F,MATCH('Masterlist Autolink (Audit)'!B214,'Masterlist - Updating'!$B:$B,0))</f>
        <v>090505736</v>
      </c>
      <c r="G214" s="7" t="str">
        <f>INDEX('Masterlist - Updating'!$G:$G,MATCH('Masterlist Autolink (Audit)'!B214,'Masterlist - Updating'!$B:$B,0))</f>
        <v>QCD/TRSG/PROCEDURE 011 / TRSG/QM/001/20</v>
      </c>
      <c r="H214" s="7" t="str">
        <f>INDEX('Masterlist - Updating'!$H:$H,MATCH('Masterlist Autolink (Audit)'!B214,'Masterlist - Updating'!$B:$B,0))</f>
        <v>ASME/ANSI B89.1.10M</v>
      </c>
      <c r="I214" s="8">
        <f>INDEX('Masterlist - Updating'!$I:$I,MATCH('Masterlist Autolink (Audit)'!B214,'Masterlist - Updating'!$B:$B,0))</f>
        <v>44806</v>
      </c>
      <c r="J214" s="133">
        <f>INDEX('Masterlist - Updating'!$J:$J,MATCH('Masterlist Autolink (Audit)'!B214,'Masterlist - Updating'!$B:$B,0))</f>
        <v>1</v>
      </c>
      <c r="K214" s="133" t="str">
        <f>INDEX('Masterlist - Updating'!$K:$K,MATCH('Masterlist Autolink (Audit)'!B214,'Masterlist - Updating'!$B:$B,0))</f>
        <v>Years</v>
      </c>
      <c r="L214" s="8">
        <f>INDEX('Masterlist - Updating'!$L:$L,MATCH('Masterlist Autolink (Audit)'!B214,'Masterlist - Updating'!$B:$B,0))</f>
        <v>45171</v>
      </c>
      <c r="M214" s="7" t="str">
        <f>INDEX('Masterlist - Updating'!$M:$M,MATCH('Masterlist Autolink (Audit)'!B214,'Masterlist - Updating'!$B:$B,0))</f>
        <v>TRESCAL</v>
      </c>
      <c r="N214" s="7" t="str">
        <f>INDEX('Masterlist - Updating'!$N:$N,MATCH('Masterlist Autolink (Audit)'!B214,'Masterlist - Updating'!$B:$B,0))</f>
        <v>SALDM/1462/1/22</v>
      </c>
      <c r="O214" s="7" t="str">
        <f>INDEX('Masterlist - Updating'!$O:$O,MATCH('Masterlist Autolink (Audit)'!B214,'Masterlist - Updating'!$B:$B,0))</f>
        <v>M/S GAUGE ROOM L1</v>
      </c>
      <c r="P214" s="7" t="b">
        <f ca="1">INDEX('Masterlist - Updating'!$P:$P,MATCH('Masterlist Autolink (Audit)'!B214,'Masterlist - Updating'!$B:$B,0))</f>
        <v>1</v>
      </c>
      <c r="Q214" s="7">
        <f>INDEX('Masterlist - Updating'!$Q:$Q,MATCH('Masterlist Autolink (Audit)'!B214,'Masterlist - Updating'!$B:$B,0))</f>
        <v>0</v>
      </c>
      <c r="R214" s="7">
        <f>INDEX('Masterlist - Updating'!$R:$R,MATCH('Masterlist Autolink (Audit)'!B214,'Masterlist - Updating'!$B:$B,0))</f>
        <v>0</v>
      </c>
      <c r="S214" s="7">
        <f>INDEX('Masterlist - Updating'!$S:$S,MATCH('Masterlist Autolink (Audit)'!B214,'Masterlist - Updating'!$B:$B,0))</f>
        <v>0</v>
      </c>
      <c r="T214" s="7">
        <f>INDEX('Masterlist - Updating'!$T:$T,MATCH('Masterlist Autolink (Audit)'!B214,'Masterlist - Updating'!$B:$B,0))</f>
        <v>0</v>
      </c>
      <c r="U214" s="11">
        <f t="shared" ca="1" si="11"/>
        <v>44831</v>
      </c>
      <c r="V214" s="11">
        <f t="shared" si="10"/>
        <v>45157</v>
      </c>
    </row>
    <row r="215" spans="1:22" ht="60" customHeight="1" x14ac:dyDescent="0.35">
      <c r="A215" s="2">
        <v>213</v>
      </c>
      <c r="B215" s="12" t="s">
        <v>961</v>
      </c>
      <c r="C215" s="130" t="str">
        <f>INDEX('Masterlist - Updating'!$C:$C,MATCH('Masterlist Autolink (Audit)'!B215,'Masterlist - Updating'!$B:$B,0))</f>
        <v>RING GAUGE
(GO &amp; NO GO)</v>
      </c>
      <c r="D215" s="7" t="str">
        <f>INDEX('Masterlist - Updating'!$D:$D,MATCH('Masterlist Autolink (Audit)'!B215,'Masterlist - Updating'!$B:$B,0))</f>
        <v>THREADMASTER</v>
      </c>
      <c r="E215" s="7" t="str">
        <f>INDEX('Masterlist - Updating'!$E:$E,MATCH('Masterlist Autolink (Audit)'!B215,'Masterlist - Updating'!$B:$B,0))</f>
        <v>3" - 4 STUB ACME - 2G</v>
      </c>
      <c r="F215" s="7" t="str">
        <f>INDEX('Masterlist - Updating'!$F:$F,MATCH('Masterlist Autolink (Audit)'!B215,'Masterlist - Updating'!$B:$B,0))</f>
        <v>90645 &amp; 90646</v>
      </c>
      <c r="G215" s="7" t="str">
        <f>INDEX('Masterlist - Updating'!$G:$G,MATCH('Masterlist Autolink (Audit)'!B215,'Masterlist - Updating'!$B:$B,0))</f>
        <v>QCD/TRSG/PROCEDURE 014 / TRSG/QM/001/20</v>
      </c>
      <c r="H215" s="7" t="str">
        <f>INDEX('Masterlist - Updating'!$H:$H,MATCH('Masterlist Autolink (Audit)'!B215,'Masterlist - Updating'!$B:$B,0))</f>
        <v>ANSI/ASME B1.2
ANSI/ASME B1.8
ANSI/ASME B1.20.1
ANSI/ASME B1.5</v>
      </c>
      <c r="I215" s="8">
        <f>INDEX('Masterlist - Updating'!$I:$I,MATCH('Masterlist Autolink (Audit)'!B215,'Masterlist - Updating'!$B:$B,0))</f>
        <v>44809</v>
      </c>
      <c r="J215" s="133">
        <f>INDEX('Masterlist - Updating'!$J:$J,MATCH('Masterlist Autolink (Audit)'!B215,'Masterlist - Updating'!$B:$B,0))</f>
        <v>1</v>
      </c>
      <c r="K215" s="133" t="str">
        <f>INDEX('Masterlist - Updating'!$K:$K,MATCH('Masterlist Autolink (Audit)'!B215,'Masterlist - Updating'!$B:$B,0))</f>
        <v>Years</v>
      </c>
      <c r="L215" s="8">
        <f>INDEX('Masterlist - Updating'!$L:$L,MATCH('Masterlist Autolink (Audit)'!B215,'Masterlist - Updating'!$B:$B,0))</f>
        <v>45174</v>
      </c>
      <c r="M215" s="7" t="str">
        <f>INDEX('Masterlist - Updating'!$M:$M,MATCH('Masterlist Autolink (Audit)'!B215,'Masterlist - Updating'!$B:$B,0))</f>
        <v>TRESCAL</v>
      </c>
      <c r="N215" s="7" t="str">
        <f>INDEX('Masterlist - Updating'!$N:$N,MATCH('Masterlist Autolink (Audit)'!B215,'Masterlist - Updating'!$B:$B,0))</f>
        <v>SALDM/1462/14/22</v>
      </c>
      <c r="O215" s="7" t="str">
        <f>INDEX('Masterlist - Updating'!$O:$O,MATCH('Masterlist Autolink (Audit)'!B215,'Masterlist - Updating'!$B:$B,0))</f>
        <v>QC GAUGE ROOM - H</v>
      </c>
      <c r="P215" s="7" t="b">
        <f ca="1">INDEX('Masterlist - Updating'!$P:$P,MATCH('Masterlist Autolink (Audit)'!B215,'Masterlist - Updating'!$B:$B,0))</f>
        <v>1</v>
      </c>
      <c r="Q215" s="7">
        <f>INDEX('Masterlist - Updating'!$Q:$Q,MATCH('Masterlist Autolink (Audit)'!B215,'Masterlist - Updating'!$B:$B,0))</f>
        <v>0</v>
      </c>
      <c r="R215" s="7">
        <f>INDEX('Masterlist - Updating'!$R:$R,MATCH('Masterlist Autolink (Audit)'!B215,'Masterlist - Updating'!$B:$B,0))</f>
        <v>0</v>
      </c>
      <c r="S215" s="7">
        <f>INDEX('Masterlist - Updating'!$S:$S,MATCH('Masterlist Autolink (Audit)'!B215,'Masterlist - Updating'!$B:$B,0))</f>
        <v>0</v>
      </c>
      <c r="T215" s="7">
        <f>INDEX('Masterlist - Updating'!$T:$T,MATCH('Masterlist Autolink (Audit)'!B215,'Masterlist - Updating'!$B:$B,0))</f>
        <v>0</v>
      </c>
      <c r="U215" s="11">
        <f t="shared" ca="1" si="11"/>
        <v>44831</v>
      </c>
      <c r="V215" s="11">
        <f t="shared" si="10"/>
        <v>45160</v>
      </c>
    </row>
    <row r="216" spans="1:22" ht="60" customHeight="1" x14ac:dyDescent="0.35">
      <c r="A216" s="2">
        <v>214</v>
      </c>
      <c r="B216" s="12" t="s">
        <v>964</v>
      </c>
      <c r="C216" s="130" t="str">
        <f>INDEX('Masterlist - Updating'!$C:$C,MATCH('Masterlist Autolink (Audit)'!B216,'Masterlist - Updating'!$B:$B,0))</f>
        <v>PLUG GAUGE 
(GO &amp; NO GO)</v>
      </c>
      <c r="D216" s="7" t="str">
        <f>INDEX('Masterlist - Updating'!$D:$D,MATCH('Masterlist Autolink (Audit)'!B216,'Masterlist - Updating'!$B:$B,0))</f>
        <v>MERCURY GAGE</v>
      </c>
      <c r="E216" s="7" t="str">
        <f>INDEX('Masterlist - Updating'!$E:$E,MATCH('Masterlist Autolink (Audit)'!B216,'Masterlist - Updating'!$B:$B,0))</f>
        <v>3-1/4" - 8 UN - 2B</v>
      </c>
      <c r="F216" s="7" t="str">
        <f>INDEX('Masterlist - Updating'!$F:$F,MATCH('Masterlist Autolink (Audit)'!B216,'Masterlist - Updating'!$B:$B,0))</f>
        <v>GN 2175/ GN 2176</v>
      </c>
      <c r="G216" s="7" t="str">
        <f>INDEX('Masterlist - Updating'!$G:$G,MATCH('Masterlist Autolink (Audit)'!B216,'Masterlist - Updating'!$B:$B,0))</f>
        <v>QCD/TRSG/PROCEDURE 014 / TRSG/QM/001/20</v>
      </c>
      <c r="H216" s="7" t="str">
        <f>INDEX('Masterlist - Updating'!$H:$H,MATCH('Masterlist Autolink (Audit)'!B216,'Masterlist - Updating'!$B:$B,0))</f>
        <v>ANSI/ASME B1.2
ANSI/ASME B1.8
ANSI/ASME B1.20.1
ANSI/ASME B1.5</v>
      </c>
      <c r="I216" s="8">
        <f>INDEX('Masterlist - Updating'!$I:$I,MATCH('Masterlist Autolink (Audit)'!B216,'Masterlist - Updating'!$B:$B,0))</f>
        <v>44809</v>
      </c>
      <c r="J216" s="133">
        <f>INDEX('Masterlist - Updating'!$J:$J,MATCH('Masterlist Autolink (Audit)'!B216,'Masterlist - Updating'!$B:$B,0))</f>
        <v>1</v>
      </c>
      <c r="K216" s="133" t="str">
        <f>INDEX('Masterlist - Updating'!$K:$K,MATCH('Masterlist Autolink (Audit)'!B216,'Masterlist - Updating'!$B:$B,0))</f>
        <v>Years</v>
      </c>
      <c r="L216" s="8">
        <f>INDEX('Masterlist - Updating'!$L:$L,MATCH('Masterlist Autolink (Audit)'!B216,'Masterlist - Updating'!$B:$B,0))</f>
        <v>45174</v>
      </c>
      <c r="M216" s="7" t="str">
        <f>INDEX('Masterlist - Updating'!$M:$M,MATCH('Masterlist Autolink (Audit)'!B216,'Masterlist - Updating'!$B:$B,0))</f>
        <v>TRESCAL</v>
      </c>
      <c r="N216" s="7" t="str">
        <f>INDEX('Masterlist - Updating'!$N:$N,MATCH('Masterlist Autolink (Audit)'!B216,'Masterlist - Updating'!$B:$B,0))</f>
        <v>SALDM/1462/10/22</v>
      </c>
      <c r="O216" s="7" t="str">
        <f>INDEX('Masterlist - Updating'!$O:$O,MATCH('Masterlist Autolink (Audit)'!B216,'Masterlist - Updating'!$B:$B,0))</f>
        <v>QC GAUGE ROOM - D</v>
      </c>
      <c r="P216" s="7" t="b">
        <f ca="1">INDEX('Masterlist - Updating'!$P:$P,MATCH('Masterlist Autolink (Audit)'!B216,'Masterlist - Updating'!$B:$B,0))</f>
        <v>1</v>
      </c>
      <c r="Q216" s="7">
        <f>INDEX('Masterlist - Updating'!$Q:$Q,MATCH('Masterlist Autolink (Audit)'!B216,'Masterlist - Updating'!$B:$B,0))</f>
        <v>0</v>
      </c>
      <c r="R216" s="7">
        <f>INDEX('Masterlist - Updating'!$R:$R,MATCH('Masterlist Autolink (Audit)'!B216,'Masterlist - Updating'!$B:$B,0))</f>
        <v>0</v>
      </c>
      <c r="S216" s="7">
        <f>INDEX('Masterlist - Updating'!$S:$S,MATCH('Masterlist Autolink (Audit)'!B216,'Masterlist - Updating'!$B:$B,0))</f>
        <v>0</v>
      </c>
      <c r="T216" s="7">
        <f>INDEX('Masterlist - Updating'!$T:$T,MATCH('Masterlist Autolink (Audit)'!B216,'Masterlist - Updating'!$B:$B,0))</f>
        <v>0</v>
      </c>
      <c r="U216" s="11">
        <f t="shared" ca="1" si="11"/>
        <v>44831</v>
      </c>
      <c r="V216" s="11">
        <f t="shared" si="10"/>
        <v>45160</v>
      </c>
    </row>
    <row r="217" spans="1:22" ht="60" customHeight="1" x14ac:dyDescent="0.35">
      <c r="A217" s="2">
        <v>215</v>
      </c>
      <c r="B217" s="12" t="s">
        <v>967</v>
      </c>
      <c r="C217" s="130" t="str">
        <f>INDEX('Masterlist - Updating'!$C:$C,MATCH('Masterlist Autolink (Audit)'!B217,'Masterlist - Updating'!$B:$B,0))</f>
        <v>PLUG GAUGE 
(GO &amp; NO GO)</v>
      </c>
      <c r="D217" s="7" t="str">
        <f>INDEX('Masterlist - Updating'!$D:$D,MATCH('Masterlist Autolink (Audit)'!B217,'Masterlist - Updating'!$B:$B,0))</f>
        <v>THREADMASTER</v>
      </c>
      <c r="E217" s="7" t="str">
        <f>INDEX('Masterlist - Updating'!$E:$E,MATCH('Masterlist Autolink (Audit)'!B217,'Masterlist - Updating'!$B:$B,0))</f>
        <v>3.750" - 4 STUB ACME - 2G</v>
      </c>
      <c r="F217" s="7" t="str">
        <f>INDEX('Masterlist - Updating'!$F:$F,MATCH('Masterlist Autolink (Audit)'!B217,'Masterlist - Updating'!$B:$B,0))</f>
        <v>72362</v>
      </c>
      <c r="G217" s="7" t="str">
        <f>INDEX('Masterlist - Updating'!$G:$G,MATCH('Masterlist Autolink (Audit)'!B217,'Masterlist - Updating'!$B:$B,0))</f>
        <v>QCD/TRSG/PROCEDURE 014 / TRSG/QM/001/20</v>
      </c>
      <c r="H217" s="7" t="str">
        <f>INDEX('Masterlist - Updating'!$H:$H,MATCH('Masterlist Autolink (Audit)'!B217,'Masterlist - Updating'!$B:$B,0))</f>
        <v>ANSI/ASME B1.2
ANSI/ASME B1.8
ANSI/ASME B1.20.1
ANSI/ASME B1.5</v>
      </c>
      <c r="I217" s="8">
        <f>INDEX('Masterlist - Updating'!$I:$I,MATCH('Masterlist Autolink (Audit)'!B217,'Masterlist - Updating'!$B:$B,0))</f>
        <v>44809</v>
      </c>
      <c r="J217" s="133">
        <f>INDEX('Masterlist - Updating'!$J:$J,MATCH('Masterlist Autolink (Audit)'!B217,'Masterlist - Updating'!$B:$B,0))</f>
        <v>1</v>
      </c>
      <c r="K217" s="133" t="str">
        <f>INDEX('Masterlist - Updating'!$K:$K,MATCH('Masterlist Autolink (Audit)'!B217,'Masterlist - Updating'!$B:$B,0))</f>
        <v>Years</v>
      </c>
      <c r="L217" s="8">
        <f>INDEX('Masterlist - Updating'!$L:$L,MATCH('Masterlist Autolink (Audit)'!B217,'Masterlist - Updating'!$B:$B,0))</f>
        <v>45174</v>
      </c>
      <c r="M217" s="7" t="str">
        <f>INDEX('Masterlist - Updating'!$M:$M,MATCH('Masterlist Autolink (Audit)'!B217,'Masterlist - Updating'!$B:$B,0))</f>
        <v>TRESCAL</v>
      </c>
      <c r="N217" s="7" t="str">
        <f>INDEX('Masterlist - Updating'!$N:$N,MATCH('Masterlist Autolink (Audit)'!B217,'Masterlist - Updating'!$B:$B,0))</f>
        <v>SALDM/1462/13/22</v>
      </c>
      <c r="O217" s="7" t="str">
        <f>INDEX('Masterlist - Updating'!$O:$O,MATCH('Masterlist Autolink (Audit)'!B217,'Masterlist - Updating'!$B:$B,0))</f>
        <v>QC GAUGE ROOM - H</v>
      </c>
      <c r="P217" s="7" t="b">
        <f ca="1">INDEX('Masterlist - Updating'!$P:$P,MATCH('Masterlist Autolink (Audit)'!B217,'Masterlist - Updating'!$B:$B,0))</f>
        <v>1</v>
      </c>
      <c r="Q217" s="7">
        <f>INDEX('Masterlist - Updating'!$Q:$Q,MATCH('Masterlist Autolink (Audit)'!B217,'Masterlist - Updating'!$B:$B,0))</f>
        <v>0</v>
      </c>
      <c r="R217" s="7">
        <f>INDEX('Masterlist - Updating'!$R:$R,MATCH('Masterlist Autolink (Audit)'!B217,'Masterlist - Updating'!$B:$B,0))</f>
        <v>0</v>
      </c>
      <c r="S217" s="7">
        <f>INDEX('Masterlist - Updating'!$S:$S,MATCH('Masterlist Autolink (Audit)'!B217,'Masterlist - Updating'!$B:$B,0))</f>
        <v>0</v>
      </c>
      <c r="T217" s="7">
        <f>INDEX('Masterlist - Updating'!$T:$T,MATCH('Masterlist Autolink (Audit)'!B217,'Masterlist - Updating'!$B:$B,0))</f>
        <v>0</v>
      </c>
      <c r="U217" s="11">
        <f t="shared" ca="1" si="11"/>
        <v>44831</v>
      </c>
      <c r="V217" s="11">
        <f t="shared" si="10"/>
        <v>45160</v>
      </c>
    </row>
    <row r="218" spans="1:22" ht="60" customHeight="1" x14ac:dyDescent="0.35">
      <c r="A218" s="2">
        <v>216</v>
      </c>
      <c r="B218" s="12" t="s">
        <v>970</v>
      </c>
      <c r="C218" s="130" t="str">
        <f>INDEX('Masterlist - Updating'!$C:$C,MATCH('Masterlist Autolink (Audit)'!B218,'Masterlist - Updating'!$B:$B,0))</f>
        <v>PLUG GAUGE 
(GO &amp; NO GO)</v>
      </c>
      <c r="D218" s="7" t="str">
        <f>INDEX('Masterlist - Updating'!$D:$D,MATCH('Masterlist Autolink (Audit)'!B218,'Masterlist - Updating'!$B:$B,0))</f>
        <v>THREADMASTER</v>
      </c>
      <c r="E218" s="7" t="str">
        <f>INDEX('Masterlist - Updating'!$E:$E,MATCH('Masterlist Autolink (Audit)'!B218,'Masterlist - Updating'!$B:$B,0))</f>
        <v>4" - 4 STUB ACME - 2G</v>
      </c>
      <c r="F218" s="7" t="str">
        <f>INDEX('Masterlist - Updating'!$F:$F,MATCH('Masterlist Autolink (Audit)'!B218,'Masterlist - Updating'!$B:$B,0))</f>
        <v>72363</v>
      </c>
      <c r="G218" s="7" t="str">
        <f>INDEX('Masterlist - Updating'!$G:$G,MATCH('Masterlist Autolink (Audit)'!B218,'Masterlist - Updating'!$B:$B,0))</f>
        <v>QCD/TRSG/PROCEDURE 014 / TRSG/QM/001/20</v>
      </c>
      <c r="H218" s="7" t="str">
        <f>INDEX('Masterlist - Updating'!$H:$H,MATCH('Masterlist Autolink (Audit)'!B218,'Masterlist - Updating'!$B:$B,0))</f>
        <v>ANSI/ASME B1.2
ANSI/ASME B1.8
ANSI/ASME B1.20.1
ANSI/ASME B1.5</v>
      </c>
      <c r="I218" s="8">
        <f>INDEX('Masterlist - Updating'!$I:$I,MATCH('Masterlist Autolink (Audit)'!B218,'Masterlist - Updating'!$B:$B,0))</f>
        <v>44557</v>
      </c>
      <c r="J218" s="133">
        <f>INDEX('Masterlist - Updating'!$J:$J,MATCH('Masterlist Autolink (Audit)'!B218,'Masterlist - Updating'!$B:$B,0))</f>
        <v>1</v>
      </c>
      <c r="K218" s="133" t="str">
        <f>INDEX('Masterlist - Updating'!$K:$K,MATCH('Masterlist Autolink (Audit)'!B218,'Masterlist - Updating'!$B:$B,0))</f>
        <v>Years</v>
      </c>
      <c r="L218" s="8">
        <f>INDEX('Masterlist - Updating'!$L:$L,MATCH('Masterlist Autolink (Audit)'!B218,'Masterlist - Updating'!$B:$B,0))</f>
        <v>44922</v>
      </c>
      <c r="M218" s="7" t="str">
        <f>INDEX('Masterlist - Updating'!$M:$M,MATCH('Masterlist Autolink (Audit)'!B218,'Masterlist - Updating'!$B:$B,0))</f>
        <v>TRESCAL</v>
      </c>
      <c r="N218" s="7" t="str">
        <f>INDEX('Masterlist - Updating'!$N:$N,MATCH('Masterlist Autolink (Audit)'!B218,'Masterlist - Updating'!$B:$B,0))</f>
        <v>SNLDM/0384/4/21</v>
      </c>
      <c r="O218" s="7" t="str">
        <f>INDEX('Masterlist - Updating'!$O:$O,MATCH('Masterlist Autolink (Audit)'!B218,'Masterlist - Updating'!$B:$B,0))</f>
        <v>QC GAUGE ROOM - H</v>
      </c>
      <c r="P218" s="7" t="b">
        <f ca="1">INDEX('Masterlist - Updating'!$P:$P,MATCH('Masterlist Autolink (Audit)'!B218,'Masterlist - Updating'!$B:$B,0))</f>
        <v>1</v>
      </c>
      <c r="Q218" s="7">
        <f>INDEX('Masterlist - Updating'!$Q:$Q,MATCH('Masterlist Autolink (Audit)'!B218,'Masterlist - Updating'!$B:$B,0))</f>
        <v>0</v>
      </c>
      <c r="R218" s="7">
        <f>INDEX('Masterlist - Updating'!$R:$R,MATCH('Masterlist Autolink (Audit)'!B218,'Masterlist - Updating'!$B:$B,0))</f>
        <v>0</v>
      </c>
      <c r="S218" s="7">
        <f>INDEX('Masterlist - Updating'!$S:$S,MATCH('Masterlist Autolink (Audit)'!B218,'Masterlist - Updating'!$B:$B,0))</f>
        <v>0</v>
      </c>
      <c r="T218" s="7">
        <f>INDEX('Masterlist - Updating'!$T:$T,MATCH('Masterlist Autolink (Audit)'!B218,'Masterlist - Updating'!$B:$B,0))</f>
        <v>0</v>
      </c>
      <c r="U218" s="11">
        <f t="shared" ca="1" si="11"/>
        <v>44831</v>
      </c>
      <c r="V218" s="11">
        <f t="shared" ref="V218:V249" si="12">L218-14</f>
        <v>44908</v>
      </c>
    </row>
    <row r="219" spans="1:22" ht="60" customHeight="1" x14ac:dyDescent="0.35">
      <c r="A219" s="2">
        <v>217</v>
      </c>
      <c r="B219" s="12" t="s">
        <v>973</v>
      </c>
      <c r="C219" s="130" t="str">
        <f>INDEX('Masterlist - Updating'!$C:$C,MATCH('Masterlist Autolink (Audit)'!B219,'Masterlist - Updating'!$B:$B,0))</f>
        <v>PLUG GAUGE 
(GO &amp; NO GO)</v>
      </c>
      <c r="D219" s="7" t="str">
        <f>INDEX('Masterlist - Updating'!$D:$D,MATCH('Masterlist Autolink (Audit)'!B219,'Masterlist - Updating'!$B:$B,0))</f>
        <v>THREADMASTER</v>
      </c>
      <c r="E219" s="7" t="str">
        <f>INDEX('Masterlist - Updating'!$E:$E,MATCH('Masterlist Autolink (Audit)'!B219,'Masterlist - Updating'!$B:$B,0))</f>
        <v>6.500" - 4 STUB ACME - 2G</v>
      </c>
      <c r="F219" s="7" t="str">
        <f>INDEX('Masterlist - Updating'!$F:$F,MATCH('Masterlist Autolink (Audit)'!B219,'Masterlist - Updating'!$B:$B,0))</f>
        <v>72364</v>
      </c>
      <c r="G219" s="7" t="str">
        <f>INDEX('Masterlist - Updating'!$G:$G,MATCH('Masterlist Autolink (Audit)'!B219,'Masterlist - Updating'!$B:$B,0))</f>
        <v>QCD/TRSG/PROCEDURE 014 / TRSG/QM/001/20</v>
      </c>
      <c r="H219" s="7" t="str">
        <f>INDEX('Masterlist - Updating'!$H:$H,MATCH('Masterlist Autolink (Audit)'!B219,'Masterlist - Updating'!$B:$B,0))</f>
        <v>ANSI/ASME B1.2
ANSI/ASME B1.8
ANSI/ASME B1.20.1
ANSI/ASME B1.5</v>
      </c>
      <c r="I219" s="8">
        <f>INDEX('Masterlist - Updating'!$I:$I,MATCH('Masterlist Autolink (Audit)'!B219,'Masterlist - Updating'!$B:$B,0))</f>
        <v>44469</v>
      </c>
      <c r="J219" s="133">
        <f>INDEX('Masterlist - Updating'!$J:$J,MATCH('Masterlist Autolink (Audit)'!B219,'Masterlist - Updating'!$B:$B,0))</f>
        <v>1</v>
      </c>
      <c r="K219" s="133" t="str">
        <f>INDEX('Masterlist - Updating'!$K:$K,MATCH('Masterlist Autolink (Audit)'!B219,'Masterlist - Updating'!$B:$B,0))</f>
        <v>Years</v>
      </c>
      <c r="L219" s="8">
        <f>INDEX('Masterlist - Updating'!$L:$L,MATCH('Masterlist Autolink (Audit)'!B219,'Masterlist - Updating'!$B:$B,0))</f>
        <v>44834</v>
      </c>
      <c r="M219" s="7" t="str">
        <f>INDEX('Masterlist - Updating'!$M:$M,MATCH('Masterlist Autolink (Audit)'!B219,'Masterlist - Updating'!$B:$B,0))</f>
        <v>TRESCAL</v>
      </c>
      <c r="N219" s="7" t="str">
        <f>INDEX('Masterlist - Updating'!$N:$N,MATCH('Masterlist Autolink (Audit)'!B219,'Masterlist - Updating'!$B:$B,0))</f>
        <v>SNLDM/0285/1/21</v>
      </c>
      <c r="O219" s="7" t="str">
        <f>INDEX('Masterlist - Updating'!$O:$O,MATCH('Masterlist Autolink (Audit)'!B219,'Masterlist - Updating'!$B:$B,0))</f>
        <v>M/S GAUGE ROOM D1 &amp; D2</v>
      </c>
      <c r="P219" s="7" t="b">
        <f ca="1">INDEX('Masterlist - Updating'!$P:$P,MATCH('Masterlist Autolink (Audit)'!B219,'Masterlist - Updating'!$B:$B,0))</f>
        <v>0</v>
      </c>
      <c r="Q219" s="7">
        <f>INDEX('Masterlist - Updating'!$Q:$Q,MATCH('Masterlist Autolink (Audit)'!B219,'Masterlist - Updating'!$B:$B,0))</f>
        <v>0</v>
      </c>
      <c r="R219" s="7">
        <f>INDEX('Masterlist - Updating'!$R:$R,MATCH('Masterlist Autolink (Audit)'!B219,'Masterlist - Updating'!$B:$B,0))</f>
        <v>0</v>
      </c>
      <c r="S219" s="7">
        <f>INDEX('Masterlist - Updating'!$S:$S,MATCH('Masterlist Autolink (Audit)'!B219,'Masterlist - Updating'!$B:$B,0))</f>
        <v>0</v>
      </c>
      <c r="T219" s="7">
        <f>INDEX('Masterlist - Updating'!$T:$T,MATCH('Masterlist Autolink (Audit)'!B219,'Masterlist - Updating'!$B:$B,0))</f>
        <v>0</v>
      </c>
      <c r="U219" s="11">
        <f t="shared" ca="1" si="11"/>
        <v>44831</v>
      </c>
      <c r="V219" s="11">
        <f t="shared" si="12"/>
        <v>44820</v>
      </c>
    </row>
    <row r="220" spans="1:22" ht="60" customHeight="1" x14ac:dyDescent="0.35">
      <c r="A220" s="2">
        <v>218</v>
      </c>
      <c r="B220" s="12" t="s">
        <v>977</v>
      </c>
      <c r="C220" s="130" t="str">
        <f>INDEX('Masterlist - Updating'!$C:$C,MATCH('Masterlist Autolink (Audit)'!B220,'Masterlist - Updating'!$B:$B,0))</f>
        <v>DIAL CALIPER</v>
      </c>
      <c r="D220" s="7" t="str">
        <f>INDEX('Masterlist - Updating'!$D:$D,MATCH('Masterlist Autolink (Audit)'!B220,'Masterlist - Updating'!$B:$B,0))</f>
        <v>MITUTOYO</v>
      </c>
      <c r="E220" s="7" t="str">
        <f>INDEX('Masterlist - Updating'!$E:$E,MATCH('Masterlist Autolink (Audit)'!B220,'Masterlist - Updating'!$B:$B,0))</f>
        <v>0" - 12"</v>
      </c>
      <c r="F220" s="7" t="str">
        <f>INDEX('Masterlist - Updating'!$F:$F,MATCH('Masterlist Autolink (Audit)'!B220,'Masterlist - Updating'!$B:$B,0))</f>
        <v>12548658</v>
      </c>
      <c r="G220" s="7" t="str">
        <f>INDEX('Masterlist - Updating'!$G:$G,MATCH('Masterlist Autolink (Audit)'!B220,'Masterlist - Updating'!$B:$B,0))</f>
        <v>QCD/TRSG/PROCEDURE 008 / TRSG/QM/001/20 / 
ANSI/ASME B1.2-1983</v>
      </c>
      <c r="H220" s="7" t="str">
        <f>INDEX('Masterlist - Updating'!$H:$H,MATCH('Masterlist Autolink (Audit)'!B220,'Masterlist - Updating'!$B:$B,0))</f>
        <v>± 0.001"</v>
      </c>
      <c r="I220" s="8">
        <f>INDEX('Masterlist - Updating'!$I:$I,MATCH('Masterlist Autolink (Audit)'!B220,'Masterlist - Updating'!$B:$B,0))</f>
        <v>44707</v>
      </c>
      <c r="J220" s="133">
        <f>INDEX('Masterlist - Updating'!$J:$J,MATCH('Masterlist Autolink (Audit)'!B220,'Masterlist - Updating'!$B:$B,0))</f>
        <v>1</v>
      </c>
      <c r="K220" s="133" t="str">
        <f>INDEX('Masterlist - Updating'!$K:$K,MATCH('Masterlist Autolink (Audit)'!B220,'Masterlist - Updating'!$B:$B,0))</f>
        <v>Years</v>
      </c>
      <c r="L220" s="8">
        <f>INDEX('Masterlist - Updating'!$L:$L,MATCH('Masterlist Autolink (Audit)'!B220,'Masterlist - Updating'!$B:$B,0))</f>
        <v>45072</v>
      </c>
      <c r="M220" s="7" t="str">
        <f>INDEX('Masterlist - Updating'!$M:$M,MATCH('Masterlist Autolink (Audit)'!B220,'Masterlist - Updating'!$B:$B,0))</f>
        <v>TRESCAL</v>
      </c>
      <c r="N220" s="7" t="str">
        <f>INDEX('Masterlist - Updating'!$N:$N,MATCH('Masterlist Autolink (Audit)'!B220,'Masterlist - Updating'!$B:$B,0))</f>
        <v>SALDM/0826/4/22</v>
      </c>
      <c r="O220" s="7" t="str">
        <f>INDEX('Masterlist - Updating'!$O:$O,MATCH('Masterlist Autolink (Audit)'!B220,'Masterlist - Updating'!$B:$B,0))</f>
        <v>Weld Shop  ( BAY B )</v>
      </c>
      <c r="P220" s="7" t="b">
        <f ca="1">INDEX('Masterlist - Updating'!$P:$P,MATCH('Masterlist Autolink (Audit)'!B220,'Masterlist - Updating'!$B:$B,0))</f>
        <v>1</v>
      </c>
      <c r="Q220" s="7">
        <f>INDEX('Masterlist - Updating'!$Q:$Q,MATCH('Masterlist Autolink (Audit)'!B220,'Masterlist - Updating'!$B:$B,0))</f>
        <v>0</v>
      </c>
      <c r="R220" s="7" t="str">
        <f>INDEX('Masterlist - Updating'!$R:$R,MATCH('Masterlist Autolink (Audit)'!B220,'Masterlist - Updating'!$B:$B,0))</f>
        <v>18640 (E81)
515-565
--</v>
      </c>
      <c r="S220" s="7" t="str">
        <f>INDEX('Masterlist - Updating'!$S:$S,MATCH('Masterlist Autolink (Audit)'!B220,'Masterlist - Updating'!$B:$B,0))</f>
        <v>SALDM/1010/2/21
SALDM/1681/2/21
SALDM/1883/2/21</v>
      </c>
      <c r="T220" s="7" t="str">
        <f>INDEX('Masterlist - Updating'!$T:$T,MATCH('Masterlist Autolink (Audit)'!B220,'Masterlist - Updating'!$B:$B,0))</f>
        <v>11.08.2023
03.11.2022
22.11.2022</v>
      </c>
      <c r="U220" s="11">
        <f t="shared" ca="1" si="11"/>
        <v>44831</v>
      </c>
      <c r="V220" s="11">
        <f t="shared" si="12"/>
        <v>45058</v>
      </c>
    </row>
    <row r="221" spans="1:22" ht="60" customHeight="1" x14ac:dyDescent="0.35">
      <c r="A221" s="2">
        <v>219</v>
      </c>
      <c r="B221" s="12" t="s">
        <v>981</v>
      </c>
      <c r="C221" s="130" t="str">
        <f>INDEX('Masterlist - Updating'!$C:$C,MATCH('Masterlist Autolink (Audit)'!B221,'Masterlist - Updating'!$B:$B,0))</f>
        <v>VERNIER CALIPER</v>
      </c>
      <c r="D221" s="7" t="str">
        <f>INDEX('Masterlist - Updating'!$D:$D,MATCH('Masterlist Autolink (Audit)'!B221,'Masterlist - Updating'!$B:$B,0))</f>
        <v>MITUTOYO</v>
      </c>
      <c r="E221" s="7" t="str">
        <f>INDEX('Masterlist - Updating'!$E:$E,MATCH('Masterlist Autolink (Audit)'!B221,'Masterlist - Updating'!$B:$B,0))</f>
        <v xml:space="preserve"> 0" - 40"</v>
      </c>
      <c r="F221" s="7" t="str">
        <f>INDEX('Masterlist - Updating'!$F:$F,MATCH('Masterlist Autolink (Audit)'!B221,'Masterlist - Updating'!$B:$B,0))</f>
        <v>12008794</v>
      </c>
      <c r="G221" s="7" t="str">
        <f>INDEX('Masterlist - Updating'!$G:$G,MATCH('Masterlist Autolink (Audit)'!B221,'Masterlist - Updating'!$B:$B,0))</f>
        <v>MDCP-02:2020</v>
      </c>
      <c r="H221" s="7" t="str">
        <f>INDEX('Masterlist - Updating'!$H:$H,MATCH('Masterlist Autolink (Audit)'!B221,'Masterlist - Updating'!$B:$B,0))</f>
        <v>BS 887 / JIS B 7507 OR PER MANUFACTURER SPECIFICATION</v>
      </c>
      <c r="I221" s="8">
        <f>INDEX('Masterlist - Updating'!$I:$I,MATCH('Masterlist Autolink (Audit)'!B221,'Masterlist - Updating'!$B:$B,0))</f>
        <v>44483</v>
      </c>
      <c r="J221" s="133">
        <f>INDEX('Masterlist - Updating'!$J:$J,MATCH('Masterlist Autolink (Audit)'!B221,'Masterlist - Updating'!$B:$B,0))</f>
        <v>1</v>
      </c>
      <c r="K221" s="133" t="str">
        <f>INDEX('Masterlist - Updating'!$K:$K,MATCH('Masterlist Autolink (Audit)'!B221,'Masterlist - Updating'!$B:$B,0))</f>
        <v>Years</v>
      </c>
      <c r="L221" s="8">
        <f>INDEX('Masterlist - Updating'!$L:$L,MATCH('Masterlist Autolink (Audit)'!B221,'Masterlist - Updating'!$B:$B,0))</f>
        <v>44848</v>
      </c>
      <c r="M221" s="7" t="str">
        <f>INDEX('Masterlist - Updating'!$M:$M,MATCH('Masterlist Autolink (Audit)'!B221,'Masterlist - Updating'!$B:$B,0))</f>
        <v>Ming Deng</v>
      </c>
      <c r="N221" s="7" t="str">
        <f>INDEX('Masterlist - Updating'!$N:$N,MATCH('Masterlist Autolink (Audit)'!B221,'Masterlist - Updating'!$B:$B,0))</f>
        <v>MDL213166-3</v>
      </c>
      <c r="O221" s="7" t="str">
        <f>INDEX('Masterlist - Updating'!$O:$O,MATCH('Masterlist Autolink (Audit)'!B221,'Masterlist - Updating'!$B:$B,0))</f>
        <v>QC BAY C ORANGE RACK L4</v>
      </c>
      <c r="P221" s="7" t="b">
        <f ca="1">INDEX('Masterlist - Updating'!$P:$P,MATCH('Masterlist Autolink (Audit)'!B221,'Masterlist - Updating'!$B:$B,0))</f>
        <v>1</v>
      </c>
      <c r="Q221" s="7">
        <f>INDEX('Masterlist - Updating'!$Q:$Q,MATCH('Masterlist Autolink (Audit)'!B221,'Masterlist - Updating'!$B:$B,0))</f>
        <v>0</v>
      </c>
      <c r="R221" s="7">
        <f>INDEX('Masterlist - Updating'!$R:$R,MATCH('Masterlist Autolink (Audit)'!B221,'Masterlist - Updating'!$B:$B,0))</f>
        <v>0</v>
      </c>
      <c r="S221" s="7">
        <f>INDEX('Masterlist - Updating'!$S:$S,MATCH('Masterlist Autolink (Audit)'!B221,'Masterlist - Updating'!$B:$B,0))</f>
        <v>0</v>
      </c>
      <c r="T221" s="7">
        <f>INDEX('Masterlist - Updating'!$T:$T,MATCH('Masterlist Autolink (Audit)'!B221,'Masterlist - Updating'!$B:$B,0))</f>
        <v>0</v>
      </c>
      <c r="U221" s="11">
        <f t="shared" ca="1" si="11"/>
        <v>44831</v>
      </c>
      <c r="V221" s="11">
        <f t="shared" si="12"/>
        <v>44834</v>
      </c>
    </row>
    <row r="222" spans="1:22" ht="60" customHeight="1" x14ac:dyDescent="0.35">
      <c r="A222" s="2">
        <v>220</v>
      </c>
      <c r="B222" s="12" t="s">
        <v>985</v>
      </c>
      <c r="C222" s="130" t="str">
        <f>INDEX('Masterlist - Updating'!$C:$C,MATCH('Masterlist Autolink (Audit)'!B222,'Masterlist - Updating'!$B:$B,0))</f>
        <v>DEPTH GAGE</v>
      </c>
      <c r="D222" s="7" t="str">
        <f>INDEX('Masterlist - Updating'!$D:$D,MATCH('Masterlist Autolink (Audit)'!B222,'Masterlist - Updating'!$B:$B,0))</f>
        <v>MITUTOYO</v>
      </c>
      <c r="E222" s="7" t="str">
        <f>INDEX('Masterlist - Updating'!$E:$E,MATCH('Masterlist Autolink (Audit)'!B222,'Masterlist - Updating'!$B:$B,0))</f>
        <v xml:space="preserve"> 0" - 40"</v>
      </c>
      <c r="F222" s="7" t="str">
        <f>INDEX('Masterlist - Updating'!$F:$F,MATCH('Masterlist Autolink (Audit)'!B222,'Masterlist - Updating'!$B:$B,0))</f>
        <v>8008655</v>
      </c>
      <c r="G222" s="7" t="str">
        <f>INDEX('Masterlist - Updating'!$G:$G,MATCH('Masterlist Autolink (Audit)'!B222,'Masterlist - Updating'!$B:$B,0))</f>
        <v>MDCP-08:2020</v>
      </c>
      <c r="H222" s="7" t="str">
        <f>INDEX('Masterlist - Updating'!$H:$H,MATCH('Masterlist Autolink (Audit)'!B222,'Masterlist - Updating'!$B:$B,0))</f>
        <v>BS 6468 OR PER MANUFACTURER SPECIFICATION</v>
      </c>
      <c r="I222" s="8">
        <f>INDEX('Masterlist - Updating'!$I:$I,MATCH('Masterlist Autolink (Audit)'!B222,'Masterlist - Updating'!$B:$B,0))</f>
        <v>44483</v>
      </c>
      <c r="J222" s="133">
        <f>INDEX('Masterlist - Updating'!$J:$J,MATCH('Masterlist Autolink (Audit)'!B222,'Masterlist - Updating'!$B:$B,0))</f>
        <v>1</v>
      </c>
      <c r="K222" s="133" t="str">
        <f>INDEX('Masterlist - Updating'!$K:$K,MATCH('Masterlist Autolink (Audit)'!B222,'Masterlist - Updating'!$B:$B,0))</f>
        <v>Years</v>
      </c>
      <c r="L222" s="8">
        <f>INDEX('Masterlist - Updating'!$L:$L,MATCH('Masterlist Autolink (Audit)'!B222,'Masterlist - Updating'!$B:$B,0))</f>
        <v>44848</v>
      </c>
      <c r="M222" s="7" t="str">
        <f>INDEX('Masterlist - Updating'!$M:$M,MATCH('Masterlist Autolink (Audit)'!B222,'Masterlist - Updating'!$B:$B,0))</f>
        <v>Ming Deng</v>
      </c>
      <c r="N222" s="7" t="str">
        <f>INDEX('Masterlist - Updating'!$N:$N,MATCH('Masterlist Autolink (Audit)'!B222,'Masterlist - Updating'!$B:$B,0))</f>
        <v>MDL213166-17</v>
      </c>
      <c r="O222" s="7" t="str">
        <f>INDEX('Masterlist - Updating'!$O:$O,MATCH('Masterlist Autolink (Audit)'!B222,'Masterlist - Updating'!$B:$B,0))</f>
        <v>QC BAY C ORANGE RACK L3</v>
      </c>
      <c r="P222" s="7" t="b">
        <f ca="1">INDEX('Masterlist - Updating'!$P:$P,MATCH('Masterlist Autolink (Audit)'!B222,'Masterlist - Updating'!$B:$B,0))</f>
        <v>1</v>
      </c>
      <c r="Q222" s="7">
        <f>INDEX('Masterlist - Updating'!$Q:$Q,MATCH('Masterlist Autolink (Audit)'!B222,'Masterlist - Updating'!$B:$B,0))</f>
        <v>0</v>
      </c>
      <c r="R222" s="7">
        <f>INDEX('Masterlist - Updating'!$R:$R,MATCH('Masterlist Autolink (Audit)'!B222,'Masterlist - Updating'!$B:$B,0))</f>
        <v>0</v>
      </c>
      <c r="S222" s="7">
        <f>INDEX('Masterlist - Updating'!$S:$S,MATCH('Masterlist Autolink (Audit)'!B222,'Masterlist - Updating'!$B:$B,0))</f>
        <v>0</v>
      </c>
      <c r="T222" s="7">
        <f>INDEX('Masterlist - Updating'!$T:$T,MATCH('Masterlist Autolink (Audit)'!B222,'Masterlist - Updating'!$B:$B,0))</f>
        <v>0</v>
      </c>
      <c r="U222" s="11">
        <f t="shared" ca="1" si="11"/>
        <v>44831</v>
      </c>
      <c r="V222" s="11">
        <f t="shared" si="12"/>
        <v>44834</v>
      </c>
    </row>
    <row r="223" spans="1:22" ht="60" customHeight="1" x14ac:dyDescent="0.35">
      <c r="A223" s="2">
        <v>221</v>
      </c>
      <c r="B223" s="12" t="s">
        <v>989</v>
      </c>
      <c r="C223" s="130" t="str">
        <f>INDEX('Masterlist - Updating'!$C:$C,MATCH('Masterlist Autolink (Audit)'!B223,'Masterlist - Updating'!$B:$B,0))</f>
        <v>DIGITAL VERNIER CALIPER</v>
      </c>
      <c r="D223" s="7" t="str">
        <f>INDEX('Masterlist - Updating'!$D:$D,MATCH('Masterlist Autolink (Audit)'!B223,'Masterlist - Updating'!$B:$B,0))</f>
        <v>MITUTOYO</v>
      </c>
      <c r="E223" s="7" t="str">
        <f>INDEX('Masterlist - Updating'!$E:$E,MATCH('Masterlist Autolink (Audit)'!B223,'Masterlist - Updating'!$B:$B,0))</f>
        <v>0" - 24"</v>
      </c>
      <c r="F223" s="7" t="str">
        <f>INDEX('Masterlist - Updating'!$F:$F,MATCH('Masterlist Autolink (Audit)'!B223,'Masterlist - Updating'!$B:$B,0))</f>
        <v>28755</v>
      </c>
      <c r="G223" s="7" t="str">
        <f>INDEX('Masterlist - Updating'!$G:$G,MATCH('Masterlist Autolink (Audit)'!B223,'Masterlist - Updating'!$B:$B,0))</f>
        <v>MDCP-02:2020</v>
      </c>
      <c r="H223" s="7" t="str">
        <f>INDEX('Masterlist - Updating'!$H:$H,MATCH('Masterlist Autolink (Audit)'!B223,'Masterlist - Updating'!$B:$B,0))</f>
        <v>BS 887 / JIS B 7507 OR PER MANUFACTURER SPECIFICATION</v>
      </c>
      <c r="I223" s="8">
        <f>INDEX('Masterlist - Updating'!$I:$I,MATCH('Masterlist Autolink (Audit)'!B223,'Masterlist - Updating'!$B:$B,0))</f>
        <v>44559</v>
      </c>
      <c r="J223" s="133">
        <f>INDEX('Masterlist - Updating'!$J:$J,MATCH('Masterlist Autolink (Audit)'!B223,'Masterlist - Updating'!$B:$B,0))</f>
        <v>1</v>
      </c>
      <c r="K223" s="133" t="str">
        <f>INDEX('Masterlist - Updating'!$K:$K,MATCH('Masterlist Autolink (Audit)'!B223,'Masterlist - Updating'!$B:$B,0))</f>
        <v>Years</v>
      </c>
      <c r="L223" s="8">
        <f>INDEX('Masterlist - Updating'!$L:$L,MATCH('Masterlist Autolink (Audit)'!B223,'Masterlist - Updating'!$B:$B,0))</f>
        <v>44924</v>
      </c>
      <c r="M223" s="7" t="str">
        <f>INDEX('Masterlist - Updating'!$M:$M,MATCH('Masterlist Autolink (Audit)'!B223,'Masterlist - Updating'!$B:$B,0))</f>
        <v>Ming Deng</v>
      </c>
      <c r="N223" s="7" t="str">
        <f>INDEX('Masterlist - Updating'!$N:$N,MATCH('Masterlist Autolink (Audit)'!B223,'Masterlist - Updating'!$B:$B,0))</f>
        <v>MDL214087-6</v>
      </c>
      <c r="O223" s="7" t="str">
        <f>INDEX('Masterlist - Updating'!$O:$O,MATCH('Masterlist Autolink (Audit)'!B223,'Masterlist - Updating'!$B:$B,0))</f>
        <v>QC BAY C CABINET 2 L1</v>
      </c>
      <c r="P223" s="7" t="b">
        <f ca="1">INDEX('Masterlist - Updating'!$P:$P,MATCH('Masterlist Autolink (Audit)'!B223,'Masterlist - Updating'!$B:$B,0))</f>
        <v>1</v>
      </c>
      <c r="Q223" s="7">
        <f>INDEX('Masterlist - Updating'!$Q:$Q,MATCH('Masterlist Autolink (Audit)'!B223,'Masterlist - Updating'!$B:$B,0))</f>
        <v>0</v>
      </c>
      <c r="R223" s="7">
        <f>INDEX('Masterlist - Updating'!$R:$R,MATCH('Masterlist Autolink (Audit)'!B223,'Masterlist - Updating'!$B:$B,0))</f>
        <v>0</v>
      </c>
      <c r="S223" s="7">
        <f>INDEX('Masterlist - Updating'!$S:$S,MATCH('Masterlist Autolink (Audit)'!B223,'Masterlist - Updating'!$B:$B,0))</f>
        <v>0</v>
      </c>
      <c r="T223" s="7">
        <f>INDEX('Masterlist - Updating'!$T:$T,MATCH('Masterlist Autolink (Audit)'!B223,'Masterlist - Updating'!$B:$B,0))</f>
        <v>0</v>
      </c>
      <c r="U223" s="11">
        <f t="shared" ca="1" si="11"/>
        <v>44831</v>
      </c>
      <c r="V223" s="11">
        <f t="shared" si="12"/>
        <v>44910</v>
      </c>
    </row>
    <row r="224" spans="1:22" ht="60" customHeight="1" x14ac:dyDescent="0.35">
      <c r="A224" s="2">
        <v>222</v>
      </c>
      <c r="B224" s="12" t="s">
        <v>992</v>
      </c>
      <c r="C224" s="130" t="str">
        <f>INDEX('Masterlist - Updating'!$C:$C,MATCH('Masterlist Autolink (Audit)'!B224,'Masterlist - Updating'!$B:$B,0))</f>
        <v>MIC TRAC 0" - 60"</v>
      </c>
      <c r="D224" s="7" t="str">
        <f>INDEX('Masterlist - Updating'!$D:$D,MATCH('Masterlist Autolink (Audit)'!B224,'Masterlist - Updating'!$B:$B,0))</f>
        <v>GAGEMAKER</v>
      </c>
      <c r="E224" s="7" t="str">
        <f>INDEX('Masterlist - Updating'!$E:$E,MATCH('Masterlist Autolink (Audit)'!B224,'Masterlist - Updating'!$B:$B,0))</f>
        <v>0" - 60"</v>
      </c>
      <c r="F224" s="7" t="str">
        <f>INDEX('Masterlist - Updating'!$F:$F,MATCH('Masterlist Autolink (Audit)'!B224,'Masterlist - Updating'!$B:$B,0))</f>
        <v>A132990</v>
      </c>
      <c r="G224" s="7" t="str">
        <f>INDEX('Masterlist - Updating'!$G:$G,MATCH('Masterlist Autolink (Audit)'!B224,'Masterlist - Updating'!$B:$B,0))</f>
        <v>REFER TO CERT</v>
      </c>
      <c r="H224" s="7" t="str">
        <f>INDEX('Masterlist - Updating'!$H:$H,MATCH('Masterlist Autolink (Audit)'!B224,'Masterlist - Updating'!$B:$B,0))</f>
        <v>± 0.0005"</v>
      </c>
      <c r="I224" s="8">
        <f>INDEX('Masterlist - Updating'!$I:$I,MATCH('Masterlist Autolink (Audit)'!B224,'Masterlist - Updating'!$B:$B,0))</f>
        <v>44757</v>
      </c>
      <c r="J224" s="133">
        <f>INDEX('Masterlist - Updating'!$J:$J,MATCH('Masterlist Autolink (Audit)'!B224,'Masterlist - Updating'!$B:$B,0))</f>
        <v>1</v>
      </c>
      <c r="K224" s="133" t="str">
        <f>INDEX('Masterlist - Updating'!$K:$K,MATCH('Masterlist Autolink (Audit)'!B224,'Masterlist - Updating'!$B:$B,0))</f>
        <v>Years</v>
      </c>
      <c r="L224" s="8">
        <f>INDEX('Masterlist - Updating'!$L:$L,MATCH('Masterlist Autolink (Audit)'!B224,'Masterlist - Updating'!$B:$B,0))</f>
        <v>45122</v>
      </c>
      <c r="M224" s="7" t="str">
        <f>INDEX('Masterlist - Updating'!$M:$M,MATCH('Masterlist Autolink (Audit)'!B224,'Masterlist - Updating'!$B:$B,0))</f>
        <v>SUNRICH</v>
      </c>
      <c r="N224" s="7" t="str">
        <f>INDEX('Masterlist - Updating'!$N:$N,MATCH('Masterlist Autolink (Audit)'!B224,'Masterlist - Updating'!$B:$B,0))</f>
        <v>Q-126-22</v>
      </c>
      <c r="O224" s="7" t="str">
        <f>INDEX('Masterlist - Updating'!$O:$O,MATCH('Masterlist Autolink (Audit)'!B224,'Masterlist - Updating'!$B:$B,0))</f>
        <v>M/S GAUGE ROOM M</v>
      </c>
      <c r="P224" s="7" t="b">
        <f ca="1">INDEX('Masterlist - Updating'!$P:$P,MATCH('Masterlist Autolink (Audit)'!B224,'Masterlist - Updating'!$B:$B,0))</f>
        <v>1</v>
      </c>
      <c r="Q224" s="7">
        <f>INDEX('Masterlist - Updating'!$Q:$Q,MATCH('Masterlist Autolink (Audit)'!B224,'Masterlist - Updating'!$B:$B,0))</f>
        <v>0</v>
      </c>
      <c r="R224" s="7" t="str">
        <f>INDEX('Masterlist - Updating'!$R:$R,MATCH('Masterlist Autolink (Audit)'!B224,'Masterlist - Updating'!$B:$B,0))</f>
        <v>128457</v>
      </c>
      <c r="S224" s="7" t="str">
        <f>INDEX('Masterlist - Updating'!$S:$S,MATCH('Masterlist Autolink (Audit)'!B224,'Masterlist - Updating'!$B:$B,0))</f>
        <v>NIST</v>
      </c>
      <c r="T224" s="7" t="str">
        <f>INDEX('Masterlist - Updating'!$T:$T,MATCH('Masterlist Autolink (Audit)'!B224,'Masterlist - Updating'!$B:$B,0))</f>
        <v>29.10.2024</v>
      </c>
      <c r="U224" s="11">
        <f t="shared" ca="1" si="11"/>
        <v>44831</v>
      </c>
      <c r="V224" s="11">
        <f t="shared" si="12"/>
        <v>45108</v>
      </c>
    </row>
    <row r="225" spans="1:22" ht="60" customHeight="1" x14ac:dyDescent="0.35">
      <c r="A225" s="2">
        <v>223</v>
      </c>
      <c r="B225" s="12" t="s">
        <v>1000</v>
      </c>
      <c r="C225" s="130" t="str">
        <f>INDEX('Masterlist - Updating'!$C:$C,MATCH('Masterlist Autolink (Audit)'!B225,'Masterlist - Updating'!$B:$B,0))</f>
        <v>WHITELIGHT METER</v>
      </c>
      <c r="D225" s="7" t="str">
        <f>INDEX('Masterlist - Updating'!$D:$D,MATCH('Masterlist Autolink (Audit)'!B225,'Masterlist - Updating'!$B:$B,0))</f>
        <v>TES</v>
      </c>
      <c r="E225" s="7" t="str">
        <f>INDEX('Masterlist - Updating'!$E:$E,MATCH('Masterlist Autolink (Audit)'!B225,'Masterlist - Updating'!$B:$B,0))</f>
        <v>-</v>
      </c>
      <c r="F225" s="7" t="str">
        <f>INDEX('Masterlist - Updating'!$F:$F,MATCH('Masterlist Autolink (Audit)'!B225,'Masterlist - Updating'!$B:$B,0))</f>
        <v>121205855</v>
      </c>
      <c r="G225" s="7" t="str">
        <f>INDEX('Masterlist - Updating'!$G:$G,MATCH('Masterlist Autolink (Audit)'!B225,'Masterlist - Updating'!$B:$B,0))</f>
        <v>QCD/TRSG/EP8 / TRSG/QM/001/20</v>
      </c>
      <c r="H225" s="7" t="str">
        <f>INDEX('Masterlist - Updating'!$H:$H,MATCH('Masterlist Autolink (Audit)'!B225,'Masterlist - Updating'!$B:$B,0))</f>
        <v>±5%</v>
      </c>
      <c r="I225" s="8">
        <f>INDEX('Masterlist - Updating'!$I:$I,MATCH('Masterlist Autolink (Audit)'!B225,'Masterlist - Updating'!$B:$B,0))</f>
        <v>44656</v>
      </c>
      <c r="J225" s="133">
        <f>INDEX('Masterlist - Updating'!$J:$J,MATCH('Masterlist Autolink (Audit)'!B225,'Masterlist - Updating'!$B:$B,0))</f>
        <v>6</v>
      </c>
      <c r="K225" s="133" t="str">
        <f>INDEX('Masterlist - Updating'!$K:$K,MATCH('Masterlist Autolink (Audit)'!B225,'Masterlist - Updating'!$B:$B,0))</f>
        <v>Months</v>
      </c>
      <c r="L225" s="8">
        <f>INDEX('Masterlist - Updating'!$L:$L,MATCH('Masterlist Autolink (Audit)'!B225,'Masterlist - Updating'!$B:$B,0))</f>
        <v>44839</v>
      </c>
      <c r="M225" s="7" t="str">
        <f>INDEX('Masterlist - Updating'!$M:$M,MATCH('Masterlist Autolink (Audit)'!B225,'Masterlist - Updating'!$B:$B,0))</f>
        <v>TRESCAL</v>
      </c>
      <c r="N225" s="7" t="str">
        <f>INDEX('Masterlist - Updating'!$N:$N,MATCH('Masterlist Autolink (Audit)'!B225,'Masterlist - Updating'!$B:$B,0))</f>
        <v>SNLEL/0083/2/22</v>
      </c>
      <c r="O225" s="7" t="str">
        <f>INDEX('Masterlist - Updating'!$O:$O,MATCH('Masterlist Autolink (Audit)'!B225,'Masterlist - Updating'!$B:$B,0))</f>
        <v>QC BAY C CABINET 2 L7</v>
      </c>
      <c r="P225" s="7" t="b">
        <f ca="1">INDEX('Masterlist - Updating'!$P:$P,MATCH('Masterlist Autolink (Audit)'!B225,'Masterlist - Updating'!$B:$B,0))</f>
        <v>0</v>
      </c>
      <c r="Q225" s="7">
        <f>INDEX('Masterlist - Updating'!$Q:$Q,MATCH('Masterlist Autolink (Audit)'!B225,'Masterlist - Updating'!$B:$B,0))</f>
        <v>0</v>
      </c>
      <c r="R225" s="7" t="str">
        <f>INDEX('Masterlist - Updating'!$R:$R,MATCH('Masterlist Autolink (Audit)'!B225,'Masterlist - Updating'!$B:$B,0))</f>
        <v>42421055/61411113</v>
      </c>
      <c r="S225" s="7" t="str">
        <f>INDEX('Masterlist - Updating'!$S:$S,MATCH('Masterlist Autolink (Audit)'!B225,'Masterlist - Updating'!$B:$B,0))</f>
        <v>3563120003</v>
      </c>
      <c r="T225" s="7" t="str">
        <f>INDEX('Masterlist - Updating'!$T:$T,MATCH('Masterlist Autolink (Audit)'!B225,'Masterlist - Updating'!$B:$B,0))</f>
        <v>14.05.2022</v>
      </c>
      <c r="U225" s="11">
        <f t="shared" ca="1" si="11"/>
        <v>44831</v>
      </c>
      <c r="V225" s="11">
        <f t="shared" si="12"/>
        <v>44825</v>
      </c>
    </row>
    <row r="226" spans="1:22" ht="60" customHeight="1" x14ac:dyDescent="0.35">
      <c r="A226" s="2">
        <v>224</v>
      </c>
      <c r="B226" s="12" t="s">
        <v>1011</v>
      </c>
      <c r="C226" s="130" t="str">
        <f>INDEX('Masterlist - Updating'!$C:$C,MATCH('Masterlist Autolink (Audit)'!B226,'Masterlist - Updating'!$B:$B,0))</f>
        <v>RING GAUGE
(GO &amp; NO GO)</v>
      </c>
      <c r="D226" s="7" t="str">
        <f>INDEX('Masterlist - Updating'!$D:$D,MATCH('Masterlist Autolink (Audit)'!B226,'Masterlist - Updating'!$B:$B,0))</f>
        <v>THREADMASTER</v>
      </c>
      <c r="E226" s="7" t="str">
        <f>INDEX('Masterlist - Updating'!$E:$E,MATCH('Masterlist Autolink (Audit)'!B226,'Masterlist - Updating'!$B:$B,0))</f>
        <v>2" - 8 UN - 2A</v>
      </c>
      <c r="F226" s="7" t="str">
        <f>INDEX('Masterlist - Updating'!$F:$F,MATCH('Masterlist Autolink (Audit)'!B226,'Masterlist - Updating'!$B:$B,0))</f>
        <v>90604 &amp; 90605</v>
      </c>
      <c r="G226" s="7" t="str">
        <f>INDEX('Masterlist - Updating'!$G:$G,MATCH('Masterlist Autolink (Audit)'!B226,'Masterlist - Updating'!$B:$B,0))</f>
        <v>QCD/TRSG/PROCEDURE 014 / TRSG/QM/001/20</v>
      </c>
      <c r="H226" s="7" t="str">
        <f>INDEX('Masterlist - Updating'!$H:$H,MATCH('Masterlist Autolink (Audit)'!B226,'Masterlist - Updating'!$B:$B,0))</f>
        <v>ANSI/ASME B1.2
ANSI/ASME B1.8
ANSI/ASME B1.20.1
ANSI/ASME B1.5</v>
      </c>
      <c r="I226" s="8">
        <f>INDEX('Masterlist - Updating'!$I:$I,MATCH('Masterlist Autolink (Audit)'!B226,'Masterlist - Updating'!$B:$B,0))</f>
        <v>44806</v>
      </c>
      <c r="J226" s="133">
        <f>INDEX('Masterlist - Updating'!$J:$J,MATCH('Masterlist Autolink (Audit)'!B226,'Masterlist - Updating'!$B:$B,0))</f>
        <v>1</v>
      </c>
      <c r="K226" s="133" t="str">
        <f>INDEX('Masterlist - Updating'!$K:$K,MATCH('Masterlist Autolink (Audit)'!B226,'Masterlist - Updating'!$B:$B,0))</f>
        <v>Years</v>
      </c>
      <c r="L226" s="8">
        <f>INDEX('Masterlist - Updating'!$L:$L,MATCH('Masterlist Autolink (Audit)'!B226,'Masterlist - Updating'!$B:$B,0))</f>
        <v>45171</v>
      </c>
      <c r="M226" s="7" t="str">
        <f>INDEX('Masterlist - Updating'!$M:$M,MATCH('Masterlist Autolink (Audit)'!B226,'Masterlist - Updating'!$B:$B,0))</f>
        <v>TRESCAL</v>
      </c>
      <c r="N226" s="7" t="str">
        <f>INDEX('Masterlist - Updating'!$N:$N,MATCH('Masterlist Autolink (Audit)'!B226,'Masterlist - Updating'!$B:$B,0))</f>
        <v>SALDM/1462/15/22</v>
      </c>
      <c r="O226" s="7" t="str">
        <f>INDEX('Masterlist - Updating'!$O:$O,MATCH('Masterlist Autolink (Audit)'!B226,'Masterlist - Updating'!$B:$B,0))</f>
        <v>QC GAUGE ROOM - C</v>
      </c>
      <c r="P226" s="7" t="b">
        <f ca="1">INDEX('Masterlist - Updating'!$P:$P,MATCH('Masterlist Autolink (Audit)'!B226,'Masterlist - Updating'!$B:$B,0))</f>
        <v>1</v>
      </c>
      <c r="Q226" s="7">
        <f>INDEX('Masterlist - Updating'!$Q:$Q,MATCH('Masterlist Autolink (Audit)'!B226,'Masterlist - Updating'!$B:$B,0))</f>
        <v>0</v>
      </c>
      <c r="R226" s="7">
        <f>INDEX('Masterlist - Updating'!$R:$R,MATCH('Masterlist Autolink (Audit)'!B226,'Masterlist - Updating'!$B:$B,0))</f>
        <v>0</v>
      </c>
      <c r="S226" s="7">
        <f>INDEX('Masterlist - Updating'!$S:$S,MATCH('Masterlist Autolink (Audit)'!B226,'Masterlist - Updating'!$B:$B,0))</f>
        <v>0</v>
      </c>
      <c r="T226" s="7">
        <f>INDEX('Masterlist - Updating'!$T:$T,MATCH('Masterlist Autolink (Audit)'!B226,'Masterlist - Updating'!$B:$B,0))</f>
        <v>0</v>
      </c>
      <c r="U226" s="11">
        <f t="shared" ca="1" si="11"/>
        <v>44831</v>
      </c>
      <c r="V226" s="11">
        <f t="shared" si="12"/>
        <v>45157</v>
      </c>
    </row>
    <row r="227" spans="1:22" ht="60" customHeight="1" x14ac:dyDescent="0.35">
      <c r="A227" s="2">
        <v>225</v>
      </c>
      <c r="B227" s="12" t="s">
        <v>1015</v>
      </c>
      <c r="C227" s="130" t="str">
        <f>INDEX('Masterlist - Updating'!$C:$C,MATCH('Masterlist Autolink (Audit)'!B227,'Masterlist - Updating'!$B:$B,0))</f>
        <v>RING GAUGE
(GO &amp; NO GO)</v>
      </c>
      <c r="D227" s="7" t="str">
        <f>INDEX('Masterlist - Updating'!$D:$D,MATCH('Masterlist Autolink (Audit)'!B227,'Masterlist - Updating'!$B:$B,0))</f>
        <v>THREADMASTER</v>
      </c>
      <c r="E227" s="7" t="str">
        <f>INDEX('Masterlist - Updating'!$E:$E,MATCH('Masterlist Autolink (Audit)'!B227,'Masterlist - Updating'!$B:$B,0))</f>
        <v>2-1/8" - 8 UN - 2A</v>
      </c>
      <c r="F227" s="7" t="str">
        <f>INDEX('Masterlist - Updating'!$F:$F,MATCH('Masterlist Autolink (Audit)'!B227,'Masterlist - Updating'!$B:$B,0))</f>
        <v>90606 &amp; 90607</v>
      </c>
      <c r="G227" s="7" t="str">
        <f>INDEX('Masterlist - Updating'!$G:$G,MATCH('Masterlist Autolink (Audit)'!B227,'Masterlist - Updating'!$B:$B,0))</f>
        <v>QCD/TRSG/PROCEDURE 014 / TRSG/QM/001/20</v>
      </c>
      <c r="H227" s="7" t="str">
        <f>INDEX('Masterlist - Updating'!$H:$H,MATCH('Masterlist Autolink (Audit)'!B227,'Masterlist - Updating'!$B:$B,0))</f>
        <v>ANSI/ASME B1.2
ANSI/ASME B1.8
ANSI/ASME B1.20.1
ANSI/ASME B1.5</v>
      </c>
      <c r="I227" s="8">
        <f>INDEX('Masterlist - Updating'!$I:$I,MATCH('Masterlist Autolink (Audit)'!B227,'Masterlist - Updating'!$B:$B,0))</f>
        <v>44806</v>
      </c>
      <c r="J227" s="133">
        <f>INDEX('Masterlist - Updating'!$J:$J,MATCH('Masterlist Autolink (Audit)'!B227,'Masterlist - Updating'!$B:$B,0))</f>
        <v>1</v>
      </c>
      <c r="K227" s="133" t="str">
        <f>INDEX('Masterlist - Updating'!$K:$K,MATCH('Masterlist Autolink (Audit)'!B227,'Masterlist - Updating'!$B:$B,0))</f>
        <v>Years</v>
      </c>
      <c r="L227" s="8">
        <f>INDEX('Masterlist - Updating'!$L:$L,MATCH('Masterlist Autolink (Audit)'!B227,'Masterlist - Updating'!$B:$B,0))</f>
        <v>45171</v>
      </c>
      <c r="M227" s="7" t="str">
        <f>INDEX('Masterlist - Updating'!$M:$M,MATCH('Masterlist Autolink (Audit)'!B227,'Masterlist - Updating'!$B:$B,0))</f>
        <v>TRESCAL</v>
      </c>
      <c r="N227" s="7" t="str">
        <f>INDEX('Masterlist - Updating'!$N:$N,MATCH('Masterlist Autolink (Audit)'!B227,'Masterlist - Updating'!$B:$B,0))</f>
        <v>SALDM/1462/16/22</v>
      </c>
      <c r="O227" s="7" t="str">
        <f>INDEX('Masterlist - Updating'!$O:$O,MATCH('Masterlist Autolink (Audit)'!B227,'Masterlist - Updating'!$B:$B,0))</f>
        <v>QC GAUGE ROOM - C</v>
      </c>
      <c r="P227" s="7" t="b">
        <f ca="1">INDEX('Masterlist - Updating'!$P:$P,MATCH('Masterlist Autolink (Audit)'!B227,'Masterlist - Updating'!$B:$B,0))</f>
        <v>1</v>
      </c>
      <c r="Q227" s="7">
        <f>INDEX('Masterlist - Updating'!$Q:$Q,MATCH('Masterlist Autolink (Audit)'!B227,'Masterlist - Updating'!$B:$B,0))</f>
        <v>0</v>
      </c>
      <c r="R227" s="7">
        <f>INDEX('Masterlist - Updating'!$R:$R,MATCH('Masterlist Autolink (Audit)'!B227,'Masterlist - Updating'!$B:$B,0))</f>
        <v>0</v>
      </c>
      <c r="S227" s="7">
        <f>INDEX('Masterlist - Updating'!$S:$S,MATCH('Masterlist Autolink (Audit)'!B227,'Masterlist - Updating'!$B:$B,0))</f>
        <v>0</v>
      </c>
      <c r="T227" s="7">
        <f>INDEX('Masterlist - Updating'!$T:$T,MATCH('Masterlist Autolink (Audit)'!B227,'Masterlist - Updating'!$B:$B,0))</f>
        <v>0</v>
      </c>
      <c r="U227" s="11">
        <f t="shared" ca="1" si="11"/>
        <v>44831</v>
      </c>
      <c r="V227" s="11">
        <f t="shared" si="12"/>
        <v>45157</v>
      </c>
    </row>
    <row r="228" spans="1:22" ht="60" customHeight="1" x14ac:dyDescent="0.35">
      <c r="A228" s="2">
        <v>226</v>
      </c>
      <c r="B228" s="12" t="s">
        <v>1018</v>
      </c>
      <c r="C228" s="130" t="str">
        <f>INDEX('Masterlist - Updating'!$C:$C,MATCH('Masterlist Autolink (Audit)'!B228,'Masterlist - Updating'!$B:$B,0))</f>
        <v>RING GAUGE
(GO &amp; NO GO)</v>
      </c>
      <c r="D228" s="7" t="str">
        <f>INDEX('Masterlist - Updating'!$D:$D,MATCH('Masterlist Autolink (Audit)'!B228,'Masterlist - Updating'!$B:$B,0))</f>
        <v>TG</v>
      </c>
      <c r="E228" s="7" t="str">
        <f>INDEX('Masterlist - Updating'!$E:$E,MATCH('Masterlist Autolink (Audit)'!B228,'Masterlist - Updating'!$B:$B,0))</f>
        <v>4-3/4" - 8 UN - 2A</v>
      </c>
      <c r="F228" s="7" t="str">
        <f>INDEX('Masterlist - Updating'!$F:$F,MATCH('Masterlist Autolink (Audit)'!B228,'Masterlist - Updating'!$B:$B,0))</f>
        <v>90619 &amp; 90620</v>
      </c>
      <c r="G228" s="7" t="str">
        <f>INDEX('Masterlist - Updating'!$G:$G,MATCH('Masterlist Autolink (Audit)'!B228,'Masterlist - Updating'!$B:$B,0))</f>
        <v>CM/EMS/0195</v>
      </c>
      <c r="H228" s="7" t="str">
        <f>INDEX('Masterlist - Updating'!$H:$H,MATCH('Masterlist Autolink (Audit)'!B228,'Masterlist - Updating'!$B:$B,0))</f>
        <v>ANSI/ASME B1.2
ANSI/ASME B1.8
ANSI/ASME B1.20.1
ANSI/ASME B1.5</v>
      </c>
      <c r="I228" s="8">
        <f>INDEX('Masterlist - Updating'!$I:$I,MATCH('Masterlist Autolink (Audit)'!B228,'Masterlist - Updating'!$B:$B,0))</f>
        <v>44441</v>
      </c>
      <c r="J228" s="133">
        <f>INDEX('Masterlist - Updating'!$J:$J,MATCH('Masterlist Autolink (Audit)'!B228,'Masterlist - Updating'!$B:$B,0))</f>
        <v>1</v>
      </c>
      <c r="K228" s="133" t="str">
        <f>INDEX('Masterlist - Updating'!$K:$K,MATCH('Masterlist Autolink (Audit)'!B228,'Masterlist - Updating'!$B:$B,0))</f>
        <v>Years</v>
      </c>
      <c r="L228" s="8">
        <f>INDEX('Masterlist - Updating'!$L:$L,MATCH('Masterlist Autolink (Audit)'!B228,'Masterlist - Updating'!$B:$B,0))</f>
        <v>44806</v>
      </c>
      <c r="M228" s="7" t="str">
        <f>INDEX('Masterlist - Updating'!$M:$M,MATCH('Masterlist Autolink (Audit)'!B228,'Masterlist - Updating'!$B:$B,0))</f>
        <v>TRESCAL</v>
      </c>
      <c r="N228" s="7">
        <f>INDEX('Masterlist - Updating'!$N:$N,MATCH('Masterlist Autolink (Audit)'!B228,'Masterlist - Updating'!$B:$B,0))</f>
        <v>172134</v>
      </c>
      <c r="O228" s="7" t="str">
        <f>INDEX('Masterlist - Updating'!$O:$O,MATCH('Masterlist Autolink (Audit)'!B228,'Masterlist - Updating'!$B:$B,0))</f>
        <v>QC GAUGE ROOM - C</v>
      </c>
      <c r="P228" s="7" t="b">
        <f ca="1">INDEX('Masterlist - Updating'!$P:$P,MATCH('Masterlist Autolink (Audit)'!B228,'Masterlist - Updating'!$B:$B,0))</f>
        <v>0</v>
      </c>
      <c r="Q228" s="7">
        <f>INDEX('Masterlist - Updating'!$Q:$Q,MATCH('Masterlist Autolink (Audit)'!B228,'Masterlist - Updating'!$B:$B,0))</f>
        <v>0</v>
      </c>
      <c r="R228" s="7">
        <f>INDEX('Masterlist - Updating'!$R:$R,MATCH('Masterlist Autolink (Audit)'!B228,'Masterlist - Updating'!$B:$B,0))</f>
        <v>0</v>
      </c>
      <c r="S228" s="7">
        <f>INDEX('Masterlist - Updating'!$S:$S,MATCH('Masterlist Autolink (Audit)'!B228,'Masterlist - Updating'!$B:$B,0))</f>
        <v>0</v>
      </c>
      <c r="T228" s="7">
        <f>INDEX('Masterlist - Updating'!$T:$T,MATCH('Masterlist Autolink (Audit)'!B228,'Masterlist - Updating'!$B:$B,0))</f>
        <v>0</v>
      </c>
      <c r="U228" s="11">
        <f t="shared" ca="1" si="11"/>
        <v>44831</v>
      </c>
      <c r="V228" s="11">
        <f t="shared" si="12"/>
        <v>44792</v>
      </c>
    </row>
    <row r="229" spans="1:22" ht="60" customHeight="1" x14ac:dyDescent="0.35">
      <c r="A229" s="2">
        <v>227</v>
      </c>
      <c r="B229" s="12" t="s">
        <v>1025</v>
      </c>
      <c r="C229" s="130" t="str">
        <f>INDEX('Masterlist - Updating'!$C:$C,MATCH('Masterlist Autolink (Audit)'!B229,'Masterlist - Updating'!$B:$B,0))</f>
        <v>FARO ARM (CMM)</v>
      </c>
      <c r="D229" s="7" t="str">
        <f>INDEX('Masterlist - Updating'!$D:$D,MATCH('Masterlist Autolink (Audit)'!B229,'Masterlist - Updating'!$B:$B,0))</f>
        <v>FARO</v>
      </c>
      <c r="E229" s="7" t="str">
        <f>INDEX('Masterlist - Updating'!$E:$E,MATCH('Masterlist Autolink (Audit)'!B229,'Masterlist - Updating'!$B:$B,0))</f>
        <v>8 Ft</v>
      </c>
      <c r="F229" s="7" t="str">
        <f>INDEX('Masterlist - Updating'!$F:$F,MATCH('Masterlist Autolink (Audit)'!B229,'Masterlist - Updating'!$B:$B,0))</f>
        <v>E09-05-12-43427</v>
      </c>
      <c r="G229" s="7" t="str">
        <f>INDEX('Masterlist - Updating'!$G:$G,MATCH('Masterlist Autolink (Audit)'!B229,'Masterlist - Updating'!$B:$B,0))</f>
        <v>ASME B89.4.22-2004</v>
      </c>
      <c r="H229" s="7" t="str">
        <f>INDEX('Masterlist - Updating'!$H:$H,MATCH('Masterlist Autolink (Audit)'!B229,'Masterlist - Updating'!$B:$B,0))</f>
        <v>REFER TO CERT</v>
      </c>
      <c r="I229" s="8">
        <f>INDEX('Masterlist - Updating'!$I:$I,MATCH('Masterlist Autolink (Audit)'!B229,'Masterlist - Updating'!$B:$B,0))</f>
        <v>44760</v>
      </c>
      <c r="J229" s="133">
        <f>INDEX('Masterlist - Updating'!$J:$J,MATCH('Masterlist Autolink (Audit)'!B229,'Masterlist - Updating'!$B:$B,0))</f>
        <v>1</v>
      </c>
      <c r="K229" s="133" t="str">
        <f>INDEX('Masterlist - Updating'!$K:$K,MATCH('Masterlist Autolink (Audit)'!B229,'Masterlist - Updating'!$B:$B,0))</f>
        <v>Years</v>
      </c>
      <c r="L229" s="8">
        <f>INDEX('Masterlist - Updating'!$L:$L,MATCH('Masterlist Autolink (Audit)'!B229,'Masterlist - Updating'!$B:$B,0))</f>
        <v>45125</v>
      </c>
      <c r="M229" s="7" t="str">
        <f>INDEX('Masterlist - Updating'!$M:$M,MATCH('Masterlist Autolink (Audit)'!B229,'Masterlist - Updating'!$B:$B,0))</f>
        <v>FARO</v>
      </c>
      <c r="N229" s="7" t="str">
        <f>INDEX('Masterlist - Updating'!$N:$N,MATCH('Masterlist Autolink (Audit)'!B229,'Masterlist - Updating'!$B:$B,0))</f>
        <v>E09051243427-20220717-1129</v>
      </c>
      <c r="O229" s="7" t="str">
        <f>INDEX('Masterlist - Updating'!$O:$O,MATCH('Masterlist Autolink (Audit)'!B229,'Masterlist - Updating'!$B:$B,0))</f>
        <v>QC BAY C BESIDE COMPUTER DESK</v>
      </c>
      <c r="P229" s="7" t="b">
        <f ca="1">INDEX('Masterlist - Updating'!$P:$P,MATCH('Masterlist Autolink (Audit)'!B229,'Masterlist - Updating'!$B:$B,0))</f>
        <v>1</v>
      </c>
      <c r="Q229" s="7">
        <f>INDEX('Masterlist - Updating'!$Q:$Q,MATCH('Masterlist Autolink (Audit)'!B229,'Masterlist - Updating'!$B:$B,0))</f>
        <v>0</v>
      </c>
      <c r="R229" s="7">
        <f>INDEX('Masterlist - Updating'!$R:$R,MATCH('Masterlist Autolink (Audit)'!B229,'Masterlist - Updating'!$B:$B,0))</f>
        <v>0</v>
      </c>
      <c r="S229" s="7">
        <f>INDEX('Masterlist - Updating'!$S:$S,MATCH('Masterlist Autolink (Audit)'!B229,'Masterlist - Updating'!$B:$B,0))</f>
        <v>0</v>
      </c>
      <c r="T229" s="7">
        <f>INDEX('Masterlist - Updating'!$T:$T,MATCH('Masterlist Autolink (Audit)'!B229,'Masterlist - Updating'!$B:$B,0))</f>
        <v>0</v>
      </c>
      <c r="U229" s="11">
        <f t="shared" ca="1" si="11"/>
        <v>44831</v>
      </c>
      <c r="V229" s="11">
        <f t="shared" si="12"/>
        <v>45111</v>
      </c>
    </row>
    <row r="230" spans="1:22" ht="60" customHeight="1" x14ac:dyDescent="0.35">
      <c r="A230" s="2">
        <v>228</v>
      </c>
      <c r="B230" s="12" t="s">
        <v>1029</v>
      </c>
      <c r="C230" s="130" t="str">
        <f>INDEX('Masterlist - Updating'!$C:$C,MATCH('Masterlist Autolink (Audit)'!B230,'Masterlist - Updating'!$B:$B,0))</f>
        <v>EXTERNAL MICROMETER</v>
      </c>
      <c r="D230" s="7" t="str">
        <f>INDEX('Masterlist - Updating'!$D:$D,MATCH('Masterlist Autolink (Audit)'!B230,'Masterlist - Updating'!$B:$B,0))</f>
        <v>MITUTOYO</v>
      </c>
      <c r="E230" s="7" t="str">
        <f>INDEX('Masterlist - Updating'!$E:$E,MATCH('Masterlist Autolink (Audit)'!B230,'Masterlist - Updating'!$B:$B,0))</f>
        <v xml:space="preserve"> 30" - 36"</v>
      </c>
      <c r="F230" s="7" t="str">
        <f>INDEX('Masterlist - Updating'!$F:$F,MATCH('Masterlist Autolink (Audit)'!B230,'Masterlist - Updating'!$B:$B,0))</f>
        <v>22007881</v>
      </c>
      <c r="G230" s="7" t="str">
        <f>INDEX('Masterlist - Updating'!$G:$G,MATCH('Masterlist Autolink (Audit)'!B230,'Masterlist - Updating'!$B:$B,0))</f>
        <v>QCD/TRSG/PROCEDURE 005 / TRSG/QM/001/20</v>
      </c>
      <c r="H230" s="7" t="str">
        <f>INDEX('Masterlist - Updating'!$H:$H,MATCH('Masterlist Autolink (Audit)'!B230,'Masterlist - Updating'!$B:$B,0))</f>
        <v>BS 870 / ISO 3611 OR PER MANUFACTURER SPECIFICATION</v>
      </c>
      <c r="I230" s="8">
        <f>INDEX('Masterlist - Updating'!$I:$I,MATCH('Masterlist Autolink (Audit)'!B230,'Masterlist - Updating'!$B:$B,0))</f>
        <v>44558</v>
      </c>
      <c r="J230" s="133">
        <f>INDEX('Masterlist - Updating'!$J:$J,MATCH('Masterlist Autolink (Audit)'!B230,'Masterlist - Updating'!$B:$B,0))</f>
        <v>1</v>
      </c>
      <c r="K230" s="133" t="str">
        <f>INDEX('Masterlist - Updating'!$K:$K,MATCH('Masterlist Autolink (Audit)'!B230,'Masterlist - Updating'!$B:$B,0))</f>
        <v>Years</v>
      </c>
      <c r="L230" s="8">
        <f>INDEX('Masterlist - Updating'!$L:$L,MATCH('Masterlist Autolink (Audit)'!B230,'Masterlist - Updating'!$B:$B,0))</f>
        <v>44923</v>
      </c>
      <c r="M230" s="7" t="str">
        <f>INDEX('Masterlist - Updating'!$M:$M,MATCH('Masterlist Autolink (Audit)'!B230,'Masterlist - Updating'!$B:$B,0))</f>
        <v>TRESCAL</v>
      </c>
      <c r="N230" s="7" t="str">
        <f>INDEX('Masterlist - Updating'!$N:$N,MATCH('Masterlist Autolink (Audit)'!B230,'Masterlist - Updating'!$B:$B,0))</f>
        <v>SALDM/2184/20/21</v>
      </c>
      <c r="O230" s="7" t="str">
        <f>INDEX('Masterlist - Updating'!$O:$O,MATCH('Masterlist Autolink (Audit)'!B230,'Masterlist - Updating'!$B:$B,0))</f>
        <v>M/S GAUGE ROOM M5</v>
      </c>
      <c r="P230" s="7" t="b">
        <f ca="1">INDEX('Masterlist - Updating'!$P:$P,MATCH('Masterlist Autolink (Audit)'!B230,'Masterlist - Updating'!$B:$B,0))</f>
        <v>1</v>
      </c>
      <c r="Q230" s="7">
        <f>INDEX('Masterlist - Updating'!$Q:$Q,MATCH('Masterlist Autolink (Audit)'!B230,'Masterlist - Updating'!$B:$B,0))</f>
        <v>0</v>
      </c>
      <c r="R230" s="7">
        <f>INDEX('Masterlist - Updating'!$R:$R,MATCH('Masterlist Autolink (Audit)'!B230,'Masterlist - Updating'!$B:$B,0))</f>
        <v>0</v>
      </c>
      <c r="S230" s="7">
        <f>INDEX('Masterlist - Updating'!$S:$S,MATCH('Masterlist Autolink (Audit)'!B230,'Masterlist - Updating'!$B:$B,0))</f>
        <v>0</v>
      </c>
      <c r="T230" s="7">
        <f>INDEX('Masterlist - Updating'!$T:$T,MATCH('Masterlist Autolink (Audit)'!B230,'Masterlist - Updating'!$B:$B,0))</f>
        <v>0</v>
      </c>
      <c r="U230" s="11">
        <f t="shared" ca="1" si="11"/>
        <v>44831</v>
      </c>
      <c r="V230" s="11">
        <f t="shared" si="12"/>
        <v>44909</v>
      </c>
    </row>
    <row r="231" spans="1:22" ht="60" customHeight="1" x14ac:dyDescent="0.35">
      <c r="A231" s="2">
        <v>229</v>
      </c>
      <c r="B231" s="12" t="s">
        <v>1033</v>
      </c>
      <c r="C231" s="130" t="str">
        <f>INDEX('Masterlist - Updating'!$C:$C,MATCH('Masterlist Autolink (Audit)'!B231,'Masterlist - Updating'!$B:$B,0))</f>
        <v>PLUG GAUGE 
(GO &amp; NO GO)</v>
      </c>
      <c r="D231" s="7" t="str">
        <f>INDEX('Masterlist - Updating'!$D:$D,MATCH('Masterlist Autolink (Audit)'!B231,'Masterlist - Updating'!$B:$B,0))</f>
        <v>THREADMASTER</v>
      </c>
      <c r="E231" s="7" t="str">
        <f>INDEX('Masterlist - Updating'!$E:$E,MATCH('Masterlist Autolink (Audit)'!B231,'Masterlist - Updating'!$B:$B,0))</f>
        <v>5" - 4 TPI STUB ACME - 2G</v>
      </c>
      <c r="F231" s="7" t="str">
        <f>INDEX('Masterlist - Updating'!$F:$F,MATCH('Masterlist Autolink (Audit)'!B231,'Masterlist - Updating'!$B:$B,0))</f>
        <v>92815</v>
      </c>
      <c r="G231" s="7" t="str">
        <f>INDEX('Masterlist - Updating'!$G:$G,MATCH('Masterlist Autolink (Audit)'!B231,'Masterlist - Updating'!$B:$B,0))</f>
        <v>QCD/TRSG/PROCEDURE 014 / TRSG/QM/001/20</v>
      </c>
      <c r="H231" s="7" t="str">
        <f>INDEX('Masterlist - Updating'!$H:$H,MATCH('Masterlist Autolink (Audit)'!B231,'Masterlist - Updating'!$B:$B,0))</f>
        <v>ANSI/ASME B1.2
ANSI/ASME B1.8
ANSI/ASME B1.20.1
ANSI/ASME B1.5</v>
      </c>
      <c r="I231" s="8">
        <f>INDEX('Masterlist - Updating'!$I:$I,MATCH('Masterlist Autolink (Audit)'!B231,'Masterlist - Updating'!$B:$B,0))</f>
        <v>44508</v>
      </c>
      <c r="J231" s="133">
        <f>INDEX('Masterlist - Updating'!$J:$J,MATCH('Masterlist Autolink (Audit)'!B231,'Masterlist - Updating'!$B:$B,0))</f>
        <v>1</v>
      </c>
      <c r="K231" s="133" t="str">
        <f>INDEX('Masterlist - Updating'!$K:$K,MATCH('Masterlist Autolink (Audit)'!B231,'Masterlist - Updating'!$B:$B,0))</f>
        <v>Years</v>
      </c>
      <c r="L231" s="8">
        <f>INDEX('Masterlist - Updating'!$L:$L,MATCH('Masterlist Autolink (Audit)'!B231,'Masterlist - Updating'!$B:$B,0))</f>
        <v>44873</v>
      </c>
      <c r="M231" s="7" t="str">
        <f>INDEX('Masterlist - Updating'!$M:$M,MATCH('Masterlist Autolink (Audit)'!B231,'Masterlist - Updating'!$B:$B,0))</f>
        <v>TRESCAL</v>
      </c>
      <c r="N231" s="7" t="str">
        <f>INDEX('Masterlist - Updating'!$N:$N,MATCH('Masterlist Autolink (Audit)'!B231,'Masterlist - Updating'!$B:$B,0))</f>
        <v>SNLDM/0322/6/21</v>
      </c>
      <c r="O231" s="7" t="str">
        <f>INDEX('Masterlist - Updating'!$O:$O,MATCH('Masterlist Autolink (Audit)'!B231,'Masterlist - Updating'!$B:$B,0))</f>
        <v>QC GAUGE ROOM - H</v>
      </c>
      <c r="P231" s="7" t="b">
        <f ca="1">INDEX('Masterlist - Updating'!$P:$P,MATCH('Masterlist Autolink (Audit)'!B231,'Masterlist - Updating'!$B:$B,0))</f>
        <v>1</v>
      </c>
      <c r="Q231" s="7">
        <f>INDEX('Masterlist - Updating'!$Q:$Q,MATCH('Masterlist Autolink (Audit)'!B231,'Masterlist - Updating'!$B:$B,0))</f>
        <v>0</v>
      </c>
      <c r="R231" s="7">
        <f>INDEX('Masterlist - Updating'!$R:$R,MATCH('Masterlist Autolink (Audit)'!B231,'Masterlist - Updating'!$B:$B,0))</f>
        <v>0</v>
      </c>
      <c r="S231" s="7">
        <f>INDEX('Masterlist - Updating'!$S:$S,MATCH('Masterlist Autolink (Audit)'!B231,'Masterlist - Updating'!$B:$B,0))</f>
        <v>0</v>
      </c>
      <c r="T231" s="7">
        <f>INDEX('Masterlist - Updating'!$T:$T,MATCH('Masterlist Autolink (Audit)'!B231,'Masterlist - Updating'!$B:$B,0))</f>
        <v>0</v>
      </c>
      <c r="U231" s="11">
        <f t="shared" ca="1" si="11"/>
        <v>44831</v>
      </c>
      <c r="V231" s="11">
        <f t="shared" si="12"/>
        <v>44859</v>
      </c>
    </row>
    <row r="232" spans="1:22" ht="60" customHeight="1" x14ac:dyDescent="0.35">
      <c r="A232" s="2">
        <v>230</v>
      </c>
      <c r="B232" s="12" t="s">
        <v>1039</v>
      </c>
      <c r="C232" s="130" t="str">
        <f>INDEX('Masterlist - Updating'!$C:$C,MATCH('Masterlist Autolink (Audit)'!B232,'Masterlist - Updating'!$B:$B,0))</f>
        <v>RING GAUGE
(GO &amp; NO GO)</v>
      </c>
      <c r="D232" s="7" t="str">
        <f>INDEX('Masterlist - Updating'!$D:$D,MATCH('Masterlist Autolink (Audit)'!B232,'Masterlist - Updating'!$B:$B,0))</f>
        <v>THREADMASTER</v>
      </c>
      <c r="E232" s="7" t="str">
        <f>INDEX('Masterlist - Updating'!$E:$E,MATCH('Masterlist Autolink (Audit)'!B232,'Masterlist - Updating'!$B:$B,0))</f>
        <v>5" - 4 STUB ACME - 2G</v>
      </c>
      <c r="F232" s="7" t="str">
        <f>INDEX('Masterlist - Updating'!$F:$F,MATCH('Masterlist Autolink (Audit)'!B232,'Masterlist - Updating'!$B:$B,0))</f>
        <v>92811 &amp; 92812</v>
      </c>
      <c r="G232" s="7" t="str">
        <f>INDEX('Masterlist - Updating'!$G:$G,MATCH('Masterlist Autolink (Audit)'!B232,'Masterlist - Updating'!$B:$B,0))</f>
        <v>CM/EMS/0195</v>
      </c>
      <c r="H232" s="7" t="str">
        <f>INDEX('Masterlist - Updating'!$H:$H,MATCH('Masterlist Autolink (Audit)'!B232,'Masterlist - Updating'!$B:$B,0))</f>
        <v>ANSI/ASME B1.2
ANSI/ASME B1.8
ANSI/ASME B1.20.1
ANSI/ASME B1.5</v>
      </c>
      <c r="I232" s="8">
        <f>INDEX('Masterlist - Updating'!$I:$I,MATCH('Masterlist Autolink (Audit)'!B232,'Masterlist - Updating'!$B:$B,0))</f>
        <v>44566</v>
      </c>
      <c r="J232" s="133">
        <f>INDEX('Masterlist - Updating'!$J:$J,MATCH('Masterlist Autolink (Audit)'!B232,'Masterlist - Updating'!$B:$B,0))</f>
        <v>1</v>
      </c>
      <c r="K232" s="133" t="str">
        <f>INDEX('Masterlist - Updating'!$K:$K,MATCH('Masterlist Autolink (Audit)'!B232,'Masterlist - Updating'!$B:$B,0))</f>
        <v>Years</v>
      </c>
      <c r="L232" s="8">
        <f>INDEX('Masterlist - Updating'!$L:$L,MATCH('Masterlist Autolink (Audit)'!B232,'Masterlist - Updating'!$B:$B,0))</f>
        <v>44931</v>
      </c>
      <c r="M232" s="7" t="str">
        <f>INDEX('Masterlist - Updating'!$M:$M,MATCH('Masterlist Autolink (Audit)'!B232,'Masterlist - Updating'!$B:$B,0))</f>
        <v>TRESCAL</v>
      </c>
      <c r="N232" s="7">
        <f>INDEX('Masterlist - Updating'!$N:$N,MATCH('Masterlist Autolink (Audit)'!B232,'Masterlist - Updating'!$B:$B,0))</f>
        <v>135521</v>
      </c>
      <c r="O232" s="7" t="str">
        <f>INDEX('Masterlist - Updating'!$O:$O,MATCH('Masterlist Autolink (Audit)'!B232,'Masterlist - Updating'!$B:$B,0))</f>
        <v>QC GAUGE ROOM - H</v>
      </c>
      <c r="P232" s="7" t="b">
        <f ca="1">INDEX('Masterlist - Updating'!$P:$P,MATCH('Masterlist Autolink (Audit)'!B232,'Masterlist - Updating'!$B:$B,0))</f>
        <v>1</v>
      </c>
      <c r="Q232" s="7">
        <f>INDEX('Masterlist - Updating'!$Q:$Q,MATCH('Masterlist Autolink (Audit)'!B232,'Masterlist - Updating'!$B:$B,0))</f>
        <v>0</v>
      </c>
      <c r="R232" s="7">
        <f>INDEX('Masterlist - Updating'!$R:$R,MATCH('Masterlist Autolink (Audit)'!B232,'Masterlist - Updating'!$B:$B,0))</f>
        <v>0</v>
      </c>
      <c r="S232" s="7">
        <f>INDEX('Masterlist - Updating'!$S:$S,MATCH('Masterlist Autolink (Audit)'!B232,'Masterlist - Updating'!$B:$B,0))</f>
        <v>0</v>
      </c>
      <c r="T232" s="7">
        <f>INDEX('Masterlist - Updating'!$T:$T,MATCH('Masterlist Autolink (Audit)'!B232,'Masterlist - Updating'!$B:$B,0))</f>
        <v>0</v>
      </c>
      <c r="U232" s="11">
        <f t="shared" ca="1" si="11"/>
        <v>44831</v>
      </c>
      <c r="V232" s="11">
        <f t="shared" si="12"/>
        <v>44917</v>
      </c>
    </row>
    <row r="233" spans="1:22" ht="60" customHeight="1" x14ac:dyDescent="0.35">
      <c r="A233" s="2">
        <v>231</v>
      </c>
      <c r="B233" s="12" t="s">
        <v>1042</v>
      </c>
      <c r="C233" s="130" t="str">
        <f>INDEX('Masterlist - Updating'!$C:$C,MATCH('Masterlist Autolink (Audit)'!B233,'Masterlist - Updating'!$B:$B,0))</f>
        <v>RING GAUGE
(GO &amp; NO GO)</v>
      </c>
      <c r="D233" s="7" t="str">
        <f>INDEX('Masterlist - Updating'!$D:$D,MATCH('Masterlist Autolink (Audit)'!B233,'Masterlist - Updating'!$B:$B,0))</f>
        <v>THREADMASTER</v>
      </c>
      <c r="E233" s="7" t="str">
        <f>INDEX('Masterlist - Updating'!$E:$E,MATCH('Masterlist Autolink (Audit)'!B233,'Masterlist - Updating'!$B:$B,0))</f>
        <v>3-1/8" - 4 STUB ACME - 2G</v>
      </c>
      <c r="F233" s="7" t="str">
        <f>INDEX('Masterlist - Updating'!$F:$F,MATCH('Masterlist Autolink (Audit)'!B233,'Masterlist - Updating'!$B:$B,0))</f>
        <v>90647 &amp; 90648</v>
      </c>
      <c r="G233" s="7" t="str">
        <f>INDEX('Masterlist - Updating'!$G:$G,MATCH('Masterlist Autolink (Audit)'!B233,'Masterlist - Updating'!$B:$B,0))</f>
        <v>QCD/TRSG/PROCEDURE 014 / TRSG/QM/001/20</v>
      </c>
      <c r="H233" s="7" t="str">
        <f>INDEX('Masterlist - Updating'!$H:$H,MATCH('Masterlist Autolink (Audit)'!B233,'Masterlist - Updating'!$B:$B,0))</f>
        <v>ANSI/ASME B1.2
ANSI/ASME B1.8
ANSI/ASME B1.20.1
ANSI/ASME B1.5</v>
      </c>
      <c r="I233" s="8">
        <f>INDEX('Masterlist - Updating'!$I:$I,MATCH('Masterlist Autolink (Audit)'!B233,'Masterlist - Updating'!$B:$B,0))</f>
        <v>44508</v>
      </c>
      <c r="J233" s="133">
        <f>INDEX('Masterlist - Updating'!$J:$J,MATCH('Masterlist Autolink (Audit)'!B233,'Masterlist - Updating'!$B:$B,0))</f>
        <v>1</v>
      </c>
      <c r="K233" s="133" t="str">
        <f>INDEX('Masterlist - Updating'!$K:$K,MATCH('Masterlist Autolink (Audit)'!B233,'Masterlist - Updating'!$B:$B,0))</f>
        <v>Years</v>
      </c>
      <c r="L233" s="8">
        <f>INDEX('Masterlist - Updating'!$L:$L,MATCH('Masterlist Autolink (Audit)'!B233,'Masterlist - Updating'!$B:$B,0))</f>
        <v>44873</v>
      </c>
      <c r="M233" s="7" t="str">
        <f>INDEX('Masterlist - Updating'!$M:$M,MATCH('Masterlist Autolink (Audit)'!B233,'Masterlist - Updating'!$B:$B,0))</f>
        <v>TRESCAL</v>
      </c>
      <c r="N233" s="7" t="str">
        <f>INDEX('Masterlist - Updating'!$N:$N,MATCH('Masterlist Autolink (Audit)'!B233,'Masterlist - Updating'!$B:$B,0))</f>
        <v>SALDM/1709/1/21</v>
      </c>
      <c r="O233" s="7" t="str">
        <f>INDEX('Masterlist - Updating'!$O:$O,MATCH('Masterlist Autolink (Audit)'!B233,'Masterlist - Updating'!$B:$B,0))</f>
        <v>QC GAUGE ROOM - H</v>
      </c>
      <c r="P233" s="7" t="b">
        <f ca="1">INDEX('Masterlist - Updating'!$P:$P,MATCH('Masterlist Autolink (Audit)'!B233,'Masterlist - Updating'!$B:$B,0))</f>
        <v>1</v>
      </c>
      <c r="Q233" s="7">
        <f>INDEX('Masterlist - Updating'!$Q:$Q,MATCH('Masterlist Autolink (Audit)'!B233,'Masterlist - Updating'!$B:$B,0))</f>
        <v>0</v>
      </c>
      <c r="R233" s="7">
        <f>INDEX('Masterlist - Updating'!$R:$R,MATCH('Masterlist Autolink (Audit)'!B233,'Masterlist - Updating'!$B:$B,0))</f>
        <v>0</v>
      </c>
      <c r="S233" s="7">
        <f>INDEX('Masterlist - Updating'!$S:$S,MATCH('Masterlist Autolink (Audit)'!B233,'Masterlist - Updating'!$B:$B,0))</f>
        <v>0</v>
      </c>
      <c r="T233" s="7">
        <f>INDEX('Masterlist - Updating'!$T:$T,MATCH('Masterlist Autolink (Audit)'!B233,'Masterlist - Updating'!$B:$B,0))</f>
        <v>0</v>
      </c>
      <c r="U233" s="11">
        <f t="shared" ca="1" si="11"/>
        <v>44831</v>
      </c>
      <c r="V233" s="11">
        <f t="shared" si="12"/>
        <v>44859</v>
      </c>
    </row>
    <row r="234" spans="1:22" ht="60" customHeight="1" x14ac:dyDescent="0.35">
      <c r="A234" s="2">
        <v>232</v>
      </c>
      <c r="B234" s="3" t="s">
        <v>1045</v>
      </c>
      <c r="C234" s="130" t="str">
        <f>INDEX('Masterlist - Updating'!$C:$C,MATCH('Masterlist Autolink (Audit)'!B234,'Masterlist - Updating'!$B:$B,0))</f>
        <v>DEPTH MICROMETER</v>
      </c>
      <c r="D234" s="7" t="str">
        <f>INDEX('Masterlist - Updating'!$D:$D,MATCH('Masterlist Autolink (Audit)'!B234,'Masterlist - Updating'!$B:$B,0))</f>
        <v>MITUTOYO</v>
      </c>
      <c r="E234" s="7" t="str">
        <f>INDEX('Masterlist - Updating'!$E:$E,MATCH('Masterlist Autolink (Audit)'!B234,'Masterlist - Updating'!$B:$B,0))</f>
        <v xml:space="preserve"> 0" - 12"</v>
      </c>
      <c r="F234" s="7" t="str">
        <f>INDEX('Masterlist - Updating'!$F:$F,MATCH('Masterlist Autolink (Audit)'!B234,'Masterlist - Updating'!$B:$B,0))</f>
        <v>115304</v>
      </c>
      <c r="G234" s="7" t="str">
        <f>INDEX('Masterlist - Updating'!$G:$G,MATCH('Masterlist Autolink (Audit)'!B234,'Masterlist - Updating'!$B:$B,0))</f>
        <v>QCD/TRSG/PROCEDURE 007 / TRSG/QM/001/20</v>
      </c>
      <c r="H234" s="7" t="str">
        <f>INDEX('Masterlist - Updating'!$H:$H,MATCH('Masterlist Autolink (Audit)'!B234,'Masterlist - Updating'!$B:$B,0))</f>
        <v>BS 6468 OR PER MANUFACTURER SPECIFICATION</v>
      </c>
      <c r="I234" s="8">
        <f>INDEX('Masterlist - Updating'!$I:$I,MATCH('Masterlist Autolink (Audit)'!B234,'Masterlist - Updating'!$B:$B,0))</f>
        <v>44790</v>
      </c>
      <c r="J234" s="133">
        <f>INDEX('Masterlist - Updating'!$J:$J,MATCH('Masterlist Autolink (Audit)'!B234,'Masterlist - Updating'!$B:$B,0))</f>
        <v>1</v>
      </c>
      <c r="K234" s="133" t="str">
        <f>INDEX('Masterlist - Updating'!$K:$K,MATCH('Masterlist Autolink (Audit)'!B234,'Masterlist - Updating'!$B:$B,0))</f>
        <v>Years</v>
      </c>
      <c r="L234" s="8">
        <f>INDEX('Masterlist - Updating'!$L:$L,MATCH('Masterlist Autolink (Audit)'!B234,'Masterlist - Updating'!$B:$B,0))</f>
        <v>45155</v>
      </c>
      <c r="M234" s="7" t="str">
        <f>INDEX('Masterlist - Updating'!$M:$M,MATCH('Masterlist Autolink (Audit)'!B234,'Masterlist - Updating'!$B:$B,0))</f>
        <v>TRESCAL</v>
      </c>
      <c r="N234" s="7" t="str">
        <f>INDEX('Masterlist - Updating'!$N:$N,MATCH('Masterlist Autolink (Audit)'!B234,'Masterlist - Updating'!$B:$B,0))</f>
        <v>SALDM/1346/1/22</v>
      </c>
      <c r="O234" s="7" t="str">
        <f>INDEX('Masterlist - Updating'!$O:$O,MATCH('Masterlist Autolink (Audit)'!B234,'Masterlist - Updating'!$B:$B,0))</f>
        <v>Machine Shop (HBMB1)</v>
      </c>
      <c r="P234" s="7" t="b">
        <f ca="1">INDEX('Masterlist - Updating'!$P:$P,MATCH('Masterlist Autolink (Audit)'!B234,'Masterlist - Updating'!$B:$B,0))</f>
        <v>1</v>
      </c>
      <c r="Q234" s="7">
        <f>INDEX('Masterlist - Updating'!$Q:$Q,MATCH('Masterlist Autolink (Audit)'!B234,'Masterlist - Updating'!$B:$B,0))</f>
        <v>0</v>
      </c>
      <c r="R234" s="7">
        <f>INDEX('Masterlist - Updating'!$R:$R,MATCH('Masterlist Autolink (Audit)'!B234,'Masterlist - Updating'!$B:$B,0))</f>
        <v>0</v>
      </c>
      <c r="S234" s="7">
        <f>INDEX('Masterlist - Updating'!$S:$S,MATCH('Masterlist Autolink (Audit)'!B234,'Masterlist - Updating'!$B:$B,0))</f>
        <v>0</v>
      </c>
      <c r="T234" s="7">
        <f>INDEX('Masterlist - Updating'!$T:$T,MATCH('Masterlist Autolink (Audit)'!B234,'Masterlist - Updating'!$B:$B,0))</f>
        <v>0</v>
      </c>
      <c r="U234" s="11">
        <f t="shared" ca="1" si="11"/>
        <v>44831</v>
      </c>
      <c r="V234" s="11">
        <f t="shared" si="12"/>
        <v>45141</v>
      </c>
    </row>
    <row r="235" spans="1:22" ht="60" customHeight="1" x14ac:dyDescent="0.35">
      <c r="A235" s="2">
        <v>233</v>
      </c>
      <c r="B235" s="12" t="s">
        <v>1047</v>
      </c>
      <c r="C235" s="130" t="str">
        <f>INDEX('Masterlist - Updating'!$C:$C,MATCH('Masterlist Autolink (Audit)'!B235,'Masterlist - Updating'!$B:$B,0))</f>
        <v>BEVEL PROTRACTOR</v>
      </c>
      <c r="D235" s="7" t="str">
        <f>INDEX('Masterlist - Updating'!$D:$D,MATCH('Masterlist Autolink (Audit)'!B235,'Masterlist - Updating'!$B:$B,0))</f>
        <v>MITUTOYO</v>
      </c>
      <c r="E235" s="7" t="str">
        <f>INDEX('Masterlist - Updating'!$E:$E,MATCH('Masterlist Autolink (Audit)'!B235,'Masterlist - Updating'!$B:$B,0))</f>
        <v>-</v>
      </c>
      <c r="F235" s="7" t="str">
        <f>INDEX('Masterlist - Updating'!$F:$F,MATCH('Masterlist Autolink (Audit)'!B235,'Masterlist - Updating'!$B:$B,0))</f>
        <v>127517</v>
      </c>
      <c r="G235" s="7" t="str">
        <f>INDEX('Masterlist - Updating'!$G:$G,MATCH('Masterlist Autolink (Audit)'!B235,'Masterlist - Updating'!$B:$B,0))</f>
        <v>MDCP-39:2020</v>
      </c>
      <c r="H235" s="7" t="str">
        <f>INDEX('Masterlist - Updating'!$H:$H,MATCH('Masterlist Autolink (Audit)'!B235,'Masterlist - Updating'!$B:$B,0))</f>
        <v>BS 1685 OR PER MANUFACTURER SPECIFICATION</v>
      </c>
      <c r="I235" s="8">
        <f>INDEX('Masterlist - Updating'!$I:$I,MATCH('Masterlist Autolink (Audit)'!B235,'Masterlist - Updating'!$B:$B,0))</f>
        <v>44559</v>
      </c>
      <c r="J235" s="133">
        <f>INDEX('Masterlist - Updating'!$J:$J,MATCH('Masterlist Autolink (Audit)'!B235,'Masterlist - Updating'!$B:$B,0))</f>
        <v>1</v>
      </c>
      <c r="K235" s="133" t="str">
        <f>INDEX('Masterlist - Updating'!$K:$K,MATCH('Masterlist Autolink (Audit)'!B235,'Masterlist - Updating'!$B:$B,0))</f>
        <v>Years</v>
      </c>
      <c r="L235" s="8">
        <f>INDEX('Masterlist - Updating'!$L:$L,MATCH('Masterlist Autolink (Audit)'!B235,'Masterlist - Updating'!$B:$B,0))</f>
        <v>44924</v>
      </c>
      <c r="M235" s="7" t="str">
        <f>INDEX('Masterlist - Updating'!$M:$M,MATCH('Masterlist Autolink (Audit)'!B235,'Masterlist - Updating'!$B:$B,0))</f>
        <v>Ming Deng</v>
      </c>
      <c r="N235" s="7" t="str">
        <f>INDEX('Masterlist - Updating'!$N:$N,MATCH('Masterlist Autolink (Audit)'!B235,'Masterlist - Updating'!$B:$B,0))</f>
        <v>MDL214087-5</v>
      </c>
      <c r="O235" s="7" t="str">
        <f>INDEX('Masterlist - Updating'!$O:$O,MATCH('Masterlist Autolink (Audit)'!B235,'Masterlist - Updating'!$B:$B,0))</f>
        <v>QC GAUGE ROOM - I</v>
      </c>
      <c r="P235" s="7" t="b">
        <f ca="1">INDEX('Masterlist - Updating'!$P:$P,MATCH('Masterlist Autolink (Audit)'!B235,'Masterlist - Updating'!$B:$B,0))</f>
        <v>1</v>
      </c>
      <c r="Q235" s="7">
        <f>INDEX('Masterlist - Updating'!$Q:$Q,MATCH('Masterlist Autolink (Audit)'!B235,'Masterlist - Updating'!$B:$B,0))</f>
        <v>0</v>
      </c>
      <c r="R235" s="7">
        <f>INDEX('Masterlist - Updating'!$R:$R,MATCH('Masterlist Autolink (Audit)'!B235,'Masterlist - Updating'!$B:$B,0))</f>
        <v>0</v>
      </c>
      <c r="S235" s="7">
        <f>INDEX('Masterlist - Updating'!$S:$S,MATCH('Masterlist Autolink (Audit)'!B235,'Masterlist - Updating'!$B:$B,0))</f>
        <v>0</v>
      </c>
      <c r="T235" s="7">
        <f>INDEX('Masterlist - Updating'!$T:$T,MATCH('Masterlist Autolink (Audit)'!B235,'Masterlist - Updating'!$B:$B,0))</f>
        <v>0</v>
      </c>
      <c r="U235" s="11">
        <f t="shared" ca="1" si="11"/>
        <v>44831</v>
      </c>
      <c r="V235" s="11">
        <f t="shared" si="12"/>
        <v>44910</v>
      </c>
    </row>
    <row r="236" spans="1:22" ht="60" customHeight="1" x14ac:dyDescent="0.35">
      <c r="A236" s="2">
        <v>234</v>
      </c>
      <c r="B236" s="12" t="s">
        <v>2365</v>
      </c>
      <c r="C236" s="130" t="str">
        <f>INDEX('Masterlist - Updating'!$C:$C,MATCH('Masterlist Autolink (Audit)'!B236,'Masterlist - Updating'!$B:$B,0))</f>
        <v>CAMLOCK MICROMETER</v>
      </c>
      <c r="D236" s="7" t="str">
        <f>INDEX('Masterlist - Updating'!$D:$D,MATCH('Masterlist Autolink (Audit)'!B236,'Masterlist - Updating'!$B:$B,0))</f>
        <v>GAGEMAKER</v>
      </c>
      <c r="E236" s="7" t="str">
        <f>INDEX('Masterlist - Updating'!$E:$E,MATCH('Masterlist Autolink (Audit)'!B236,'Masterlist - Updating'!$B:$B,0))</f>
        <v>1" - 2"</v>
      </c>
      <c r="F236" s="7" t="str">
        <f>INDEX('Masterlist - Updating'!$F:$F,MATCH('Masterlist Autolink (Audit)'!B236,'Masterlist - Updating'!$B:$B,0))</f>
        <v>A133262 &amp; A133064</v>
      </c>
      <c r="G236" s="7" t="str">
        <f>INDEX('Masterlist - Updating'!$G:$G,MATCH('Masterlist Autolink (Audit)'!B236,'Masterlist - Updating'!$B:$B,0))</f>
        <v>QCD/TRSG/PROCEDURE 005 / TRSG/QM/001/20</v>
      </c>
      <c r="H236" s="7" t="str">
        <f>INDEX('Masterlist - Updating'!$H:$H,MATCH('Masterlist Autolink (Audit)'!B236,'Masterlist - Updating'!$B:$B,0))</f>
        <v>BS 1734 / ISO 3611 OR PER MANUFACTURER SPECIFICATION</v>
      </c>
      <c r="I236" s="8">
        <f>INDEX('Masterlist - Updating'!$I:$I,MATCH('Masterlist Autolink (Audit)'!B236,'Masterlist - Updating'!$B:$B,0))</f>
        <v>44806</v>
      </c>
      <c r="J236" s="133">
        <f>INDEX('Masterlist - Updating'!$J:$J,MATCH('Masterlist Autolink (Audit)'!B236,'Masterlist - Updating'!$B:$B,0))</f>
        <v>1</v>
      </c>
      <c r="K236" s="133" t="str">
        <f>INDEX('Masterlist - Updating'!$K:$K,MATCH('Masterlist Autolink (Audit)'!B236,'Masterlist - Updating'!$B:$B,0))</f>
        <v>Years</v>
      </c>
      <c r="L236" s="8">
        <f>INDEX('Masterlist - Updating'!$L:$L,MATCH('Masterlist Autolink (Audit)'!B236,'Masterlist - Updating'!$B:$B,0))</f>
        <v>45171</v>
      </c>
      <c r="M236" s="7" t="str">
        <f>INDEX('Masterlist - Updating'!$M:$M,MATCH('Masterlist Autolink (Audit)'!B236,'Masterlist - Updating'!$B:$B,0))</f>
        <v>TRESCAL</v>
      </c>
      <c r="N236" s="7" t="str">
        <f>INDEX('Masterlist - Updating'!$N:$N,MATCH('Masterlist Autolink (Audit)'!B236,'Masterlist - Updating'!$B:$B,0))</f>
        <v>SALDM/1462/3/22</v>
      </c>
      <c r="O236" s="7" t="str">
        <f>INDEX('Masterlist - Updating'!$O:$O,MATCH('Masterlist Autolink (Audit)'!B236,'Masterlist - Updating'!$B:$B,0))</f>
        <v>QC GAUGE ROOM - J</v>
      </c>
      <c r="P236" s="7" t="b">
        <f ca="1">INDEX('Masterlist - Updating'!$P:$P,MATCH('Masterlist Autolink (Audit)'!B236,'Masterlist - Updating'!$B:$B,0))</f>
        <v>1</v>
      </c>
      <c r="Q236" s="7">
        <f>INDEX('Masterlist - Updating'!$Q:$Q,MATCH('Masterlist Autolink (Audit)'!B236,'Masterlist - Updating'!$B:$B,0))</f>
        <v>0</v>
      </c>
      <c r="R236" s="7">
        <f>INDEX('Masterlist - Updating'!$R:$R,MATCH('Masterlist Autolink (Audit)'!B236,'Masterlist - Updating'!$B:$B,0))</f>
        <v>0</v>
      </c>
      <c r="S236" s="7">
        <f>INDEX('Masterlist - Updating'!$S:$S,MATCH('Masterlist Autolink (Audit)'!B236,'Masterlist - Updating'!$B:$B,0))</f>
        <v>0</v>
      </c>
      <c r="T236" s="7">
        <f>INDEX('Masterlist - Updating'!$T:$T,MATCH('Masterlist Autolink (Audit)'!B236,'Masterlist - Updating'!$B:$B,0))</f>
        <v>0</v>
      </c>
      <c r="U236" s="11">
        <f t="shared" ca="1" si="11"/>
        <v>44831</v>
      </c>
      <c r="V236" s="11">
        <f t="shared" si="12"/>
        <v>45157</v>
      </c>
    </row>
    <row r="237" spans="1:22" ht="60" customHeight="1" x14ac:dyDescent="0.35">
      <c r="A237" s="2">
        <v>235</v>
      </c>
      <c r="B237" s="12" t="s">
        <v>2367</v>
      </c>
      <c r="C237" s="130" t="str">
        <f>INDEX('Masterlist - Updating'!$C:$C,MATCH('Masterlist Autolink (Audit)'!B237,'Masterlist - Updating'!$B:$B,0))</f>
        <v>CAMLOCK MICROMETER</v>
      </c>
      <c r="D237" s="7" t="str">
        <f>INDEX('Masterlist - Updating'!$D:$D,MATCH('Masterlist Autolink (Audit)'!B237,'Masterlist - Updating'!$B:$B,0))</f>
        <v>GAGEMAKER</v>
      </c>
      <c r="E237" s="7" t="str">
        <f>INDEX('Masterlist - Updating'!$E:$E,MATCH('Masterlist Autolink (Audit)'!B237,'Masterlist - Updating'!$B:$B,0))</f>
        <v>3" - 4"</v>
      </c>
      <c r="F237" s="7" t="str">
        <f>INDEX('Masterlist - Updating'!$F:$F,MATCH('Masterlist Autolink (Audit)'!B237,'Masterlist - Updating'!$B:$B,0))</f>
        <v>A133274 &amp; A133076</v>
      </c>
      <c r="G237" s="7" t="str">
        <f>INDEX('Masterlist - Updating'!$G:$G,MATCH('Masterlist Autolink (Audit)'!B237,'Masterlist - Updating'!$B:$B,0))</f>
        <v>QCD/TRSG/PROCEDURE 005 / TRSG/QM/001/20</v>
      </c>
      <c r="H237" s="7" t="str">
        <f>INDEX('Masterlist - Updating'!$H:$H,MATCH('Masterlist Autolink (Audit)'!B237,'Masterlist - Updating'!$B:$B,0))</f>
        <v>BS 1734 / ISO 3611 OR PER MANUFACTURER SPECIFICATION</v>
      </c>
      <c r="I237" s="8">
        <f>INDEX('Masterlist - Updating'!$I:$I,MATCH('Masterlist Autolink (Audit)'!B237,'Masterlist - Updating'!$B:$B,0))</f>
        <v>44806</v>
      </c>
      <c r="J237" s="133">
        <f>INDEX('Masterlist - Updating'!$J:$J,MATCH('Masterlist Autolink (Audit)'!B237,'Masterlist - Updating'!$B:$B,0))</f>
        <v>1</v>
      </c>
      <c r="K237" s="133" t="str">
        <f>INDEX('Masterlist - Updating'!$K:$K,MATCH('Masterlist Autolink (Audit)'!B237,'Masterlist - Updating'!$B:$B,0))</f>
        <v>Years</v>
      </c>
      <c r="L237" s="8">
        <f>INDEX('Masterlist - Updating'!$L:$L,MATCH('Masterlist Autolink (Audit)'!B237,'Masterlist - Updating'!$B:$B,0))</f>
        <v>45171</v>
      </c>
      <c r="M237" s="7" t="str">
        <f>INDEX('Masterlist - Updating'!$M:$M,MATCH('Masterlist Autolink (Audit)'!B237,'Masterlist - Updating'!$B:$B,0))</f>
        <v>TRESCAL</v>
      </c>
      <c r="N237" s="7" t="str">
        <f>INDEX('Masterlist - Updating'!$N:$N,MATCH('Masterlist Autolink (Audit)'!B237,'Masterlist - Updating'!$B:$B,0))</f>
        <v>SALDM/1462/5/22</v>
      </c>
      <c r="O237" s="7" t="str">
        <f>INDEX('Masterlist - Updating'!$O:$O,MATCH('Masterlist Autolink (Audit)'!B237,'Masterlist - Updating'!$B:$B,0))</f>
        <v>QC GAUGE ROOM - J</v>
      </c>
      <c r="P237" s="7" t="b">
        <f ca="1">INDEX('Masterlist - Updating'!$P:$P,MATCH('Masterlist Autolink (Audit)'!B237,'Masterlist - Updating'!$B:$B,0))</f>
        <v>1</v>
      </c>
      <c r="Q237" s="7">
        <f>INDEX('Masterlist - Updating'!$Q:$Q,MATCH('Masterlist Autolink (Audit)'!B237,'Masterlist - Updating'!$B:$B,0))</f>
        <v>0</v>
      </c>
      <c r="R237" s="7">
        <f>INDEX('Masterlist - Updating'!$R:$R,MATCH('Masterlist Autolink (Audit)'!B237,'Masterlist - Updating'!$B:$B,0))</f>
        <v>0</v>
      </c>
      <c r="S237" s="7">
        <f>INDEX('Masterlist - Updating'!$S:$S,MATCH('Masterlist Autolink (Audit)'!B237,'Masterlist - Updating'!$B:$B,0))</f>
        <v>0</v>
      </c>
      <c r="T237" s="7">
        <f>INDEX('Masterlist - Updating'!$T:$T,MATCH('Masterlist Autolink (Audit)'!B237,'Masterlist - Updating'!$B:$B,0))</f>
        <v>0</v>
      </c>
      <c r="U237" s="11">
        <f t="shared" ca="1" si="11"/>
        <v>44831</v>
      </c>
      <c r="V237" s="11">
        <f t="shared" si="12"/>
        <v>45157</v>
      </c>
    </row>
    <row r="238" spans="1:22" ht="60" customHeight="1" x14ac:dyDescent="0.35">
      <c r="A238" s="2">
        <v>236</v>
      </c>
      <c r="B238" s="12" t="s">
        <v>1057</v>
      </c>
      <c r="C238" s="130" t="str">
        <f>INDEX('Masterlist - Updating'!$C:$C,MATCH('Masterlist Autolink (Audit)'!B238,'Masterlist - Updating'!$B:$B,0))</f>
        <v>DIGITAL CALIPER</v>
      </c>
      <c r="D238" s="7" t="str">
        <f>INDEX('Masterlist - Updating'!$D:$D,MATCH('Masterlist Autolink (Audit)'!B238,'Masterlist - Updating'!$B:$B,0))</f>
        <v>MITUTOYO</v>
      </c>
      <c r="E238" s="7" t="str">
        <f>INDEX('Masterlist - Updating'!$E:$E,MATCH('Masterlist Autolink (Audit)'!B238,'Masterlist - Updating'!$B:$B,0))</f>
        <v>0" - 6"</v>
      </c>
      <c r="F238" s="7" t="str">
        <f>INDEX('Masterlist - Updating'!$F:$F,MATCH('Masterlist Autolink (Audit)'!B238,'Masterlist - Updating'!$B:$B,0))</f>
        <v>13192327</v>
      </c>
      <c r="G238" s="7" t="str">
        <f>INDEX('Masterlist - Updating'!$G:$G,MATCH('Masterlist Autolink (Audit)'!B238,'Masterlist - Updating'!$B:$B,0))</f>
        <v>MDCP-02:2020</v>
      </c>
      <c r="H238" s="7" t="str">
        <f>INDEX('Masterlist - Updating'!$H:$H,MATCH('Masterlist Autolink (Audit)'!B238,'Masterlist - Updating'!$B:$B,0))</f>
        <v>BS 887 / JIS B 7507 OR PER MANUFACTURER SPECIFICATION</v>
      </c>
      <c r="I238" s="8">
        <f>INDEX('Masterlist - Updating'!$I:$I,MATCH('Masterlist Autolink (Audit)'!B238,'Masterlist - Updating'!$B:$B,0))</f>
        <v>44546</v>
      </c>
      <c r="J238" s="133">
        <f>INDEX('Masterlist - Updating'!$J:$J,MATCH('Masterlist Autolink (Audit)'!B238,'Masterlist - Updating'!$B:$B,0))</f>
        <v>1</v>
      </c>
      <c r="K238" s="133" t="str">
        <f>INDEX('Masterlist - Updating'!$K:$K,MATCH('Masterlist Autolink (Audit)'!B238,'Masterlist - Updating'!$B:$B,0))</f>
        <v>Years</v>
      </c>
      <c r="L238" s="8">
        <f>INDEX('Masterlist - Updating'!$L:$L,MATCH('Masterlist Autolink (Audit)'!B238,'Masterlist - Updating'!$B:$B,0))</f>
        <v>44911</v>
      </c>
      <c r="M238" s="7" t="str">
        <f>INDEX('Masterlist - Updating'!$M:$M,MATCH('Masterlist Autolink (Audit)'!B238,'Masterlist - Updating'!$B:$B,0))</f>
        <v>Ming Deng</v>
      </c>
      <c r="N238" s="7" t="str">
        <f>INDEX('Masterlist - Updating'!$N:$N,MATCH('Masterlist Autolink (Audit)'!B238,'Masterlist - Updating'!$B:$B,0))</f>
        <v>MDL213871-5</v>
      </c>
      <c r="O238" s="7" t="str">
        <f>INDEX('Masterlist - Updating'!$O:$O,MATCH('Masterlist Autolink (Audit)'!B238,'Masterlist - Updating'!$B:$B,0))</f>
        <v>QC GAUGE ROOM - B</v>
      </c>
      <c r="P238" s="7" t="b">
        <f ca="1">INDEX('Masterlist - Updating'!$P:$P,MATCH('Masterlist Autolink (Audit)'!B238,'Masterlist - Updating'!$B:$B,0))</f>
        <v>1</v>
      </c>
      <c r="Q238" s="7">
        <f>INDEX('Masterlist - Updating'!$Q:$Q,MATCH('Masterlist Autolink (Audit)'!B238,'Masterlist - Updating'!$B:$B,0))</f>
        <v>0</v>
      </c>
      <c r="R238" s="7">
        <f>INDEX('Masterlist - Updating'!$R:$R,MATCH('Masterlist Autolink (Audit)'!B238,'Masterlist - Updating'!$B:$B,0))</f>
        <v>0</v>
      </c>
      <c r="S238" s="7">
        <f>INDEX('Masterlist - Updating'!$S:$S,MATCH('Masterlist Autolink (Audit)'!B238,'Masterlist - Updating'!$B:$B,0))</f>
        <v>0</v>
      </c>
      <c r="T238" s="7">
        <f>INDEX('Masterlist - Updating'!$T:$T,MATCH('Masterlist Autolink (Audit)'!B238,'Masterlist - Updating'!$B:$B,0))</f>
        <v>0</v>
      </c>
      <c r="U238" s="11">
        <f t="shared" ca="1" si="11"/>
        <v>44831</v>
      </c>
      <c r="V238" s="11">
        <f t="shared" si="12"/>
        <v>44897</v>
      </c>
    </row>
    <row r="239" spans="1:22" ht="60" customHeight="1" x14ac:dyDescent="0.35">
      <c r="A239" s="2">
        <v>237</v>
      </c>
      <c r="B239" s="12" t="s">
        <v>1060</v>
      </c>
      <c r="C239" s="130" t="str">
        <f>INDEX('Masterlist - Updating'!$C:$C,MATCH('Masterlist Autolink (Audit)'!B239,'Masterlist - Updating'!$B:$B,0))</f>
        <v>RING GAUGE
(GO &amp; NO GO)</v>
      </c>
      <c r="D239" s="7" t="str">
        <f>INDEX('Masterlist - Updating'!$D:$D,MATCH('Masterlist Autolink (Audit)'!B239,'Masterlist - Updating'!$B:$B,0))</f>
        <v>TG</v>
      </c>
      <c r="E239" s="7" t="str">
        <f>INDEX('Masterlist - Updating'!$E:$E,MATCH('Masterlist Autolink (Audit)'!B239,'Masterlist - Updating'!$B:$B,0))</f>
        <v xml:space="preserve">6-1/4" - 4 STUB ACME - 2G </v>
      </c>
      <c r="F239" s="7" t="str">
        <f>INDEX('Masterlist - Updating'!$F:$F,MATCH('Masterlist Autolink (Audit)'!B239,'Masterlist - Updating'!$B:$B,0))</f>
        <v>96616 &amp; 96617</v>
      </c>
      <c r="G239" s="7" t="str">
        <f>INDEX('Masterlist - Updating'!$G:$G,MATCH('Masterlist Autolink (Audit)'!B239,'Masterlist - Updating'!$B:$B,0))</f>
        <v>CM/EMS/0195</v>
      </c>
      <c r="H239" s="7" t="str">
        <f>INDEX('Masterlist - Updating'!$H:$H,MATCH('Masterlist Autolink (Audit)'!B239,'Masterlist - Updating'!$B:$B,0))</f>
        <v>ANSI/ASME B1.2
ANSI/ASME B1.8
ANSI/ASME B1.20.1
ANSI/ASME B1.5</v>
      </c>
      <c r="I239" s="8">
        <f>INDEX('Masterlist - Updating'!$I:$I,MATCH('Masterlist Autolink (Audit)'!B239,'Masterlist - Updating'!$B:$B,0))</f>
        <v>44518</v>
      </c>
      <c r="J239" s="133">
        <f>INDEX('Masterlist - Updating'!$J:$J,MATCH('Masterlist Autolink (Audit)'!B239,'Masterlist - Updating'!$B:$B,0))</f>
        <v>1</v>
      </c>
      <c r="K239" s="133" t="str">
        <f>INDEX('Masterlist - Updating'!$K:$K,MATCH('Masterlist Autolink (Audit)'!B239,'Masterlist - Updating'!$B:$B,0))</f>
        <v>Years</v>
      </c>
      <c r="L239" s="8">
        <f>INDEX('Masterlist - Updating'!$L:$L,MATCH('Masterlist Autolink (Audit)'!B239,'Masterlist - Updating'!$B:$B,0))</f>
        <v>44883</v>
      </c>
      <c r="M239" s="7" t="str">
        <f>INDEX('Masterlist - Updating'!$M:$M,MATCH('Masterlist Autolink (Audit)'!B239,'Masterlist - Updating'!$B:$B,0))</f>
        <v>TRESCAL</v>
      </c>
      <c r="N239" s="7">
        <f>INDEX('Masterlist - Updating'!$N:$N,MATCH('Masterlist Autolink (Audit)'!B239,'Masterlist - Updating'!$B:$B,0))</f>
        <v>135587</v>
      </c>
      <c r="O239" s="7" t="str">
        <f>INDEX('Masterlist - Updating'!$O:$O,MATCH('Masterlist Autolink (Audit)'!B239,'Masterlist - Updating'!$B:$B,0))</f>
        <v>QC GAUGE ROOM - H</v>
      </c>
      <c r="P239" s="7" t="b">
        <f ca="1">INDEX('Masterlist - Updating'!$P:$P,MATCH('Masterlist Autolink (Audit)'!B239,'Masterlist - Updating'!$B:$B,0))</f>
        <v>1</v>
      </c>
      <c r="Q239" s="7">
        <f>INDEX('Masterlist - Updating'!$Q:$Q,MATCH('Masterlist Autolink (Audit)'!B239,'Masterlist - Updating'!$B:$B,0))</f>
        <v>0</v>
      </c>
      <c r="R239" s="7">
        <f>INDEX('Masterlist - Updating'!$R:$R,MATCH('Masterlist Autolink (Audit)'!B239,'Masterlist - Updating'!$B:$B,0))</f>
        <v>0</v>
      </c>
      <c r="S239" s="7">
        <f>INDEX('Masterlist - Updating'!$S:$S,MATCH('Masterlist Autolink (Audit)'!B239,'Masterlist - Updating'!$B:$B,0))</f>
        <v>0</v>
      </c>
      <c r="T239" s="7">
        <f>INDEX('Masterlist - Updating'!$T:$T,MATCH('Masterlist Autolink (Audit)'!B239,'Masterlist - Updating'!$B:$B,0))</f>
        <v>0</v>
      </c>
      <c r="U239" s="11">
        <f t="shared" ca="1" si="11"/>
        <v>44831</v>
      </c>
      <c r="V239" s="11">
        <f t="shared" si="12"/>
        <v>44869</v>
      </c>
    </row>
    <row r="240" spans="1:22" ht="60" customHeight="1" x14ac:dyDescent="0.35">
      <c r="A240" s="2">
        <v>238</v>
      </c>
      <c r="B240" s="12" t="s">
        <v>1063</v>
      </c>
      <c r="C240" s="130" t="str">
        <f>INDEX('Masterlist - Updating'!$C:$C,MATCH('Masterlist Autolink (Audit)'!B240,'Masterlist - Updating'!$B:$B,0))</f>
        <v>RING GAUGE
(GO &amp; NO GO)</v>
      </c>
      <c r="D240" s="7" t="str">
        <f>INDEX('Masterlist - Updating'!$D:$D,MATCH('Masterlist Autolink (Audit)'!B240,'Masterlist - Updating'!$B:$B,0))</f>
        <v>TG</v>
      </c>
      <c r="E240" s="7" t="str">
        <f>INDEX('Masterlist - Updating'!$E:$E,MATCH('Masterlist Autolink (Audit)'!B240,'Masterlist - Updating'!$B:$B,0))</f>
        <v>4-5/8" - 4 STUB ACME - 2G</v>
      </c>
      <c r="F240" s="7" t="str">
        <f>INDEX('Masterlist - Updating'!$F:$F,MATCH('Masterlist Autolink (Audit)'!B240,'Masterlist - Updating'!$B:$B,0))</f>
        <v>96610 &amp; 96611</v>
      </c>
      <c r="G240" s="7" t="str">
        <f>INDEX('Masterlist - Updating'!$G:$G,MATCH('Masterlist Autolink (Audit)'!B240,'Masterlist - Updating'!$B:$B,0))</f>
        <v>CM/EMS/0195</v>
      </c>
      <c r="H240" s="7" t="str">
        <f>INDEX('Masterlist - Updating'!$H:$H,MATCH('Masterlist Autolink (Audit)'!B240,'Masterlist - Updating'!$B:$B,0))</f>
        <v>ANSI/ASME B1.2
ANSI/ASME B1.8
ANSI/ASME B1.20.1
ANSI/ASME B1.5</v>
      </c>
      <c r="I240" s="8">
        <f>INDEX('Masterlist - Updating'!$I:$I,MATCH('Masterlist Autolink (Audit)'!B240,'Masterlist - Updating'!$B:$B,0))</f>
        <v>44518</v>
      </c>
      <c r="J240" s="133">
        <f>INDEX('Masterlist - Updating'!$J:$J,MATCH('Masterlist Autolink (Audit)'!B240,'Masterlist - Updating'!$B:$B,0))</f>
        <v>1</v>
      </c>
      <c r="K240" s="133" t="str">
        <f>INDEX('Masterlist - Updating'!$K:$K,MATCH('Masterlist Autolink (Audit)'!B240,'Masterlist - Updating'!$B:$B,0))</f>
        <v>Years</v>
      </c>
      <c r="L240" s="8">
        <f>INDEX('Masterlist - Updating'!$L:$L,MATCH('Masterlist Autolink (Audit)'!B240,'Masterlist - Updating'!$B:$B,0))</f>
        <v>44883</v>
      </c>
      <c r="M240" s="7" t="str">
        <f>INDEX('Masterlist - Updating'!$M:$M,MATCH('Masterlist Autolink (Audit)'!B240,'Masterlist - Updating'!$B:$B,0))</f>
        <v>TRESCAL</v>
      </c>
      <c r="N240" s="7">
        <f>INDEX('Masterlist - Updating'!$N:$N,MATCH('Masterlist Autolink (Audit)'!B240,'Masterlist - Updating'!$B:$B,0))</f>
        <v>135586</v>
      </c>
      <c r="O240" s="7" t="str">
        <f>INDEX('Masterlist - Updating'!$O:$O,MATCH('Masterlist Autolink (Audit)'!B240,'Masterlist - Updating'!$B:$B,0))</f>
        <v>QC GAUGE ROOM - H</v>
      </c>
      <c r="P240" s="7" t="b">
        <f ca="1">INDEX('Masterlist - Updating'!$P:$P,MATCH('Masterlist Autolink (Audit)'!B240,'Masterlist - Updating'!$B:$B,0))</f>
        <v>1</v>
      </c>
      <c r="Q240" s="7">
        <f>INDEX('Masterlist - Updating'!$Q:$Q,MATCH('Masterlist Autolink (Audit)'!B240,'Masterlist - Updating'!$B:$B,0))</f>
        <v>0</v>
      </c>
      <c r="R240" s="7">
        <f>INDEX('Masterlist - Updating'!$R:$R,MATCH('Masterlist Autolink (Audit)'!B240,'Masterlist - Updating'!$B:$B,0))</f>
        <v>0</v>
      </c>
      <c r="S240" s="7">
        <f>INDEX('Masterlist - Updating'!$S:$S,MATCH('Masterlist Autolink (Audit)'!B240,'Masterlist - Updating'!$B:$B,0))</f>
        <v>0</v>
      </c>
      <c r="T240" s="7">
        <f>INDEX('Masterlist - Updating'!$T:$T,MATCH('Masterlist Autolink (Audit)'!B240,'Masterlist - Updating'!$B:$B,0))</f>
        <v>0</v>
      </c>
      <c r="U240" s="11">
        <f t="shared" ca="1" si="11"/>
        <v>44831</v>
      </c>
      <c r="V240" s="11">
        <f t="shared" si="12"/>
        <v>44869</v>
      </c>
    </row>
    <row r="241" spans="1:22" ht="60" customHeight="1" x14ac:dyDescent="0.35">
      <c r="A241" s="2">
        <v>239</v>
      </c>
      <c r="B241" s="12" t="s">
        <v>1066</v>
      </c>
      <c r="C241" s="130" t="str">
        <f>INDEX('Masterlist - Updating'!$C:$C,MATCH('Masterlist Autolink (Audit)'!B241,'Masterlist - Updating'!$B:$B,0))</f>
        <v>RING GAUGE
(GO &amp; NO GO)</v>
      </c>
      <c r="D241" s="7" t="str">
        <f>INDEX('Masterlist - Updating'!$D:$D,MATCH('Masterlist Autolink (Audit)'!B241,'Masterlist - Updating'!$B:$B,0))</f>
        <v>THREADMASTER</v>
      </c>
      <c r="E241" s="7" t="str">
        <f>INDEX('Masterlist - Updating'!$E:$E,MATCH('Masterlist Autolink (Audit)'!B241,'Masterlist - Updating'!$B:$B,0))</f>
        <v>4-1/4" - 8 UN - 2A</v>
      </c>
      <c r="F241" s="7" t="str">
        <f>INDEX('Masterlist - Updating'!$F:$F,MATCH('Masterlist Autolink (Audit)'!B241,'Masterlist - Updating'!$B:$B,0))</f>
        <v>96608 &amp; 96609</v>
      </c>
      <c r="G241" s="7" t="str">
        <f>INDEX('Masterlist - Updating'!$G:$G,MATCH('Masterlist Autolink (Audit)'!B241,'Masterlist - Updating'!$B:$B,0))</f>
        <v>CM/EMS/0195</v>
      </c>
      <c r="H241" s="7" t="str">
        <f>INDEX('Masterlist - Updating'!$H:$H,MATCH('Masterlist Autolink (Audit)'!B241,'Masterlist - Updating'!$B:$B,0))</f>
        <v>ANSI/ASME B1.2
ANSI/ASME B1.8
ANSI/ASME B1.20.1
ANSI/ASME B1.5</v>
      </c>
      <c r="I241" s="8">
        <f>INDEX('Masterlist - Updating'!$I:$I,MATCH('Masterlist Autolink (Audit)'!B241,'Masterlist - Updating'!$B:$B,0))</f>
        <v>44441</v>
      </c>
      <c r="J241" s="133">
        <f>INDEX('Masterlist - Updating'!$J:$J,MATCH('Masterlist Autolink (Audit)'!B241,'Masterlist - Updating'!$B:$B,0))</f>
        <v>1</v>
      </c>
      <c r="K241" s="133" t="str">
        <f>INDEX('Masterlist - Updating'!$K:$K,MATCH('Masterlist Autolink (Audit)'!B241,'Masterlist - Updating'!$B:$B,0))</f>
        <v>Years</v>
      </c>
      <c r="L241" s="8">
        <f>INDEX('Masterlist - Updating'!$L:$L,MATCH('Masterlist Autolink (Audit)'!B241,'Masterlist - Updating'!$B:$B,0))</f>
        <v>44806</v>
      </c>
      <c r="M241" s="7" t="str">
        <f>INDEX('Masterlist - Updating'!$M:$M,MATCH('Masterlist Autolink (Audit)'!B241,'Masterlist - Updating'!$B:$B,0))</f>
        <v>TRESCAL</v>
      </c>
      <c r="N241" s="7">
        <f>INDEX('Masterlist - Updating'!$N:$N,MATCH('Masterlist Autolink (Audit)'!B241,'Masterlist - Updating'!$B:$B,0))</f>
        <v>135420</v>
      </c>
      <c r="O241" s="7" t="str">
        <f>INDEX('Masterlist - Updating'!$O:$O,MATCH('Masterlist Autolink (Audit)'!B241,'Masterlist - Updating'!$B:$B,0))</f>
        <v>QC GAUGE ROOM - C</v>
      </c>
      <c r="P241" s="7" t="b">
        <f ca="1">INDEX('Masterlist - Updating'!$P:$P,MATCH('Masterlist Autolink (Audit)'!B241,'Masterlist - Updating'!$B:$B,0))</f>
        <v>0</v>
      </c>
      <c r="Q241" s="7">
        <f>INDEX('Masterlist - Updating'!$Q:$Q,MATCH('Masterlist Autolink (Audit)'!B241,'Masterlist - Updating'!$B:$B,0))</f>
        <v>0</v>
      </c>
      <c r="R241" s="7">
        <f>INDEX('Masterlist - Updating'!$R:$R,MATCH('Masterlist Autolink (Audit)'!B241,'Masterlist - Updating'!$B:$B,0))</f>
        <v>0</v>
      </c>
      <c r="S241" s="7">
        <f>INDEX('Masterlist - Updating'!$S:$S,MATCH('Masterlist Autolink (Audit)'!B241,'Masterlist - Updating'!$B:$B,0))</f>
        <v>0</v>
      </c>
      <c r="T241" s="7">
        <f>INDEX('Masterlist - Updating'!$T:$T,MATCH('Masterlist Autolink (Audit)'!B241,'Masterlist - Updating'!$B:$B,0))</f>
        <v>0</v>
      </c>
      <c r="U241" s="11">
        <f t="shared" ca="1" si="11"/>
        <v>44831</v>
      </c>
      <c r="V241" s="11">
        <f t="shared" si="12"/>
        <v>44792</v>
      </c>
    </row>
    <row r="242" spans="1:22" ht="60" customHeight="1" x14ac:dyDescent="0.35">
      <c r="A242" s="2">
        <v>240</v>
      </c>
      <c r="B242" s="12" t="s">
        <v>1070</v>
      </c>
      <c r="C242" s="130" t="str">
        <f>INDEX('Masterlist - Updating'!$C:$C,MATCH('Masterlist Autolink (Audit)'!B242,'Masterlist - Updating'!$B:$B,0))</f>
        <v>RING GAUGE
(GO &amp; NO GO)</v>
      </c>
      <c r="D242" s="7" t="str">
        <f>INDEX('Masterlist - Updating'!$D:$D,MATCH('Masterlist Autolink (Audit)'!B242,'Masterlist - Updating'!$B:$B,0))</f>
        <v>THREADMASTER</v>
      </c>
      <c r="E242" s="7" t="str">
        <f>INDEX('Masterlist - Updating'!$E:$E,MATCH('Masterlist Autolink (Audit)'!B242,'Masterlist - Updating'!$B:$B,0))</f>
        <v>4-1/8" - 8 UN - 2A</v>
      </c>
      <c r="F242" s="7" t="str">
        <f>INDEX('Masterlist - Updating'!$F:$F,MATCH('Masterlist Autolink (Audit)'!B242,'Masterlist - Updating'!$B:$B,0))</f>
        <v>96614 &amp; 96615</v>
      </c>
      <c r="G242" s="7" t="str">
        <f>INDEX('Masterlist - Updating'!$G:$G,MATCH('Masterlist Autolink (Audit)'!B242,'Masterlist - Updating'!$B:$B,0))</f>
        <v>CM/EMS/0195</v>
      </c>
      <c r="H242" s="7" t="str">
        <f>INDEX('Masterlist - Updating'!$H:$H,MATCH('Masterlist Autolink (Audit)'!B242,'Masterlist - Updating'!$B:$B,0))</f>
        <v>ANSI/ASME B1.2
ANSI/ASME B1.8
ANSI/ASME B1.20.1
ANSI/ASME B1.5</v>
      </c>
      <c r="I242" s="8">
        <f>INDEX('Masterlist - Updating'!$I:$I,MATCH('Masterlist Autolink (Audit)'!B242,'Masterlist - Updating'!$B:$B,0))</f>
        <v>44441</v>
      </c>
      <c r="J242" s="133">
        <f>INDEX('Masterlist - Updating'!$J:$J,MATCH('Masterlist Autolink (Audit)'!B242,'Masterlist - Updating'!$B:$B,0))</f>
        <v>1</v>
      </c>
      <c r="K242" s="133" t="str">
        <f>INDEX('Masterlist - Updating'!$K:$K,MATCH('Masterlist Autolink (Audit)'!B242,'Masterlist - Updating'!$B:$B,0))</f>
        <v>Years</v>
      </c>
      <c r="L242" s="8">
        <f>INDEX('Masterlist - Updating'!$L:$L,MATCH('Masterlist Autolink (Audit)'!B242,'Masterlist - Updating'!$B:$B,0))</f>
        <v>44806</v>
      </c>
      <c r="M242" s="7" t="str">
        <f>INDEX('Masterlist - Updating'!$M:$M,MATCH('Masterlist Autolink (Audit)'!B242,'Masterlist - Updating'!$B:$B,0))</f>
        <v>TRESCAL</v>
      </c>
      <c r="N242" s="7">
        <f>INDEX('Masterlist - Updating'!$N:$N,MATCH('Masterlist Autolink (Audit)'!B242,'Masterlist - Updating'!$B:$B,0))</f>
        <v>135421</v>
      </c>
      <c r="O242" s="7" t="str">
        <f>INDEX('Masterlist - Updating'!$O:$O,MATCH('Masterlist Autolink (Audit)'!B242,'Masterlist - Updating'!$B:$B,0))</f>
        <v>QC GAUGE ROOM - C</v>
      </c>
      <c r="P242" s="7" t="b">
        <f ca="1">INDEX('Masterlist - Updating'!$P:$P,MATCH('Masterlist Autolink (Audit)'!B242,'Masterlist - Updating'!$B:$B,0))</f>
        <v>0</v>
      </c>
      <c r="Q242" s="7">
        <f>INDEX('Masterlist - Updating'!$Q:$Q,MATCH('Masterlist Autolink (Audit)'!B242,'Masterlist - Updating'!$B:$B,0))</f>
        <v>0</v>
      </c>
      <c r="R242" s="7">
        <f>INDEX('Masterlist - Updating'!$R:$R,MATCH('Masterlist Autolink (Audit)'!B242,'Masterlist - Updating'!$B:$B,0))</f>
        <v>0</v>
      </c>
      <c r="S242" s="7">
        <f>INDEX('Masterlist - Updating'!$S:$S,MATCH('Masterlist Autolink (Audit)'!B242,'Masterlist - Updating'!$B:$B,0))</f>
        <v>0</v>
      </c>
      <c r="T242" s="7">
        <f>INDEX('Masterlist - Updating'!$T:$T,MATCH('Masterlist Autolink (Audit)'!B242,'Masterlist - Updating'!$B:$B,0))</f>
        <v>0</v>
      </c>
      <c r="U242" s="11">
        <f t="shared" ca="1" si="11"/>
        <v>44831</v>
      </c>
      <c r="V242" s="11">
        <f t="shared" si="12"/>
        <v>44792</v>
      </c>
    </row>
    <row r="243" spans="1:22" ht="60" customHeight="1" x14ac:dyDescent="0.35">
      <c r="A243" s="2">
        <v>241</v>
      </c>
      <c r="B243" s="12" t="s">
        <v>1074</v>
      </c>
      <c r="C243" s="130" t="str">
        <f>INDEX('Masterlist - Updating'!$C:$C,MATCH('Masterlist Autolink (Audit)'!B243,'Masterlist - Updating'!$B:$B,0))</f>
        <v>RING GAUGE
(GO &amp; NO GO)</v>
      </c>
      <c r="D243" s="7" t="str">
        <f>INDEX('Masterlist - Updating'!$D:$D,MATCH('Masterlist Autolink (Audit)'!B243,'Masterlist - Updating'!$B:$B,0))</f>
        <v>THREADMASTER</v>
      </c>
      <c r="E243" s="7" t="str">
        <f>INDEX('Masterlist - Updating'!$E:$E,MATCH('Masterlist Autolink (Audit)'!B243,'Masterlist - Updating'!$B:$B,0))</f>
        <v xml:space="preserve">4" - 8 UN - 2A </v>
      </c>
      <c r="F243" s="7" t="str">
        <f>INDEX('Masterlist - Updating'!$F:$F,MATCH('Masterlist Autolink (Audit)'!B243,'Masterlist - Updating'!$B:$B,0))</f>
        <v>96606 &amp; 96607</v>
      </c>
      <c r="G243" s="7" t="str">
        <f>INDEX('Masterlist - Updating'!$G:$G,MATCH('Masterlist Autolink (Audit)'!B243,'Masterlist - Updating'!$B:$B,0))</f>
        <v>QCD/TRSG/PROCEDURE 014 / TRSG/QM/001/20</v>
      </c>
      <c r="H243" s="7" t="str">
        <f>INDEX('Masterlist - Updating'!$H:$H,MATCH('Masterlist Autolink (Audit)'!B243,'Masterlist - Updating'!$B:$B,0))</f>
        <v>ANSI/ASME B1.2
ANSI/ASME B1.8
ANSI/ASME B1.20.1
ANSI/ASME B1.5</v>
      </c>
      <c r="I243" s="8">
        <f>INDEX('Masterlist - Updating'!$I:$I,MATCH('Masterlist Autolink (Audit)'!B243,'Masterlist - Updating'!$B:$B,0))</f>
        <v>44560</v>
      </c>
      <c r="J243" s="133">
        <f>INDEX('Masterlist - Updating'!$J:$J,MATCH('Masterlist Autolink (Audit)'!B243,'Masterlist - Updating'!$B:$B,0))</f>
        <v>1</v>
      </c>
      <c r="K243" s="133" t="str">
        <f>INDEX('Masterlist - Updating'!$K:$K,MATCH('Masterlist Autolink (Audit)'!B243,'Masterlist - Updating'!$B:$B,0))</f>
        <v>Years</v>
      </c>
      <c r="L243" s="8">
        <f>INDEX('Masterlist - Updating'!$L:$L,MATCH('Masterlist Autolink (Audit)'!B243,'Masterlist - Updating'!$B:$B,0))</f>
        <v>44925</v>
      </c>
      <c r="M243" s="7" t="str">
        <f>INDEX('Masterlist - Updating'!$M:$M,MATCH('Masterlist Autolink (Audit)'!B243,'Masterlist - Updating'!$B:$B,0))</f>
        <v>TRESCAL</v>
      </c>
      <c r="N243" s="7" t="str">
        <f>INDEX('Masterlist - Updating'!$N:$N,MATCH('Masterlist Autolink (Audit)'!B243,'Masterlist - Updating'!$B:$B,0))</f>
        <v>SNLDM/0384/7/21</v>
      </c>
      <c r="O243" s="7" t="str">
        <f>INDEX('Masterlist - Updating'!$O:$O,MATCH('Masterlist Autolink (Audit)'!B243,'Masterlist - Updating'!$B:$B,0))</f>
        <v>QC GAUGE ROOM - C</v>
      </c>
      <c r="P243" s="7" t="b">
        <f ca="1">INDEX('Masterlist - Updating'!$P:$P,MATCH('Masterlist Autolink (Audit)'!B243,'Masterlist - Updating'!$B:$B,0))</f>
        <v>1</v>
      </c>
      <c r="Q243" s="7">
        <f>INDEX('Masterlist - Updating'!$Q:$Q,MATCH('Masterlist Autolink (Audit)'!B243,'Masterlist - Updating'!$B:$B,0))</f>
        <v>0</v>
      </c>
      <c r="R243" s="7">
        <f>INDEX('Masterlist - Updating'!$R:$R,MATCH('Masterlist Autolink (Audit)'!B243,'Masterlist - Updating'!$B:$B,0))</f>
        <v>0</v>
      </c>
      <c r="S243" s="7">
        <f>INDEX('Masterlist - Updating'!$S:$S,MATCH('Masterlist Autolink (Audit)'!B243,'Masterlist - Updating'!$B:$B,0))</f>
        <v>0</v>
      </c>
      <c r="T243" s="7">
        <f>INDEX('Masterlist - Updating'!$T:$T,MATCH('Masterlist Autolink (Audit)'!B243,'Masterlist - Updating'!$B:$B,0))</f>
        <v>0</v>
      </c>
      <c r="U243" s="11">
        <f t="shared" ca="1" si="11"/>
        <v>44831</v>
      </c>
      <c r="V243" s="11">
        <f t="shared" si="12"/>
        <v>44911</v>
      </c>
    </row>
    <row r="244" spans="1:22" ht="60" customHeight="1" x14ac:dyDescent="0.35">
      <c r="A244" s="2">
        <v>242</v>
      </c>
      <c r="B244" s="12" t="s">
        <v>1078</v>
      </c>
      <c r="C244" s="130" t="str">
        <f>INDEX('Masterlist - Updating'!$C:$C,MATCH('Masterlist Autolink (Audit)'!B244,'Masterlist - Updating'!$B:$B,0))</f>
        <v>RING GAUGE
(GO &amp; NO GO)</v>
      </c>
      <c r="D244" s="7" t="str">
        <f>INDEX('Masterlist - Updating'!$D:$D,MATCH('Masterlist Autolink (Audit)'!B244,'Masterlist - Updating'!$B:$B,0))</f>
        <v>THREADMASTER</v>
      </c>
      <c r="E244" s="7" t="str">
        <f>INDEX('Masterlist - Updating'!$E:$E,MATCH('Masterlist Autolink (Audit)'!B244,'Masterlist - Updating'!$B:$B,0))</f>
        <v>3-1/8" - 8 UN - 2A</v>
      </c>
      <c r="F244" s="7" t="str">
        <f>INDEX('Masterlist - Updating'!$F:$F,MATCH('Masterlist Autolink (Audit)'!B244,'Masterlist - Updating'!$B:$B,0))</f>
        <v>96600 &amp; 96601</v>
      </c>
      <c r="G244" s="7" t="str">
        <f>INDEX('Masterlist - Updating'!$G:$G,MATCH('Masterlist Autolink (Audit)'!B244,'Masterlist - Updating'!$B:$B,0))</f>
        <v>QCD/TRSG/PROCEDURE 014 / TRSG/QM/001/20</v>
      </c>
      <c r="H244" s="7" t="str">
        <f>INDEX('Masterlist - Updating'!$H:$H,MATCH('Masterlist Autolink (Audit)'!B244,'Masterlist - Updating'!$B:$B,0))</f>
        <v>ANSI/ASME B1.2
ANSI/ASME B1.8
ANSI/ASME B1.20.1
ANSI/ASME B1.5</v>
      </c>
      <c r="I244" s="8">
        <f>INDEX('Masterlist - Updating'!$I:$I,MATCH('Masterlist Autolink (Audit)'!B244,'Masterlist - Updating'!$B:$B,0))</f>
        <v>44561</v>
      </c>
      <c r="J244" s="133">
        <f>INDEX('Masterlist - Updating'!$J:$J,MATCH('Masterlist Autolink (Audit)'!B244,'Masterlist - Updating'!$B:$B,0))</f>
        <v>1</v>
      </c>
      <c r="K244" s="133" t="str">
        <f>INDEX('Masterlist - Updating'!$K:$K,MATCH('Masterlist Autolink (Audit)'!B244,'Masterlist - Updating'!$B:$B,0))</f>
        <v>Years</v>
      </c>
      <c r="L244" s="8">
        <f>INDEX('Masterlist - Updating'!$L:$L,MATCH('Masterlist Autolink (Audit)'!B244,'Masterlist - Updating'!$B:$B,0))</f>
        <v>44926</v>
      </c>
      <c r="M244" s="7" t="str">
        <f>INDEX('Masterlist - Updating'!$M:$M,MATCH('Masterlist Autolink (Audit)'!B244,'Masterlist - Updating'!$B:$B,0))</f>
        <v>TRESCAL</v>
      </c>
      <c r="N244" s="7" t="str">
        <f>INDEX('Masterlist - Updating'!$N:$N,MATCH('Masterlist Autolink (Audit)'!B244,'Masterlist - Updating'!$B:$B,0))</f>
        <v>SALDM/2184/22/21</v>
      </c>
      <c r="O244" s="7" t="str">
        <f>INDEX('Masterlist - Updating'!$O:$O,MATCH('Masterlist Autolink (Audit)'!B244,'Masterlist - Updating'!$B:$B,0))</f>
        <v>QC GAUGE ROOM - C</v>
      </c>
      <c r="P244" s="7" t="b">
        <f ca="1">INDEX('Masterlist - Updating'!$P:$P,MATCH('Masterlist Autolink (Audit)'!B244,'Masterlist - Updating'!$B:$B,0))</f>
        <v>1</v>
      </c>
      <c r="Q244" s="7">
        <f>INDEX('Masterlist - Updating'!$Q:$Q,MATCH('Masterlist Autolink (Audit)'!B244,'Masterlist - Updating'!$B:$B,0))</f>
        <v>0</v>
      </c>
      <c r="R244" s="7">
        <f>INDEX('Masterlist - Updating'!$R:$R,MATCH('Masterlist Autolink (Audit)'!B244,'Masterlist - Updating'!$B:$B,0))</f>
        <v>0</v>
      </c>
      <c r="S244" s="7">
        <f>INDEX('Masterlist - Updating'!$S:$S,MATCH('Masterlist Autolink (Audit)'!B244,'Masterlist - Updating'!$B:$B,0))</f>
        <v>0</v>
      </c>
      <c r="T244" s="7">
        <f>INDEX('Masterlist - Updating'!$T:$T,MATCH('Masterlist Autolink (Audit)'!B244,'Masterlist - Updating'!$B:$B,0))</f>
        <v>0</v>
      </c>
      <c r="U244" s="11">
        <f t="shared" ca="1" si="11"/>
        <v>44831</v>
      </c>
      <c r="V244" s="11">
        <f t="shared" si="12"/>
        <v>44912</v>
      </c>
    </row>
    <row r="245" spans="1:22" ht="60" customHeight="1" x14ac:dyDescent="0.35">
      <c r="A245" s="2">
        <v>243</v>
      </c>
      <c r="B245" s="12" t="s">
        <v>1082</v>
      </c>
      <c r="C245" s="130" t="str">
        <f>INDEX('Masterlist - Updating'!$C:$C,MATCH('Masterlist Autolink (Audit)'!B245,'Masterlist - Updating'!$B:$B,0))</f>
        <v>RING GAUGE
(GO &amp; NO GO)</v>
      </c>
      <c r="D245" s="7" t="str">
        <f>INDEX('Masterlist - Updating'!$D:$D,MATCH('Masterlist Autolink (Audit)'!B245,'Masterlist - Updating'!$B:$B,0))</f>
        <v>THREADMASTER</v>
      </c>
      <c r="E245" s="7" t="str">
        <f>INDEX('Masterlist - Updating'!$E:$E,MATCH('Masterlist Autolink (Audit)'!B245,'Masterlist - Updating'!$B:$B,0))</f>
        <v>3 " - 8 UN - 2A</v>
      </c>
      <c r="F245" s="7" t="str">
        <f>INDEX('Masterlist - Updating'!$F:$F,MATCH('Masterlist Autolink (Audit)'!B245,'Masterlist - Updating'!$B:$B,0))</f>
        <v>96602 &amp; 96603</v>
      </c>
      <c r="G245" s="7" t="str">
        <f>INDEX('Masterlist - Updating'!$G:$G,MATCH('Masterlist Autolink (Audit)'!B245,'Masterlist - Updating'!$B:$B,0))</f>
        <v>QCD/TRSG/PROCEDURE 014 / TRSG/QM/001/20</v>
      </c>
      <c r="H245" s="7" t="str">
        <f>INDEX('Masterlist - Updating'!$H:$H,MATCH('Masterlist Autolink (Audit)'!B245,'Masterlist - Updating'!$B:$B,0))</f>
        <v>ANSI/ASME B1.2
ANSI/ASME B1.8
ANSI/ASME B1.20.1
ANSI/ASME B1.5</v>
      </c>
      <c r="I245" s="8">
        <f>INDEX('Masterlist - Updating'!$I:$I,MATCH('Masterlist Autolink (Audit)'!B245,'Masterlist - Updating'!$B:$B,0))</f>
        <v>44561</v>
      </c>
      <c r="J245" s="133">
        <f>INDEX('Masterlist - Updating'!$J:$J,MATCH('Masterlist Autolink (Audit)'!B245,'Masterlist - Updating'!$B:$B,0))</f>
        <v>1</v>
      </c>
      <c r="K245" s="133" t="str">
        <f>INDEX('Masterlist - Updating'!$K:$K,MATCH('Masterlist Autolink (Audit)'!B245,'Masterlist - Updating'!$B:$B,0))</f>
        <v>Years</v>
      </c>
      <c r="L245" s="8">
        <f>INDEX('Masterlist - Updating'!$L:$L,MATCH('Masterlist Autolink (Audit)'!B245,'Masterlist - Updating'!$B:$B,0))</f>
        <v>44926</v>
      </c>
      <c r="M245" s="7" t="str">
        <f>INDEX('Masterlist - Updating'!$M:$M,MATCH('Masterlist Autolink (Audit)'!B245,'Masterlist - Updating'!$B:$B,0))</f>
        <v>TRESCAL</v>
      </c>
      <c r="N245" s="7" t="str">
        <f>INDEX('Masterlist - Updating'!$N:$N,MATCH('Masterlist Autolink (Audit)'!B245,'Masterlist - Updating'!$B:$B,0))</f>
        <v>SALDM/2184/23/21</v>
      </c>
      <c r="O245" s="7" t="str">
        <f>INDEX('Masterlist - Updating'!$O:$O,MATCH('Masterlist Autolink (Audit)'!B245,'Masterlist - Updating'!$B:$B,0))</f>
        <v>QC GAUGE ROOM - C</v>
      </c>
      <c r="P245" s="7" t="b">
        <f ca="1">INDEX('Masterlist - Updating'!$P:$P,MATCH('Masterlist Autolink (Audit)'!B245,'Masterlist - Updating'!$B:$B,0))</f>
        <v>1</v>
      </c>
      <c r="Q245" s="7" t="str">
        <f>INDEX('Masterlist - Updating'!$Q:$Q,MATCH('Masterlist Autolink (Audit)'!B245,'Masterlist - Updating'!$B:$B,0))</f>
        <v>NOT REQUIRED CALIBRATION</v>
      </c>
      <c r="R245" s="7">
        <f>INDEX('Masterlist - Updating'!$R:$R,MATCH('Masterlist Autolink (Audit)'!B245,'Masterlist - Updating'!$B:$B,0))</f>
        <v>0</v>
      </c>
      <c r="S245" s="7">
        <f>INDEX('Masterlist - Updating'!$S:$S,MATCH('Masterlist Autolink (Audit)'!B245,'Masterlist - Updating'!$B:$B,0))</f>
        <v>0</v>
      </c>
      <c r="T245" s="7">
        <f>INDEX('Masterlist - Updating'!$T:$T,MATCH('Masterlist Autolink (Audit)'!B245,'Masterlist - Updating'!$B:$B,0))</f>
        <v>0</v>
      </c>
      <c r="U245" s="11">
        <f t="shared" ca="1" si="11"/>
        <v>44831</v>
      </c>
      <c r="V245" s="11">
        <f t="shared" si="12"/>
        <v>44912</v>
      </c>
    </row>
    <row r="246" spans="1:22" ht="60" customHeight="1" x14ac:dyDescent="0.35">
      <c r="A246" s="2">
        <v>244</v>
      </c>
      <c r="B246" s="12" t="s">
        <v>1086</v>
      </c>
      <c r="C246" s="130" t="str">
        <f>INDEX('Masterlist - Updating'!$C:$C,MATCH('Masterlist Autolink (Audit)'!B246,'Masterlist - Updating'!$B:$B,0))</f>
        <v>RING GAUGE
(GO &amp; NO GO)</v>
      </c>
      <c r="D246" s="7" t="str">
        <f>INDEX('Masterlist - Updating'!$D:$D,MATCH('Masterlist Autolink (Audit)'!B246,'Masterlist - Updating'!$B:$B,0))</f>
        <v>THREADMASTER</v>
      </c>
      <c r="E246" s="7" t="str">
        <f>INDEX('Masterlist - Updating'!$E:$E,MATCH('Masterlist Autolink (Audit)'!B246,'Masterlist - Updating'!$B:$B,0))</f>
        <v>2-5/8" - 8 UN - 2A</v>
      </c>
      <c r="F246" s="7" t="str">
        <f>INDEX('Masterlist - Updating'!$F:$F,MATCH('Masterlist Autolink (Audit)'!B246,'Masterlist - Updating'!$B:$B,0))</f>
        <v>96595 &amp; 96596</v>
      </c>
      <c r="G246" s="7" t="str">
        <f>INDEX('Masterlist - Updating'!$G:$G,MATCH('Masterlist Autolink (Audit)'!B246,'Masterlist - Updating'!$B:$B,0))</f>
        <v>MDCP-14:2020</v>
      </c>
      <c r="H246" s="7" t="str">
        <f>INDEX('Masterlist - Updating'!$H:$H,MATCH('Masterlist Autolink (Audit)'!B246,'Masterlist - Updating'!$B:$B,0))</f>
        <v>ANSI/ASME B1.2
ANSI/ASME B1.8
ANSI/ASME B1.20.1
ANSI/ASME B1.5</v>
      </c>
      <c r="I246" s="8">
        <f>INDEX('Masterlist - Updating'!$I:$I,MATCH('Masterlist Autolink (Audit)'!B246,'Masterlist - Updating'!$B:$B,0))</f>
        <v>44567</v>
      </c>
      <c r="J246" s="133">
        <f>INDEX('Masterlist - Updating'!$J:$J,MATCH('Masterlist Autolink (Audit)'!B246,'Masterlist - Updating'!$B:$B,0))</f>
        <v>1</v>
      </c>
      <c r="K246" s="133" t="str">
        <f>INDEX('Masterlist - Updating'!$K:$K,MATCH('Masterlist Autolink (Audit)'!B246,'Masterlist - Updating'!$B:$B,0))</f>
        <v>Years</v>
      </c>
      <c r="L246" s="8">
        <f>INDEX('Masterlist - Updating'!$L:$L,MATCH('Masterlist Autolink (Audit)'!B246,'Masterlist - Updating'!$B:$B,0))</f>
        <v>44932</v>
      </c>
      <c r="M246" s="7" t="str">
        <f>INDEX('Masterlist - Updating'!$M:$M,MATCH('Masterlist Autolink (Audit)'!B246,'Masterlist - Updating'!$B:$B,0))</f>
        <v>Ming Deng</v>
      </c>
      <c r="N246" s="7" t="str">
        <f>INDEX('Masterlist - Updating'!$N:$N,MATCH('Masterlist Autolink (Audit)'!B246,'Masterlist - Updating'!$B:$B,0))</f>
        <v>MDL214090-2</v>
      </c>
      <c r="O246" s="7" t="str">
        <f>INDEX('Masterlist - Updating'!$O:$O,MATCH('Masterlist Autolink (Audit)'!B246,'Masterlist - Updating'!$B:$B,0))</f>
        <v>QC GAUGE ROOM - C</v>
      </c>
      <c r="P246" s="7" t="b">
        <f ca="1">INDEX('Masterlist - Updating'!$P:$P,MATCH('Masterlist Autolink (Audit)'!B246,'Masterlist - Updating'!$B:$B,0))</f>
        <v>1</v>
      </c>
      <c r="Q246" s="7" t="str">
        <f>INDEX('Masterlist - Updating'!$Q:$Q,MATCH('Masterlist Autolink (Audit)'!B246,'Masterlist - Updating'!$B:$B,0))</f>
        <v>NOT REQUIRED CALIBRATION</v>
      </c>
      <c r="R246" s="7">
        <f>INDEX('Masterlist - Updating'!$R:$R,MATCH('Masterlist Autolink (Audit)'!B246,'Masterlist - Updating'!$B:$B,0))</f>
        <v>0</v>
      </c>
      <c r="S246" s="7">
        <f>INDEX('Masterlist - Updating'!$S:$S,MATCH('Masterlist Autolink (Audit)'!B246,'Masterlist - Updating'!$B:$B,0))</f>
        <v>0</v>
      </c>
      <c r="T246" s="7">
        <f>INDEX('Masterlist - Updating'!$T:$T,MATCH('Masterlist Autolink (Audit)'!B246,'Masterlist - Updating'!$B:$B,0))</f>
        <v>0</v>
      </c>
      <c r="U246" s="11">
        <f t="shared" ca="1" si="11"/>
        <v>44831</v>
      </c>
      <c r="V246" s="11">
        <f t="shared" si="12"/>
        <v>44918</v>
      </c>
    </row>
    <row r="247" spans="1:22" ht="60" customHeight="1" x14ac:dyDescent="0.35">
      <c r="A247" s="2">
        <v>245</v>
      </c>
      <c r="B247" s="12" t="s">
        <v>1090</v>
      </c>
      <c r="C247" s="130" t="str">
        <f>INDEX('Masterlist - Updating'!$C:$C,MATCH('Masterlist Autolink (Audit)'!B247,'Masterlist - Updating'!$B:$B,0))</f>
        <v>RING GAUGE
(GO &amp; NO GO)</v>
      </c>
      <c r="D247" s="7" t="str">
        <f>INDEX('Masterlist - Updating'!$D:$D,MATCH('Masterlist Autolink (Audit)'!B247,'Masterlist - Updating'!$B:$B,0))</f>
        <v>THREADMASTER</v>
      </c>
      <c r="E247" s="7" t="str">
        <f>INDEX('Masterlist - Updating'!$E:$E,MATCH('Masterlist Autolink (Audit)'!B247,'Masterlist - Updating'!$B:$B,0))</f>
        <v>1-3/4" - 8 ACME - 2G</v>
      </c>
      <c r="F247" s="7" t="str">
        <f>INDEX('Masterlist - Updating'!$F:$F,MATCH('Masterlist Autolink (Audit)'!B247,'Masterlist - Updating'!$B:$B,0))</f>
        <v>96590 &amp; 96591</v>
      </c>
      <c r="G247" s="7" t="str">
        <f>INDEX('Masterlist - Updating'!$G:$G,MATCH('Masterlist Autolink (Audit)'!B247,'Masterlist - Updating'!$B:$B,0))</f>
        <v>MDCP-14:2020</v>
      </c>
      <c r="H247" s="7" t="str">
        <f>INDEX('Masterlist - Updating'!$H:$H,MATCH('Masterlist Autolink (Audit)'!B247,'Masterlist - Updating'!$B:$B,0))</f>
        <v>ANSI/ASME B1.2
ANSI/ASME B1.8
ANSI/ASME B1.20.1
ANSI/ASME B1.5</v>
      </c>
      <c r="I247" s="8">
        <f>INDEX('Masterlist - Updating'!$I:$I,MATCH('Masterlist Autolink (Audit)'!B247,'Masterlist - Updating'!$B:$B,0))</f>
        <v>44567</v>
      </c>
      <c r="J247" s="133">
        <f>INDEX('Masterlist - Updating'!$J:$J,MATCH('Masterlist Autolink (Audit)'!B247,'Masterlist - Updating'!$B:$B,0))</f>
        <v>1</v>
      </c>
      <c r="K247" s="133" t="str">
        <f>INDEX('Masterlist - Updating'!$K:$K,MATCH('Masterlist Autolink (Audit)'!B247,'Masterlist - Updating'!$B:$B,0))</f>
        <v>Years</v>
      </c>
      <c r="L247" s="8">
        <f>INDEX('Masterlist - Updating'!$L:$L,MATCH('Masterlist Autolink (Audit)'!B247,'Masterlist - Updating'!$B:$B,0))</f>
        <v>44932</v>
      </c>
      <c r="M247" s="7" t="str">
        <f>INDEX('Masterlist - Updating'!$M:$M,MATCH('Masterlist Autolink (Audit)'!B247,'Masterlist - Updating'!$B:$B,0))</f>
        <v>Ming Deng</v>
      </c>
      <c r="N247" s="7" t="str">
        <f>INDEX('Masterlist - Updating'!$N:$N,MATCH('Masterlist Autolink (Audit)'!B247,'Masterlist - Updating'!$B:$B,0))</f>
        <v>MDL214090-3</v>
      </c>
      <c r="O247" s="7" t="str">
        <f>INDEX('Masterlist - Updating'!$O:$O,MATCH('Masterlist Autolink (Audit)'!B247,'Masterlist - Updating'!$B:$B,0))</f>
        <v>QC GAUGE ROOM - H</v>
      </c>
      <c r="P247" s="7" t="b">
        <f ca="1">INDEX('Masterlist - Updating'!$P:$P,MATCH('Masterlist Autolink (Audit)'!B247,'Masterlist - Updating'!$B:$B,0))</f>
        <v>1</v>
      </c>
      <c r="Q247" s="7">
        <f>INDEX('Masterlist - Updating'!$Q:$Q,MATCH('Masterlist Autolink (Audit)'!B247,'Masterlist - Updating'!$B:$B,0))</f>
        <v>0</v>
      </c>
      <c r="R247" s="7">
        <f>INDEX('Masterlist - Updating'!$R:$R,MATCH('Masterlist Autolink (Audit)'!B247,'Masterlist - Updating'!$B:$B,0))</f>
        <v>0</v>
      </c>
      <c r="S247" s="7">
        <f>INDEX('Masterlist - Updating'!$S:$S,MATCH('Masterlist Autolink (Audit)'!B247,'Masterlist - Updating'!$B:$B,0))</f>
        <v>0</v>
      </c>
      <c r="T247" s="7">
        <f>INDEX('Masterlist - Updating'!$T:$T,MATCH('Masterlist Autolink (Audit)'!B247,'Masterlist - Updating'!$B:$B,0))</f>
        <v>0</v>
      </c>
      <c r="U247" s="11">
        <f t="shared" ca="1" si="11"/>
        <v>44831</v>
      </c>
      <c r="V247" s="11">
        <f t="shared" si="12"/>
        <v>44918</v>
      </c>
    </row>
    <row r="248" spans="1:22" ht="60" customHeight="1" x14ac:dyDescent="0.35">
      <c r="A248" s="2">
        <v>246</v>
      </c>
      <c r="B248" s="12" t="s">
        <v>1094</v>
      </c>
      <c r="C248" s="130" t="str">
        <f>INDEX('Masterlist - Updating'!$C:$C,MATCH('Masterlist Autolink (Audit)'!B248,'Masterlist - Updating'!$B:$B,0))</f>
        <v>RING GAUGE
(GO &amp; NO GO)</v>
      </c>
      <c r="D248" s="7" t="str">
        <f>INDEX('Masterlist - Updating'!$D:$D,MATCH('Masterlist Autolink (Audit)'!B248,'Masterlist - Updating'!$B:$B,0))</f>
        <v>THREADMASTER</v>
      </c>
      <c r="E248" s="7" t="str">
        <f>INDEX('Masterlist - Updating'!$E:$E,MATCH('Masterlist Autolink (Audit)'!B248,'Masterlist - Updating'!$B:$B,0))</f>
        <v>1-7/8" - 8UN - 2A</v>
      </c>
      <c r="F248" s="7" t="str">
        <f>INDEX('Masterlist - Updating'!$F:$F,MATCH('Masterlist Autolink (Audit)'!B248,'Masterlist - Updating'!$B:$B,0))</f>
        <v>96583 &amp; 96584</v>
      </c>
      <c r="G248" s="7" t="str">
        <f>INDEX('Masterlist - Updating'!$G:$G,MATCH('Masterlist Autolink (Audit)'!B248,'Masterlist - Updating'!$B:$B,0))</f>
        <v>MDCP-14:2020</v>
      </c>
      <c r="H248" s="7" t="str">
        <f>INDEX('Masterlist - Updating'!$H:$H,MATCH('Masterlist Autolink (Audit)'!B248,'Masterlist - Updating'!$B:$B,0))</f>
        <v>ANSI/ASME B1.2
ANSI/ASME B1.8
ANSI/ASME B1.20.1
ANSI/ASME B1.5</v>
      </c>
      <c r="I248" s="8">
        <f>INDEX('Masterlist - Updating'!$I:$I,MATCH('Masterlist Autolink (Audit)'!B248,'Masterlist - Updating'!$B:$B,0))</f>
        <v>44567</v>
      </c>
      <c r="J248" s="133">
        <f>INDEX('Masterlist - Updating'!$J:$J,MATCH('Masterlist Autolink (Audit)'!B248,'Masterlist - Updating'!$B:$B,0))</f>
        <v>1</v>
      </c>
      <c r="K248" s="133" t="str">
        <f>INDEX('Masterlist - Updating'!$K:$K,MATCH('Masterlist Autolink (Audit)'!B248,'Masterlist - Updating'!$B:$B,0))</f>
        <v>Years</v>
      </c>
      <c r="L248" s="8">
        <f>INDEX('Masterlist - Updating'!$L:$L,MATCH('Masterlist Autolink (Audit)'!B248,'Masterlist - Updating'!$B:$B,0))</f>
        <v>44932</v>
      </c>
      <c r="M248" s="7" t="str">
        <f>INDEX('Masterlist - Updating'!$M:$M,MATCH('Masterlist Autolink (Audit)'!B248,'Masterlist - Updating'!$B:$B,0))</f>
        <v>Ming Deng</v>
      </c>
      <c r="N248" s="7" t="str">
        <f>INDEX('Masterlist - Updating'!$N:$N,MATCH('Masterlist Autolink (Audit)'!B248,'Masterlist - Updating'!$B:$B,0))</f>
        <v>MDL214090-1</v>
      </c>
      <c r="O248" s="7" t="str">
        <f>INDEX('Masterlist - Updating'!$O:$O,MATCH('Masterlist Autolink (Audit)'!B248,'Masterlist - Updating'!$B:$B,0))</f>
        <v>QC GAUGE ROOM - C</v>
      </c>
      <c r="P248" s="7" t="b">
        <f ca="1">INDEX('Masterlist - Updating'!$P:$P,MATCH('Masterlist Autolink (Audit)'!B248,'Masterlist - Updating'!$B:$B,0))</f>
        <v>1</v>
      </c>
      <c r="Q248" s="7" t="str">
        <f>INDEX('Masterlist - Updating'!$Q:$Q,MATCH('Masterlist Autolink (Audit)'!B248,'Masterlist - Updating'!$B:$B,0))</f>
        <v>NOT REQUIRED CALIBRATION</v>
      </c>
      <c r="R248" s="7">
        <f>INDEX('Masterlist - Updating'!$R:$R,MATCH('Masterlist Autolink (Audit)'!B248,'Masterlist - Updating'!$B:$B,0))</f>
        <v>0</v>
      </c>
      <c r="S248" s="7">
        <f>INDEX('Masterlist - Updating'!$S:$S,MATCH('Masterlist Autolink (Audit)'!B248,'Masterlist - Updating'!$B:$B,0))</f>
        <v>0</v>
      </c>
      <c r="T248" s="7">
        <f>INDEX('Masterlist - Updating'!$T:$T,MATCH('Masterlist Autolink (Audit)'!B248,'Masterlist - Updating'!$B:$B,0))</f>
        <v>0</v>
      </c>
      <c r="U248" s="11">
        <f t="shared" ca="1" si="11"/>
        <v>44831</v>
      </c>
      <c r="V248" s="11">
        <f t="shared" si="12"/>
        <v>44918</v>
      </c>
    </row>
    <row r="249" spans="1:22" ht="60" customHeight="1" x14ac:dyDescent="0.35">
      <c r="A249" s="2">
        <v>247</v>
      </c>
      <c r="B249" s="12" t="s">
        <v>1098</v>
      </c>
      <c r="C249" s="130" t="str">
        <f>INDEX('Masterlist - Updating'!$C:$C,MATCH('Masterlist Autolink (Audit)'!B249,'Masterlist - Updating'!$B:$B,0))</f>
        <v>RING GAUGE
(GO &amp; NO GO)</v>
      </c>
      <c r="D249" s="7" t="str">
        <f>INDEX('Masterlist - Updating'!$D:$D,MATCH('Masterlist Autolink (Audit)'!B249,'Masterlist - Updating'!$B:$B,0))</f>
        <v>THREADMASTER</v>
      </c>
      <c r="E249" s="7" t="str">
        <f>INDEX('Masterlist - Updating'!$E:$E,MATCH('Masterlist Autolink (Audit)'!B249,'Masterlist - Updating'!$B:$B,0))</f>
        <v>1-1/2" - 8 UN - 2A</v>
      </c>
      <c r="F249" s="7" t="str">
        <f>INDEX('Masterlist - Updating'!$F:$F,MATCH('Masterlist Autolink (Audit)'!B249,'Masterlist - Updating'!$B:$B,0))</f>
        <v>96585 &amp; 96586</v>
      </c>
      <c r="G249" s="7" t="str">
        <f>INDEX('Masterlist - Updating'!$G:$G,MATCH('Masterlist Autolink (Audit)'!B249,'Masterlist - Updating'!$B:$B,0))</f>
        <v>MDCP-14:2020</v>
      </c>
      <c r="H249" s="7" t="str">
        <f>INDEX('Masterlist - Updating'!$H:$H,MATCH('Masterlist Autolink (Audit)'!B249,'Masterlist - Updating'!$B:$B,0))</f>
        <v>ANSI/ASME B1.2
ANSI/ASME B1.8
ANSI/ASME B1.20.1
ANSI/ASME B1.5</v>
      </c>
      <c r="I249" s="8">
        <f>INDEX('Masterlist - Updating'!$I:$I,MATCH('Masterlist Autolink (Audit)'!B249,'Masterlist - Updating'!$B:$B,0))</f>
        <v>44567</v>
      </c>
      <c r="J249" s="133">
        <f>INDEX('Masterlist - Updating'!$J:$J,MATCH('Masterlist Autolink (Audit)'!B249,'Masterlist - Updating'!$B:$B,0))</f>
        <v>1</v>
      </c>
      <c r="K249" s="133" t="str">
        <f>INDEX('Masterlist - Updating'!$K:$K,MATCH('Masterlist Autolink (Audit)'!B249,'Masterlist - Updating'!$B:$B,0))</f>
        <v>Years</v>
      </c>
      <c r="L249" s="8">
        <f>INDEX('Masterlist - Updating'!$L:$L,MATCH('Masterlist Autolink (Audit)'!B249,'Masterlist - Updating'!$B:$B,0))</f>
        <v>44932</v>
      </c>
      <c r="M249" s="7" t="str">
        <f>INDEX('Masterlist - Updating'!$M:$M,MATCH('Masterlist Autolink (Audit)'!B249,'Masterlist - Updating'!$B:$B,0))</f>
        <v>Ming Deng</v>
      </c>
      <c r="N249" s="7" t="str">
        <f>INDEX('Masterlist - Updating'!$N:$N,MATCH('Masterlist Autolink (Audit)'!B249,'Masterlist - Updating'!$B:$B,0))</f>
        <v>MDL214090-7</v>
      </c>
      <c r="O249" s="7" t="str">
        <f>INDEX('Masterlist - Updating'!$O:$O,MATCH('Masterlist Autolink (Audit)'!B249,'Masterlist - Updating'!$B:$B,0))</f>
        <v>QC GAUGE ROOM - C</v>
      </c>
      <c r="P249" s="7" t="b">
        <f ca="1">INDEX('Masterlist - Updating'!$P:$P,MATCH('Masterlist Autolink (Audit)'!B249,'Masterlist - Updating'!$B:$B,0))</f>
        <v>1</v>
      </c>
      <c r="Q249" s="7">
        <f>INDEX('Masterlist - Updating'!$Q:$Q,MATCH('Masterlist Autolink (Audit)'!B249,'Masterlist - Updating'!$B:$B,0))</f>
        <v>0</v>
      </c>
      <c r="R249" s="7">
        <f>INDEX('Masterlist - Updating'!$R:$R,MATCH('Masterlist Autolink (Audit)'!B249,'Masterlist - Updating'!$B:$B,0))</f>
        <v>0</v>
      </c>
      <c r="S249" s="7">
        <f>INDEX('Masterlist - Updating'!$S:$S,MATCH('Masterlist Autolink (Audit)'!B249,'Masterlist - Updating'!$B:$B,0))</f>
        <v>0</v>
      </c>
      <c r="T249" s="7">
        <f>INDEX('Masterlist - Updating'!$T:$T,MATCH('Masterlist Autolink (Audit)'!B249,'Masterlist - Updating'!$B:$B,0))</f>
        <v>0</v>
      </c>
      <c r="U249" s="11">
        <f t="shared" ca="1" si="11"/>
        <v>44831</v>
      </c>
      <c r="V249" s="11">
        <f t="shared" si="12"/>
        <v>44918</v>
      </c>
    </row>
    <row r="250" spans="1:22" ht="60" customHeight="1" x14ac:dyDescent="0.35">
      <c r="A250" s="2">
        <v>248</v>
      </c>
      <c r="B250" s="12" t="s">
        <v>1102</v>
      </c>
      <c r="C250" s="130" t="str">
        <f>INDEX('Masterlist - Updating'!$C:$C,MATCH('Masterlist Autolink (Audit)'!B250,'Masterlist - Updating'!$B:$B,0))</f>
        <v>RING GAUGE
(GO &amp; NO GO)</v>
      </c>
      <c r="D250" s="7" t="str">
        <f>INDEX('Masterlist - Updating'!$D:$D,MATCH('Masterlist Autolink (Audit)'!B250,'Masterlist - Updating'!$B:$B,0))</f>
        <v>THREADMASTER</v>
      </c>
      <c r="E250" s="7" t="str">
        <f>INDEX('Masterlist - Updating'!$E:$E,MATCH('Masterlist Autolink (Audit)'!B250,'Masterlist - Updating'!$B:$B,0))</f>
        <v>1-3/4" - 8 UN - 2A</v>
      </c>
      <c r="F250" s="7" t="str">
        <f>INDEX('Masterlist - Updating'!$F:$F,MATCH('Masterlist Autolink (Audit)'!B250,'Masterlist - Updating'!$B:$B,0))</f>
        <v>F</v>
      </c>
      <c r="G250" s="7" t="str">
        <f>INDEX('Masterlist - Updating'!$G:$G,MATCH('Masterlist Autolink (Audit)'!B250,'Masterlist - Updating'!$B:$B,0))</f>
        <v>MDCP-14:2020</v>
      </c>
      <c r="H250" s="7" t="str">
        <f>INDEX('Masterlist - Updating'!$H:$H,MATCH('Masterlist Autolink (Audit)'!B250,'Masterlist - Updating'!$B:$B,0))</f>
        <v>ANSI/ASME B1.2
ANSI/ASME B1.8
ANSI/ASME B1.20.1
ANSI/ASME B1.5</v>
      </c>
      <c r="I250" s="8">
        <f>INDEX('Masterlist - Updating'!$I:$I,MATCH('Masterlist Autolink (Audit)'!B250,'Masterlist - Updating'!$B:$B,0))</f>
        <v>44567</v>
      </c>
      <c r="J250" s="133">
        <f>INDEX('Masterlist - Updating'!$J:$J,MATCH('Masterlist Autolink (Audit)'!B250,'Masterlist - Updating'!$B:$B,0))</f>
        <v>1</v>
      </c>
      <c r="K250" s="133" t="str">
        <f>INDEX('Masterlist - Updating'!$K:$K,MATCH('Masterlist Autolink (Audit)'!B250,'Masterlist - Updating'!$B:$B,0))</f>
        <v>Years</v>
      </c>
      <c r="L250" s="8">
        <f>INDEX('Masterlist - Updating'!$L:$L,MATCH('Masterlist Autolink (Audit)'!B250,'Masterlist - Updating'!$B:$B,0))</f>
        <v>44932</v>
      </c>
      <c r="M250" s="7" t="str">
        <f>INDEX('Masterlist - Updating'!$M:$M,MATCH('Masterlist Autolink (Audit)'!B250,'Masterlist - Updating'!$B:$B,0))</f>
        <v>Ming Deng</v>
      </c>
      <c r="N250" s="7" t="str">
        <f>INDEX('Masterlist - Updating'!$N:$N,MATCH('Masterlist Autolink (Audit)'!B250,'Masterlist - Updating'!$B:$B,0))</f>
        <v>MDL214090-4</v>
      </c>
      <c r="O250" s="7" t="str">
        <f>INDEX('Masterlist - Updating'!$O:$O,MATCH('Masterlist Autolink (Audit)'!B250,'Masterlist - Updating'!$B:$B,0))</f>
        <v>QC GAUGE ROOM - C</v>
      </c>
      <c r="P250" s="7" t="b">
        <f ca="1">INDEX('Masterlist - Updating'!$P:$P,MATCH('Masterlist Autolink (Audit)'!B250,'Masterlist - Updating'!$B:$B,0))</f>
        <v>1</v>
      </c>
      <c r="Q250" s="7" t="str">
        <f>INDEX('Masterlist - Updating'!$Q:$Q,MATCH('Masterlist Autolink (Audit)'!B250,'Masterlist - Updating'!$B:$B,0))</f>
        <v>NOT REQUIRED CALIBRATION</v>
      </c>
      <c r="R250" s="7">
        <f>INDEX('Masterlist - Updating'!$R:$R,MATCH('Masterlist Autolink (Audit)'!B250,'Masterlist - Updating'!$B:$B,0))</f>
        <v>0</v>
      </c>
      <c r="S250" s="7">
        <f>INDEX('Masterlist - Updating'!$S:$S,MATCH('Masterlist Autolink (Audit)'!B250,'Masterlist - Updating'!$B:$B,0))</f>
        <v>0</v>
      </c>
      <c r="T250" s="7">
        <f>INDEX('Masterlist - Updating'!$T:$T,MATCH('Masterlist Autolink (Audit)'!B250,'Masterlist - Updating'!$B:$B,0))</f>
        <v>0</v>
      </c>
      <c r="U250" s="11">
        <f t="shared" ca="1" si="11"/>
        <v>44831</v>
      </c>
      <c r="V250" s="11">
        <f t="shared" ref="V250:V281" si="13">L250-14</f>
        <v>44918</v>
      </c>
    </row>
    <row r="251" spans="1:22" ht="60" customHeight="1" x14ac:dyDescent="0.35">
      <c r="A251" s="2">
        <v>249</v>
      </c>
      <c r="B251" s="12" t="s">
        <v>1106</v>
      </c>
      <c r="C251" s="130" t="str">
        <f>INDEX('Masterlist - Updating'!$C:$C,MATCH('Masterlist Autolink (Audit)'!B251,'Masterlist - Updating'!$B:$B,0))</f>
        <v>PLUG GAUGE 
(GO &amp; NO GO)</v>
      </c>
      <c r="D251" s="7" t="str">
        <f>INDEX('Masterlist - Updating'!$D:$D,MATCH('Masterlist Autolink (Audit)'!B251,'Masterlist - Updating'!$B:$B,0))</f>
        <v>THREADMASTER</v>
      </c>
      <c r="E251" s="7" t="str">
        <f>INDEX('Masterlist - Updating'!$E:$E,MATCH('Masterlist Autolink (Audit)'!B251,'Masterlist - Updating'!$B:$B,0))</f>
        <v>3" - 4 UNC - 2B</v>
      </c>
      <c r="F251" s="7" t="str">
        <f>INDEX('Masterlist - Updating'!$F:$F,MATCH('Masterlist Autolink (Audit)'!B251,'Masterlist - Updating'!$B:$B,0))</f>
        <v>96635</v>
      </c>
      <c r="G251" s="7" t="str">
        <f>INDEX('Masterlist - Updating'!$G:$G,MATCH('Masterlist Autolink (Audit)'!B251,'Masterlist - Updating'!$B:$B,0))</f>
        <v>QCD/TRSG/PROCEDURE 014 / TRSG/QM/001/20</v>
      </c>
      <c r="H251" s="7" t="str">
        <f>INDEX('Masterlist - Updating'!$H:$H,MATCH('Masterlist Autolink (Audit)'!B251,'Masterlist - Updating'!$B:$B,0))</f>
        <v>ANSI/ASME B1.2
ANSI/ASME B1.8
ANSI/ASME B1.20.1
ANSI/ASME B1.5</v>
      </c>
      <c r="I251" s="8">
        <f>INDEX('Masterlist - Updating'!$I:$I,MATCH('Masterlist Autolink (Audit)'!B251,'Masterlist - Updating'!$B:$B,0))</f>
        <v>44559</v>
      </c>
      <c r="J251" s="133">
        <f>INDEX('Masterlist - Updating'!$J:$J,MATCH('Masterlist Autolink (Audit)'!B251,'Masterlist - Updating'!$B:$B,0))</f>
        <v>1</v>
      </c>
      <c r="K251" s="133" t="str">
        <f>INDEX('Masterlist - Updating'!$K:$K,MATCH('Masterlist Autolink (Audit)'!B251,'Masterlist - Updating'!$B:$B,0))</f>
        <v>Years</v>
      </c>
      <c r="L251" s="8">
        <f>INDEX('Masterlist - Updating'!$L:$L,MATCH('Masterlist Autolink (Audit)'!B251,'Masterlist - Updating'!$B:$B,0))</f>
        <v>44924</v>
      </c>
      <c r="M251" s="7" t="str">
        <f>INDEX('Masterlist - Updating'!$M:$M,MATCH('Masterlist Autolink (Audit)'!B251,'Masterlist - Updating'!$B:$B,0))</f>
        <v>TRESCAL</v>
      </c>
      <c r="N251" s="7" t="str">
        <f>INDEX('Masterlist - Updating'!$N:$N,MATCH('Masterlist Autolink (Audit)'!B251,'Masterlist - Updating'!$B:$B,0))</f>
        <v>SALDM/2184/11/21</v>
      </c>
      <c r="O251" s="7" t="str">
        <f>INDEX('Masterlist - Updating'!$O:$O,MATCH('Masterlist Autolink (Audit)'!B251,'Masterlist - Updating'!$B:$B,0))</f>
        <v>QC GAUGE ROOM - I</v>
      </c>
      <c r="P251" s="7" t="b">
        <f ca="1">INDEX('Masterlist - Updating'!$P:$P,MATCH('Masterlist Autolink (Audit)'!B251,'Masterlist - Updating'!$B:$B,0))</f>
        <v>1</v>
      </c>
      <c r="Q251" s="7">
        <f>INDEX('Masterlist - Updating'!$Q:$Q,MATCH('Masterlist Autolink (Audit)'!B251,'Masterlist - Updating'!$B:$B,0))</f>
        <v>0</v>
      </c>
      <c r="R251" s="7">
        <f>INDEX('Masterlist - Updating'!$R:$R,MATCH('Masterlist Autolink (Audit)'!B251,'Masterlist - Updating'!$B:$B,0))</f>
        <v>0</v>
      </c>
      <c r="S251" s="7">
        <f>INDEX('Masterlist - Updating'!$S:$S,MATCH('Masterlist Autolink (Audit)'!B251,'Masterlist - Updating'!$B:$B,0))</f>
        <v>0</v>
      </c>
      <c r="T251" s="7">
        <f>INDEX('Masterlist - Updating'!$T:$T,MATCH('Masterlist Autolink (Audit)'!B251,'Masterlist - Updating'!$B:$B,0))</f>
        <v>0</v>
      </c>
      <c r="U251" s="11">
        <f t="shared" ca="1" si="11"/>
        <v>44831</v>
      </c>
      <c r="V251" s="11">
        <f t="shared" si="13"/>
        <v>44910</v>
      </c>
    </row>
    <row r="252" spans="1:22" ht="60" customHeight="1" x14ac:dyDescent="0.35">
      <c r="A252" s="2">
        <v>250</v>
      </c>
      <c r="B252" s="12" t="s">
        <v>1109</v>
      </c>
      <c r="C252" s="130" t="str">
        <f>INDEX('Masterlist - Updating'!$C:$C,MATCH('Masterlist Autolink (Audit)'!B252,'Masterlist - Updating'!$B:$B,0))</f>
        <v>PLUG GAUGE 
(GO &amp; NO GO)</v>
      </c>
      <c r="D252" s="7" t="str">
        <f>INDEX('Masterlist - Updating'!$D:$D,MATCH('Masterlist Autolink (Audit)'!B252,'Masterlist - Updating'!$B:$B,0))</f>
        <v>THREADMASTER</v>
      </c>
      <c r="E252" s="7" t="str">
        <f>INDEX('Masterlist - Updating'!$E:$E,MATCH('Masterlist Autolink (Audit)'!B252,'Masterlist - Updating'!$B:$B,0))</f>
        <v>6-1/4"-4 TPI STUB ACME- 2G</v>
      </c>
      <c r="F252" s="7" t="str">
        <f>INDEX('Masterlist - Updating'!$F:$F,MATCH('Masterlist Autolink (Audit)'!B252,'Masterlist - Updating'!$B:$B,0))</f>
        <v>96643 &amp; 96644</v>
      </c>
      <c r="G252" s="7" t="str">
        <f>INDEX('Masterlist - Updating'!$G:$G,MATCH('Masterlist Autolink (Audit)'!B252,'Masterlist - Updating'!$B:$B,0))</f>
        <v>QCD/TRSG/PROCEDURE 014 / TRSG/QM/001/20 / ASME/ANSI B1.8-1988</v>
      </c>
      <c r="H252" s="7" t="str">
        <f>INDEX('Masterlist - Updating'!$H:$H,MATCH('Masterlist Autolink (Audit)'!B252,'Masterlist - Updating'!$B:$B,0))</f>
        <v>ANSI/ASME B1.2
ANSI/ASME B1.8
ANSI/ASME B1.20.1
ANSI/ASME B1.5</v>
      </c>
      <c r="I252" s="8">
        <f>INDEX('Masterlist - Updating'!$I:$I,MATCH('Masterlist Autolink (Audit)'!B252,'Masterlist - Updating'!$B:$B,0))</f>
        <v>44686</v>
      </c>
      <c r="J252" s="133">
        <f>INDEX('Masterlist - Updating'!$J:$J,MATCH('Masterlist Autolink (Audit)'!B252,'Masterlist - Updating'!$B:$B,0))</f>
        <v>1</v>
      </c>
      <c r="K252" s="133" t="str">
        <f>INDEX('Masterlist - Updating'!$K:$K,MATCH('Masterlist Autolink (Audit)'!B252,'Masterlist - Updating'!$B:$B,0))</f>
        <v>Years</v>
      </c>
      <c r="L252" s="8">
        <f>INDEX('Masterlist - Updating'!$L:$L,MATCH('Masterlist Autolink (Audit)'!B252,'Masterlist - Updating'!$B:$B,0))</f>
        <v>45051</v>
      </c>
      <c r="M252" s="7" t="str">
        <f>INDEX('Masterlist - Updating'!$M:$M,MATCH('Masterlist Autolink (Audit)'!B252,'Masterlist - Updating'!$B:$B,0))</f>
        <v>TRESCAL</v>
      </c>
      <c r="N252" s="7" t="str">
        <f>INDEX('Masterlist - Updating'!$N:$N,MATCH('Masterlist Autolink (Audit)'!B252,'Masterlist - Updating'!$B:$B,0))</f>
        <v>SNLDM/0109/1/22</v>
      </c>
      <c r="O252" s="7" t="str">
        <f>INDEX('Masterlist - Updating'!$O:$O,MATCH('Masterlist Autolink (Audit)'!B252,'Masterlist - Updating'!$B:$B,0))</f>
        <v>QC GAUGE ROOM OUT SIDE</v>
      </c>
      <c r="P252" s="7" t="b">
        <f ca="1">INDEX('Masterlist - Updating'!$P:$P,MATCH('Masterlist Autolink (Audit)'!B252,'Masterlist - Updating'!$B:$B,0))</f>
        <v>1</v>
      </c>
      <c r="Q252" s="7">
        <f>INDEX('Masterlist - Updating'!$Q:$Q,MATCH('Masterlist Autolink (Audit)'!B252,'Masterlist - Updating'!$B:$B,0))</f>
        <v>0</v>
      </c>
      <c r="R252" s="7" t="str">
        <f>INDEX('Masterlist - Updating'!$R:$R,MATCH('Masterlist Autolink (Audit)'!B252,'Masterlist - Updating'!$B:$B,0))</f>
        <v>110033
0101
000211509</v>
      </c>
      <c r="S252" s="7" t="str">
        <f>INDEX('Masterlist - Updating'!$S:$S,MATCH('Masterlist Autolink (Audit)'!B252,'Masterlist - Updating'!$B:$B,0))</f>
        <v>14358
SALDM/1074/3/21
SALDM/0624/1/22</v>
      </c>
      <c r="T252" s="7" t="str">
        <f>INDEX('Masterlist - Updating'!$T:$T,MATCH('Masterlist Autolink (Audit)'!B252,'Masterlist - Updating'!$B:$B,0))</f>
        <v>01.09.2022
12.08.2023
19.04.2023</v>
      </c>
      <c r="U252" s="11">
        <f t="shared" ca="1" si="11"/>
        <v>44831</v>
      </c>
      <c r="V252" s="11">
        <f t="shared" si="13"/>
        <v>45037</v>
      </c>
    </row>
    <row r="253" spans="1:22" ht="60" customHeight="1" x14ac:dyDescent="0.35">
      <c r="A253" s="2">
        <v>251</v>
      </c>
      <c r="B253" s="12" t="s">
        <v>1117</v>
      </c>
      <c r="C253" s="130" t="str">
        <f>INDEX('Masterlist - Updating'!$C:$C,MATCH('Masterlist Autolink (Audit)'!B253,'Masterlist - Updating'!$B:$B,0))</f>
        <v>PLUG GAUGE 
(GO &amp; NO GO)</v>
      </c>
      <c r="D253" s="7" t="str">
        <f>INDEX('Masterlist - Updating'!$D:$D,MATCH('Masterlist Autolink (Audit)'!B253,'Masterlist - Updating'!$B:$B,0))</f>
        <v>THREADMASTER</v>
      </c>
      <c r="E253" s="7" t="str">
        <f>INDEX('Masterlist - Updating'!$E:$E,MATCH('Masterlist Autolink (Audit)'!B253,'Masterlist - Updating'!$B:$B,0))</f>
        <v xml:space="preserve">5-1/2" - 8 TPI  ACME - 2G </v>
      </c>
      <c r="F253" s="7" t="str">
        <f>INDEX('Masterlist - Updating'!$F:$F,MATCH('Masterlist Autolink (Audit)'!B253,'Masterlist - Updating'!$B:$B,0))</f>
        <v>96621 &amp; 96622</v>
      </c>
      <c r="G253" s="7" t="str">
        <f>INDEX('Masterlist - Updating'!$G:$G,MATCH('Masterlist Autolink (Audit)'!B253,'Masterlist - Updating'!$B:$B,0))</f>
        <v>QCD/TRSG/PROCEDURE 014 / TRSG/QM/001/20</v>
      </c>
      <c r="H253" s="7" t="str">
        <f>INDEX('Masterlist - Updating'!$H:$H,MATCH('Masterlist Autolink (Audit)'!B253,'Masterlist - Updating'!$B:$B,0))</f>
        <v>ANSI/ASME B1.2
ANSI/ASME B1.8
ANSI/ASME B1.20.1
ANSI/ASME B1.5</v>
      </c>
      <c r="I253" s="8">
        <f>INDEX('Masterlist - Updating'!$I:$I,MATCH('Masterlist Autolink (Audit)'!B253,'Masterlist - Updating'!$B:$B,0))</f>
        <v>44557</v>
      </c>
      <c r="J253" s="133">
        <f>INDEX('Masterlist - Updating'!$J:$J,MATCH('Masterlist Autolink (Audit)'!B253,'Masterlist - Updating'!$B:$B,0))</f>
        <v>1</v>
      </c>
      <c r="K253" s="133" t="str">
        <f>INDEX('Masterlist - Updating'!$K:$K,MATCH('Masterlist Autolink (Audit)'!B253,'Masterlist - Updating'!$B:$B,0))</f>
        <v>Years</v>
      </c>
      <c r="L253" s="8">
        <f>INDEX('Masterlist - Updating'!$L:$L,MATCH('Masterlist Autolink (Audit)'!B253,'Masterlist - Updating'!$B:$B,0))</f>
        <v>44922</v>
      </c>
      <c r="M253" s="7" t="str">
        <f>INDEX('Masterlist - Updating'!$M:$M,MATCH('Masterlist Autolink (Audit)'!B253,'Masterlist - Updating'!$B:$B,0))</f>
        <v>TRESCAL</v>
      </c>
      <c r="N253" s="7" t="str">
        <f>INDEX('Masterlist - Updating'!$N:$N,MATCH('Masterlist Autolink (Audit)'!B253,'Masterlist - Updating'!$B:$B,0))</f>
        <v>SNLDM/0384/3/21</v>
      </c>
      <c r="O253" s="7" t="str">
        <f>INDEX('Masterlist - Updating'!$O:$O,MATCH('Masterlist Autolink (Audit)'!B253,'Masterlist - Updating'!$B:$B,0))</f>
        <v>QC GAUGE ROOM - H</v>
      </c>
      <c r="P253" s="7" t="b">
        <f ca="1">INDEX('Masterlist - Updating'!$P:$P,MATCH('Masterlist Autolink (Audit)'!B253,'Masterlist - Updating'!$B:$B,0))</f>
        <v>1</v>
      </c>
      <c r="Q253" s="7">
        <f>INDEX('Masterlist - Updating'!$Q:$Q,MATCH('Masterlist Autolink (Audit)'!B253,'Masterlist - Updating'!$B:$B,0))</f>
        <v>0</v>
      </c>
      <c r="R253" s="7">
        <f>INDEX('Masterlist - Updating'!$R:$R,MATCH('Masterlist Autolink (Audit)'!B253,'Masterlist - Updating'!$B:$B,0))</f>
        <v>0</v>
      </c>
      <c r="S253" s="7">
        <f>INDEX('Masterlist - Updating'!$S:$S,MATCH('Masterlist Autolink (Audit)'!B253,'Masterlist - Updating'!$B:$B,0))</f>
        <v>0</v>
      </c>
      <c r="T253" s="7">
        <f>INDEX('Masterlist - Updating'!$T:$T,MATCH('Masterlist Autolink (Audit)'!B253,'Masterlist - Updating'!$B:$B,0))</f>
        <v>0</v>
      </c>
      <c r="U253" s="11">
        <f t="shared" ca="1" si="11"/>
        <v>44831</v>
      </c>
      <c r="V253" s="11">
        <f t="shared" si="13"/>
        <v>44908</v>
      </c>
    </row>
    <row r="254" spans="1:22" ht="60" customHeight="1" x14ac:dyDescent="0.35">
      <c r="A254" s="2">
        <v>252</v>
      </c>
      <c r="B254" s="12" t="s">
        <v>1121</v>
      </c>
      <c r="C254" s="130" t="str">
        <f>INDEX('Masterlist - Updating'!$C:$C,MATCH('Masterlist Autolink (Audit)'!B254,'Masterlist - Updating'!$B:$B,0))</f>
        <v>PLUG GAUGE 
(GO &amp; NO GO)</v>
      </c>
      <c r="D254" s="7" t="str">
        <f>INDEX('Masterlist - Updating'!$D:$D,MATCH('Masterlist Autolink (Audit)'!B254,'Masterlist - Updating'!$B:$B,0))</f>
        <v>THREADMASTER</v>
      </c>
      <c r="E254" s="7" t="str">
        <f>INDEX('Masterlist - Updating'!$E:$E,MATCH('Masterlist Autolink (Audit)'!B254,'Masterlist - Updating'!$B:$B,0))</f>
        <v xml:space="preserve">4" - 8 UN - 2B </v>
      </c>
      <c r="F254" s="7" t="str">
        <f>INDEX('Masterlist - Updating'!$F:$F,MATCH('Masterlist Autolink (Audit)'!B254,'Masterlist - Updating'!$B:$B,0))</f>
        <v>96638 &amp; 96639</v>
      </c>
      <c r="G254" s="7" t="str">
        <f>INDEX('Masterlist - Updating'!$G:$G,MATCH('Masterlist Autolink (Audit)'!B254,'Masterlist - Updating'!$B:$B,0))</f>
        <v>QCD/TRSG/PROCEDURE 014 / TRSG/QM/001/20</v>
      </c>
      <c r="H254" s="7" t="str">
        <f>INDEX('Masterlist - Updating'!$H:$H,MATCH('Masterlist Autolink (Audit)'!B254,'Masterlist - Updating'!$B:$B,0))</f>
        <v>ANSI/ASME B1.2
ANSI/ASME B1.8
ANSI/ASME B1.20.1
ANSI/ASME B1.5</v>
      </c>
      <c r="I254" s="8">
        <f>INDEX('Masterlist - Updating'!$I:$I,MATCH('Masterlist Autolink (Audit)'!B254,'Masterlist - Updating'!$B:$B,0))</f>
        <v>44506</v>
      </c>
      <c r="J254" s="133">
        <f>INDEX('Masterlist - Updating'!$J:$J,MATCH('Masterlist Autolink (Audit)'!B254,'Masterlist - Updating'!$B:$B,0))</f>
        <v>1</v>
      </c>
      <c r="K254" s="133" t="str">
        <f>INDEX('Masterlist - Updating'!$K:$K,MATCH('Masterlist Autolink (Audit)'!B254,'Masterlist - Updating'!$B:$B,0))</f>
        <v>Years</v>
      </c>
      <c r="L254" s="8">
        <f>INDEX('Masterlist - Updating'!$L:$L,MATCH('Masterlist Autolink (Audit)'!B254,'Masterlist - Updating'!$B:$B,0))</f>
        <v>44871</v>
      </c>
      <c r="M254" s="7" t="str">
        <f>INDEX('Masterlist - Updating'!$M:$M,MATCH('Masterlist Autolink (Audit)'!B254,'Masterlist - Updating'!$B:$B,0))</f>
        <v>TRESCAL</v>
      </c>
      <c r="N254" s="7" t="str">
        <f>INDEX('Masterlist - Updating'!$N:$N,MATCH('Masterlist Autolink (Audit)'!B254,'Masterlist - Updating'!$B:$B,0))</f>
        <v>SNLDM/0322/1/21</v>
      </c>
      <c r="O254" s="7" t="str">
        <f>INDEX('Masterlist - Updating'!$O:$O,MATCH('Masterlist Autolink (Audit)'!B254,'Masterlist - Updating'!$B:$B,0))</f>
        <v>QC GAUGE ROOM - D</v>
      </c>
      <c r="P254" s="7" t="b">
        <f ca="1">INDEX('Masterlist - Updating'!$P:$P,MATCH('Masterlist Autolink (Audit)'!B254,'Masterlist - Updating'!$B:$B,0))</f>
        <v>1</v>
      </c>
      <c r="Q254" s="7">
        <f>INDEX('Masterlist - Updating'!$Q:$Q,MATCH('Masterlist Autolink (Audit)'!B254,'Masterlist - Updating'!$B:$B,0))</f>
        <v>0</v>
      </c>
      <c r="R254" s="7">
        <f>INDEX('Masterlist - Updating'!$R:$R,MATCH('Masterlist Autolink (Audit)'!B254,'Masterlist - Updating'!$B:$B,0))</f>
        <v>0</v>
      </c>
      <c r="S254" s="7">
        <f>INDEX('Masterlist - Updating'!$S:$S,MATCH('Masterlist Autolink (Audit)'!B254,'Masterlist - Updating'!$B:$B,0))</f>
        <v>0</v>
      </c>
      <c r="T254" s="7">
        <f>INDEX('Masterlist - Updating'!$T:$T,MATCH('Masterlist Autolink (Audit)'!B254,'Masterlist - Updating'!$B:$B,0))</f>
        <v>0</v>
      </c>
      <c r="U254" s="11">
        <f t="shared" ca="1" si="11"/>
        <v>44831</v>
      </c>
      <c r="V254" s="11">
        <f t="shared" si="13"/>
        <v>44857</v>
      </c>
    </row>
    <row r="255" spans="1:22" ht="60" customHeight="1" x14ac:dyDescent="0.35">
      <c r="A255" s="2">
        <v>253</v>
      </c>
      <c r="B255" s="12" t="s">
        <v>1124</v>
      </c>
      <c r="C255" s="130" t="str">
        <f>INDEX('Masterlist - Updating'!$C:$C,MATCH('Masterlist Autolink (Audit)'!B255,'Masterlist - Updating'!$B:$B,0))</f>
        <v>PLUG GAUGE 
(GO &amp; NO GO)</v>
      </c>
      <c r="D255" s="7" t="str">
        <f>INDEX('Masterlist - Updating'!$D:$D,MATCH('Masterlist Autolink (Audit)'!B255,'Masterlist - Updating'!$B:$B,0))</f>
        <v>THREADMASTER</v>
      </c>
      <c r="E255" s="7" t="str">
        <f>INDEX('Masterlist - Updating'!$E:$E,MATCH('Masterlist Autolink (Audit)'!B255,'Masterlist - Updating'!$B:$B,0))</f>
        <v>4-5/8"-4 TPI STUB ACME- 2G</v>
      </c>
      <c r="F255" s="7" t="str">
        <f>INDEX('Masterlist - Updating'!$F:$F,MATCH('Masterlist Autolink (Audit)'!B255,'Masterlist - Updating'!$B:$B,0))</f>
        <v>96636 &amp; 96637</v>
      </c>
      <c r="G255" s="7" t="str">
        <f>INDEX('Masterlist - Updating'!$G:$G,MATCH('Masterlist Autolink (Audit)'!B255,'Masterlist - Updating'!$B:$B,0))</f>
        <v>QCD/TRSG/PROCEDURE 014 / TRSG/QM/001/20</v>
      </c>
      <c r="H255" s="7" t="str">
        <f>INDEX('Masterlist - Updating'!$H:$H,MATCH('Masterlist Autolink (Audit)'!B255,'Masterlist - Updating'!$B:$B,0))</f>
        <v>ANSI/ASME B1.2
ANSI/ASME B1.8
ANSI/ASME B1.20.1
ANSI/ASME B1.5</v>
      </c>
      <c r="I255" s="8">
        <f>INDEX('Masterlist - Updating'!$I:$I,MATCH('Masterlist Autolink (Audit)'!B255,'Masterlist - Updating'!$B:$B,0))</f>
        <v>44557</v>
      </c>
      <c r="J255" s="133">
        <f>INDEX('Masterlist - Updating'!$J:$J,MATCH('Masterlist Autolink (Audit)'!B255,'Masterlist - Updating'!$B:$B,0))</f>
        <v>1</v>
      </c>
      <c r="K255" s="133" t="str">
        <f>INDEX('Masterlist - Updating'!$K:$K,MATCH('Masterlist Autolink (Audit)'!B255,'Masterlist - Updating'!$B:$B,0))</f>
        <v>Years</v>
      </c>
      <c r="L255" s="8">
        <f>INDEX('Masterlist - Updating'!$L:$L,MATCH('Masterlist Autolink (Audit)'!B255,'Masterlist - Updating'!$B:$B,0))</f>
        <v>44922</v>
      </c>
      <c r="M255" s="7" t="str">
        <f>INDEX('Masterlist - Updating'!$M:$M,MATCH('Masterlist Autolink (Audit)'!B255,'Masterlist - Updating'!$B:$B,0))</f>
        <v>TRESCAL</v>
      </c>
      <c r="N255" s="7" t="str">
        <f>INDEX('Masterlist - Updating'!$N:$N,MATCH('Masterlist Autolink (Audit)'!B255,'Masterlist - Updating'!$B:$B,0))</f>
        <v>SNLDM/0384/2/21</v>
      </c>
      <c r="O255" s="7" t="str">
        <f>INDEX('Masterlist - Updating'!$O:$O,MATCH('Masterlist Autolink (Audit)'!B255,'Masterlist - Updating'!$B:$B,0))</f>
        <v>QC GAUGE ROOM - H</v>
      </c>
      <c r="P255" s="7" t="b">
        <f ca="1">INDEX('Masterlist - Updating'!$P:$P,MATCH('Masterlist Autolink (Audit)'!B255,'Masterlist - Updating'!$B:$B,0))</f>
        <v>1</v>
      </c>
      <c r="Q255" s="7">
        <f>INDEX('Masterlist - Updating'!$Q:$Q,MATCH('Masterlist Autolink (Audit)'!B255,'Masterlist - Updating'!$B:$B,0))</f>
        <v>0</v>
      </c>
      <c r="R255" s="7">
        <f>INDEX('Masterlist - Updating'!$R:$R,MATCH('Masterlist Autolink (Audit)'!B255,'Masterlist - Updating'!$B:$B,0))</f>
        <v>0</v>
      </c>
      <c r="S255" s="7">
        <f>INDEX('Masterlist - Updating'!$S:$S,MATCH('Masterlist Autolink (Audit)'!B255,'Masterlist - Updating'!$B:$B,0))</f>
        <v>0</v>
      </c>
      <c r="T255" s="7">
        <f>INDEX('Masterlist - Updating'!$T:$T,MATCH('Masterlist Autolink (Audit)'!B255,'Masterlist - Updating'!$B:$B,0))</f>
        <v>0</v>
      </c>
      <c r="U255" s="11">
        <f t="shared" ca="1" si="11"/>
        <v>44831</v>
      </c>
      <c r="V255" s="11">
        <f t="shared" si="13"/>
        <v>44908</v>
      </c>
    </row>
    <row r="256" spans="1:22" ht="60" customHeight="1" x14ac:dyDescent="0.35">
      <c r="A256" s="2">
        <v>254</v>
      </c>
      <c r="B256" s="12" t="s">
        <v>1128</v>
      </c>
      <c r="C256" s="130" t="str">
        <f>INDEX('Masterlist - Updating'!$C:$C,MATCH('Masterlist Autolink (Audit)'!B256,'Masterlist - Updating'!$B:$B,0))</f>
        <v>PLUG GAUGE 
(GO &amp; NO GO)</v>
      </c>
      <c r="D256" s="7" t="str">
        <f>INDEX('Masterlist - Updating'!$D:$D,MATCH('Masterlist Autolink (Audit)'!B256,'Masterlist - Updating'!$B:$B,0))</f>
        <v>THREADMASTER</v>
      </c>
      <c r="E256" s="7" t="str">
        <f>INDEX('Masterlist - Updating'!$E:$E,MATCH('Masterlist Autolink (Audit)'!B256,'Masterlist - Updating'!$B:$B,0))</f>
        <v>3-1/8" - 8 UN - 2B</v>
      </c>
      <c r="F256" s="7" t="str">
        <f>INDEX('Masterlist - Updating'!$F:$F,MATCH('Masterlist Autolink (Audit)'!B256,'Masterlist - Updating'!$B:$B,0))</f>
        <v>96632</v>
      </c>
      <c r="G256" s="7" t="str">
        <f>INDEX('Masterlist - Updating'!$G:$G,MATCH('Masterlist Autolink (Audit)'!B256,'Masterlist - Updating'!$B:$B,0))</f>
        <v>QCD/TRSG/PROCEDURE 014 / TRSG/QM/001/20</v>
      </c>
      <c r="H256" s="7" t="str">
        <f>INDEX('Masterlist - Updating'!$H:$H,MATCH('Masterlist Autolink (Audit)'!B256,'Masterlist - Updating'!$B:$B,0))</f>
        <v>ANSI/ASME B1.2
ANSI/ASME B1.8
ANSI/ASME B1.20.1
ANSI/ASME B1.5</v>
      </c>
      <c r="I256" s="8">
        <f>INDEX('Masterlist - Updating'!$I:$I,MATCH('Masterlist Autolink (Audit)'!B256,'Masterlist - Updating'!$B:$B,0))</f>
        <v>44525</v>
      </c>
      <c r="J256" s="133">
        <f>INDEX('Masterlist - Updating'!$J:$J,MATCH('Masterlist Autolink (Audit)'!B256,'Masterlist - Updating'!$B:$B,0))</f>
        <v>1</v>
      </c>
      <c r="K256" s="133" t="str">
        <f>INDEX('Masterlist - Updating'!$K:$K,MATCH('Masterlist Autolink (Audit)'!B256,'Masterlist - Updating'!$B:$B,0))</f>
        <v>Years</v>
      </c>
      <c r="L256" s="8">
        <f>INDEX('Masterlist - Updating'!$L:$L,MATCH('Masterlist Autolink (Audit)'!B256,'Masterlist - Updating'!$B:$B,0))</f>
        <v>44890</v>
      </c>
      <c r="M256" s="7" t="str">
        <f>INDEX('Masterlist - Updating'!$M:$M,MATCH('Masterlist Autolink (Audit)'!B256,'Masterlist - Updating'!$B:$B,0))</f>
        <v>TRESCAL</v>
      </c>
      <c r="N256" s="7" t="str">
        <f>INDEX('Masterlist - Updating'!$N:$N,MATCH('Masterlist Autolink (Audit)'!B256,'Masterlist - Updating'!$B:$B,0))</f>
        <v>SALDM/1918/2/21</v>
      </c>
      <c r="O256" s="7" t="str">
        <f>INDEX('Masterlist - Updating'!$O:$O,MATCH('Masterlist Autolink (Audit)'!B256,'Masterlist - Updating'!$B:$B,0))</f>
        <v>M/S GAUGE ROOM C18 &amp; C19</v>
      </c>
      <c r="P256" s="7" t="b">
        <f ca="1">INDEX('Masterlist - Updating'!$P:$P,MATCH('Masterlist Autolink (Audit)'!B256,'Masterlist - Updating'!$B:$B,0))</f>
        <v>1</v>
      </c>
      <c r="Q256" s="7">
        <f>INDEX('Masterlist - Updating'!$Q:$Q,MATCH('Masterlist Autolink (Audit)'!B256,'Masterlist - Updating'!$B:$B,0))</f>
        <v>0</v>
      </c>
      <c r="R256" s="7">
        <f>INDEX('Masterlist - Updating'!$R:$R,MATCH('Masterlist Autolink (Audit)'!B256,'Masterlist - Updating'!$B:$B,0))</f>
        <v>0</v>
      </c>
      <c r="S256" s="7">
        <f>INDEX('Masterlist - Updating'!$S:$S,MATCH('Masterlist Autolink (Audit)'!B256,'Masterlist - Updating'!$B:$B,0))</f>
        <v>0</v>
      </c>
      <c r="T256" s="7">
        <f>INDEX('Masterlist - Updating'!$T:$T,MATCH('Masterlist Autolink (Audit)'!B256,'Masterlist - Updating'!$B:$B,0))</f>
        <v>0</v>
      </c>
      <c r="U256" s="11">
        <f t="shared" ca="1" si="11"/>
        <v>44831</v>
      </c>
      <c r="V256" s="11">
        <f t="shared" si="13"/>
        <v>44876</v>
      </c>
    </row>
    <row r="257" spans="1:22" ht="60" customHeight="1" x14ac:dyDescent="0.35">
      <c r="A257" s="2">
        <v>255</v>
      </c>
      <c r="B257" s="12" t="s">
        <v>1132</v>
      </c>
      <c r="C257" s="130" t="str">
        <f>INDEX('Masterlist - Updating'!$C:$C,MATCH('Masterlist Autolink (Audit)'!B257,'Masterlist - Updating'!$B:$B,0))</f>
        <v>PLUG GAUGE 
(GO &amp; NO GO)</v>
      </c>
      <c r="D257" s="7" t="str">
        <f>INDEX('Masterlist - Updating'!$D:$D,MATCH('Masterlist Autolink (Audit)'!B257,'Masterlist - Updating'!$B:$B,0))</f>
        <v>THREADMASTER</v>
      </c>
      <c r="E257" s="7" t="str">
        <f>INDEX('Masterlist - Updating'!$E:$E,MATCH('Masterlist Autolink (Audit)'!B257,'Masterlist - Updating'!$B:$B,0))</f>
        <v>2-5/8" - 8 UN - 2B</v>
      </c>
      <c r="F257" s="7" t="str">
        <f>INDEX('Masterlist - Updating'!$F:$F,MATCH('Masterlist Autolink (Audit)'!B257,'Masterlist - Updating'!$B:$B,0))</f>
        <v>96628</v>
      </c>
      <c r="G257" s="7" t="str">
        <f>INDEX('Masterlist - Updating'!$G:$G,MATCH('Masterlist Autolink (Audit)'!B257,'Masterlist - Updating'!$B:$B,0))</f>
        <v>QCD/TRSG/PROCEDURE 014 / TRSG/QM/001/20</v>
      </c>
      <c r="H257" s="7" t="str">
        <f>INDEX('Masterlist - Updating'!$H:$H,MATCH('Masterlist Autolink (Audit)'!B257,'Masterlist - Updating'!$B:$B,0))</f>
        <v>ANSI/ASME B1.2
ANSI/ASME B1.8
ANSI/ASME B1.20.1
ANSI/ASME B1.5</v>
      </c>
      <c r="I257" s="8">
        <f>INDEX('Masterlist - Updating'!$I:$I,MATCH('Masterlist Autolink (Audit)'!B257,'Masterlist - Updating'!$B:$B,0))</f>
        <v>44560</v>
      </c>
      <c r="J257" s="133">
        <f>INDEX('Masterlist - Updating'!$J:$J,MATCH('Masterlist Autolink (Audit)'!B257,'Masterlist - Updating'!$B:$B,0))</f>
        <v>1</v>
      </c>
      <c r="K257" s="133" t="str">
        <f>INDEX('Masterlist - Updating'!$K:$K,MATCH('Masterlist Autolink (Audit)'!B257,'Masterlist - Updating'!$B:$B,0))</f>
        <v>Years</v>
      </c>
      <c r="L257" s="8">
        <f>INDEX('Masterlist - Updating'!$L:$L,MATCH('Masterlist Autolink (Audit)'!B257,'Masterlist - Updating'!$B:$B,0))</f>
        <v>44925</v>
      </c>
      <c r="M257" s="7" t="str">
        <f>INDEX('Masterlist - Updating'!$M:$M,MATCH('Masterlist Autolink (Audit)'!B257,'Masterlist - Updating'!$B:$B,0))</f>
        <v>TRESCAL</v>
      </c>
      <c r="N257" s="7" t="str">
        <f>INDEX('Masterlist - Updating'!$N:$N,MATCH('Masterlist Autolink (Audit)'!B257,'Masterlist - Updating'!$B:$B,0))</f>
        <v>SALDM/2184/15/21</v>
      </c>
      <c r="O257" s="7" t="str">
        <f>INDEX('Masterlist - Updating'!$O:$O,MATCH('Masterlist Autolink (Audit)'!B257,'Masterlist - Updating'!$B:$B,0))</f>
        <v>M/S GAUGE ROOM H15</v>
      </c>
      <c r="P257" s="7" t="b">
        <f ca="1">INDEX('Masterlist - Updating'!$P:$P,MATCH('Masterlist Autolink (Audit)'!B257,'Masterlist - Updating'!$B:$B,0))</f>
        <v>1</v>
      </c>
      <c r="Q257" s="7">
        <f>INDEX('Masterlist - Updating'!$Q:$Q,MATCH('Masterlist Autolink (Audit)'!B257,'Masterlist - Updating'!$B:$B,0))</f>
        <v>0</v>
      </c>
      <c r="R257" s="7">
        <f>INDEX('Masterlist - Updating'!$R:$R,MATCH('Masterlist Autolink (Audit)'!B257,'Masterlist - Updating'!$B:$B,0))</f>
        <v>0</v>
      </c>
      <c r="S257" s="7">
        <f>INDEX('Masterlist - Updating'!$S:$S,MATCH('Masterlist Autolink (Audit)'!B257,'Masterlist - Updating'!$B:$B,0))</f>
        <v>0</v>
      </c>
      <c r="T257" s="7">
        <f>INDEX('Masterlist - Updating'!$T:$T,MATCH('Masterlist Autolink (Audit)'!B257,'Masterlist - Updating'!$B:$B,0))</f>
        <v>0</v>
      </c>
      <c r="U257" s="11">
        <f t="shared" ca="1" si="11"/>
        <v>44831</v>
      </c>
      <c r="V257" s="11">
        <f t="shared" si="13"/>
        <v>44911</v>
      </c>
    </row>
    <row r="258" spans="1:22" ht="60" customHeight="1" x14ac:dyDescent="0.35">
      <c r="A258" s="2">
        <v>256</v>
      </c>
      <c r="B258" s="12" t="s">
        <v>1136</v>
      </c>
      <c r="C258" s="130" t="str">
        <f>INDEX('Masterlist - Updating'!$C:$C,MATCH('Masterlist Autolink (Audit)'!B258,'Masterlist - Updating'!$B:$B,0))</f>
        <v>PLUG GAUGE 
(GO &amp; NO GO)</v>
      </c>
      <c r="D258" s="7" t="str">
        <f>INDEX('Masterlist - Updating'!$D:$D,MATCH('Masterlist Autolink (Audit)'!B258,'Masterlist - Updating'!$B:$B,0))</f>
        <v>THREADMASTER</v>
      </c>
      <c r="E258" s="7" t="str">
        <f>INDEX('Masterlist - Updating'!$E:$E,MATCH('Masterlist Autolink (Audit)'!B258,'Masterlist - Updating'!$B:$B,0))</f>
        <v>2-1/4" - 12 UN - 2B</v>
      </c>
      <c r="F258" s="7" t="str">
        <f>INDEX('Masterlist - Updating'!$F:$F,MATCH('Masterlist Autolink (Audit)'!B258,'Masterlist - Updating'!$B:$B,0))</f>
        <v>96629</v>
      </c>
      <c r="G258" s="7" t="str">
        <f>INDEX('Masterlist - Updating'!$G:$G,MATCH('Masterlist Autolink (Audit)'!B258,'Masterlist - Updating'!$B:$B,0))</f>
        <v>QCD/TRSG/PROCEDURE 014 / TRSG/QM/001/20 / 
ANSI/ASME B1.2-1983</v>
      </c>
      <c r="H258" s="7" t="str">
        <f>INDEX('Masterlist - Updating'!$H:$H,MATCH('Masterlist Autolink (Audit)'!B258,'Masterlist - Updating'!$B:$B,0))</f>
        <v>ANSI/ASME B1.2
ANSI/ASME B1.8
ANSI/ASME B1.20.1
ANSI/ASME B1.5</v>
      </c>
      <c r="I258" s="8">
        <f>INDEX('Masterlist - Updating'!$I:$I,MATCH('Masterlist Autolink (Audit)'!B258,'Masterlist - Updating'!$B:$B,0))</f>
        <v>44681</v>
      </c>
      <c r="J258" s="133">
        <f>INDEX('Masterlist - Updating'!$J:$J,MATCH('Masterlist Autolink (Audit)'!B258,'Masterlist - Updating'!$B:$B,0))</f>
        <v>1</v>
      </c>
      <c r="K258" s="133" t="str">
        <f>INDEX('Masterlist - Updating'!$K:$K,MATCH('Masterlist Autolink (Audit)'!B258,'Masterlist - Updating'!$B:$B,0))</f>
        <v>Years</v>
      </c>
      <c r="L258" s="8">
        <f>INDEX('Masterlist - Updating'!$L:$L,MATCH('Masterlist Autolink (Audit)'!B258,'Masterlist - Updating'!$B:$B,0))</f>
        <v>45046</v>
      </c>
      <c r="M258" s="7" t="str">
        <f>INDEX('Masterlist - Updating'!$M:$M,MATCH('Masterlist Autolink (Audit)'!B258,'Masterlist - Updating'!$B:$B,0))</f>
        <v>TRESCAL</v>
      </c>
      <c r="N258" s="7" t="str">
        <f>INDEX('Masterlist - Updating'!$N:$N,MATCH('Masterlist Autolink (Audit)'!B258,'Masterlist - Updating'!$B:$B,0))</f>
        <v>SALDM/0675/5/22</v>
      </c>
      <c r="O258" s="7" t="str">
        <f>INDEX('Masterlist - Updating'!$O:$O,MATCH('Masterlist Autolink (Audit)'!B258,'Masterlist - Updating'!$B:$B,0))</f>
        <v>QC GAUGE ROOM OUT SIDE</v>
      </c>
      <c r="P258" s="7" t="b">
        <f ca="1">INDEX('Masterlist - Updating'!$P:$P,MATCH('Masterlist Autolink (Audit)'!B258,'Masterlist - Updating'!$B:$B,0))</f>
        <v>1</v>
      </c>
      <c r="Q258" s="7">
        <f>INDEX('Masterlist - Updating'!$Q:$Q,MATCH('Masterlist Autolink (Audit)'!B258,'Masterlist - Updating'!$B:$B,0))</f>
        <v>0</v>
      </c>
      <c r="R258" s="7" t="str">
        <f>INDEX('Masterlist - Updating'!$R:$R,MATCH('Masterlist Autolink (Audit)'!B258,'Masterlist - Updating'!$B:$B,0))</f>
        <v>18640 (E81)
0101 (600.2)
000211509 (PH-3515F)</v>
      </c>
      <c r="S258" s="7" t="str">
        <f>INDEX('Masterlist - Updating'!$S:$S,MATCH('Masterlist Autolink (Audit)'!B258,'Masterlist - Updating'!$B:$B,0))</f>
        <v>SALDM/1010/2/21
SALDM/1074/3/21
SALDM/0624/1/22</v>
      </c>
      <c r="T258" s="7" t="str">
        <f>INDEX('Masterlist - Updating'!$T:$T,MATCH('Masterlist Autolink (Audit)'!B258,'Masterlist - Updating'!$B:$B,0))</f>
        <v>11.08.2023
12.08.2023
19.04.2023</v>
      </c>
      <c r="U258" s="11">
        <f t="shared" ca="1" si="11"/>
        <v>44831</v>
      </c>
      <c r="V258" s="11">
        <f t="shared" si="13"/>
        <v>45032</v>
      </c>
    </row>
    <row r="259" spans="1:22" ht="60" customHeight="1" x14ac:dyDescent="0.35">
      <c r="A259" s="2">
        <v>257</v>
      </c>
      <c r="B259" s="12" t="s">
        <v>1140</v>
      </c>
      <c r="C259" s="130" t="str">
        <f>INDEX('Masterlist - Updating'!$C:$C,MATCH('Masterlist Autolink (Audit)'!B259,'Masterlist - Updating'!$B:$B,0))</f>
        <v>PLUG GAUGE 
(GO &amp; NO GO)</v>
      </c>
      <c r="D259" s="7" t="str">
        <f>INDEX('Masterlist - Updating'!$D:$D,MATCH('Masterlist Autolink (Audit)'!B259,'Masterlist - Updating'!$B:$B,0))</f>
        <v>THREADMASTER</v>
      </c>
      <c r="E259" s="7" t="str">
        <f>INDEX('Masterlist - Updating'!$E:$E,MATCH('Masterlist Autolink (Audit)'!B259,'Masterlist - Updating'!$B:$B,0))</f>
        <v xml:space="preserve">2" - 10 UN - 2B </v>
      </c>
      <c r="F259" s="7" t="str">
        <f>INDEX('Masterlist - Updating'!$F:$F,MATCH('Masterlist Autolink (Audit)'!B259,'Masterlist - Updating'!$B:$B,0))</f>
        <v>96627</v>
      </c>
      <c r="G259" s="7" t="str">
        <f>INDEX('Masterlist - Updating'!$G:$G,MATCH('Masterlist Autolink (Audit)'!B259,'Masterlist - Updating'!$B:$B,0))</f>
        <v>QCD/TRSG/PROCEDURE 014 / TRSG/QM/001/20 / 
ANSI/ASME B1.2-1983</v>
      </c>
      <c r="H259" s="7" t="str">
        <f>INDEX('Masterlist - Updating'!$H:$H,MATCH('Masterlist Autolink (Audit)'!B259,'Masterlist - Updating'!$B:$B,0))</f>
        <v>ANSI/ASME B1.2
ANSI/ASME B1.8
ANSI/ASME B1.20.1
ANSI/ASME B1.5</v>
      </c>
      <c r="I259" s="8">
        <f>INDEX('Masterlist - Updating'!$I:$I,MATCH('Masterlist Autolink (Audit)'!B259,'Masterlist - Updating'!$B:$B,0))</f>
        <v>44749</v>
      </c>
      <c r="J259" s="133">
        <f>INDEX('Masterlist - Updating'!$J:$J,MATCH('Masterlist Autolink (Audit)'!B259,'Masterlist - Updating'!$B:$B,0))</f>
        <v>1</v>
      </c>
      <c r="K259" s="133" t="str">
        <f>INDEX('Masterlist - Updating'!$K:$K,MATCH('Masterlist Autolink (Audit)'!B259,'Masterlist - Updating'!$B:$B,0))</f>
        <v>Years</v>
      </c>
      <c r="L259" s="8">
        <f>INDEX('Masterlist - Updating'!$L:$L,MATCH('Masterlist Autolink (Audit)'!B259,'Masterlist - Updating'!$B:$B,0))</f>
        <v>45114</v>
      </c>
      <c r="M259" s="7" t="str">
        <f>INDEX('Masterlist - Updating'!$M:$M,MATCH('Masterlist Autolink (Audit)'!B259,'Masterlist - Updating'!$B:$B,0))</f>
        <v>TRESCAL</v>
      </c>
      <c r="N259" s="7" t="str">
        <f>INDEX('Masterlist - Updating'!$N:$N,MATCH('Masterlist Autolink (Audit)'!B259,'Masterlist - Updating'!$B:$B,0))</f>
        <v>SALDM/0826/12/22</v>
      </c>
      <c r="O259" s="7" t="str">
        <f>INDEX('Masterlist - Updating'!$O:$O,MATCH('Masterlist Autolink (Audit)'!B259,'Masterlist - Updating'!$B:$B,0))</f>
        <v>QC GAUGE ROOM - D</v>
      </c>
      <c r="P259" s="7" t="b">
        <f ca="1">INDEX('Masterlist - Updating'!$P:$P,MATCH('Masterlist Autolink (Audit)'!B259,'Masterlist - Updating'!$B:$B,0))</f>
        <v>1</v>
      </c>
      <c r="Q259" s="7">
        <f>INDEX('Masterlist - Updating'!$Q:$Q,MATCH('Masterlist Autolink (Audit)'!B259,'Masterlist - Updating'!$B:$B,0))</f>
        <v>0</v>
      </c>
      <c r="R259" s="7" t="str">
        <f>INDEX('Masterlist - Updating'!$R:$R,MATCH('Masterlist Autolink (Audit)'!B259,'Masterlist - Updating'!$B:$B,0))</f>
        <v>18640 (E81)
0101 (600.2)
000211509 (PH-3515F)</v>
      </c>
      <c r="S259" s="7" t="str">
        <f>INDEX('Masterlist - Updating'!$S:$S,MATCH('Masterlist Autolink (Audit)'!B259,'Masterlist - Updating'!$B:$B,0))</f>
        <v>SALDM/1010/2/21
SALDM/1074/3/21
SALDM/0624/1/22</v>
      </c>
      <c r="T259" s="7" t="str">
        <f>INDEX('Masterlist - Updating'!$T:$T,MATCH('Masterlist Autolink (Audit)'!B259,'Masterlist - Updating'!$B:$B,0))</f>
        <v>11.08.2023
12.08.2023
19.04.2023</v>
      </c>
      <c r="U259" s="11">
        <f t="shared" ref="U259:U322" ca="1" si="14">TODAY()</f>
        <v>44831</v>
      </c>
      <c r="V259" s="11">
        <f t="shared" si="13"/>
        <v>45100</v>
      </c>
    </row>
    <row r="260" spans="1:22" ht="60" customHeight="1" x14ac:dyDescent="0.35">
      <c r="A260" s="2">
        <v>258</v>
      </c>
      <c r="B260" s="12" t="s">
        <v>1143</v>
      </c>
      <c r="C260" s="130" t="str">
        <f>INDEX('Masterlist - Updating'!$C:$C,MATCH('Masterlist Autolink (Audit)'!B260,'Masterlist - Updating'!$B:$B,0))</f>
        <v>PLUG GAUGE 
(GO &amp; NO GO)</v>
      </c>
      <c r="D260" s="7" t="str">
        <f>INDEX('Masterlist - Updating'!$D:$D,MATCH('Masterlist Autolink (Audit)'!B260,'Masterlist - Updating'!$B:$B,0))</f>
        <v>THREADMASTER</v>
      </c>
      <c r="E260" s="7" t="str">
        <f>INDEX('Masterlist - Updating'!$E:$E,MATCH('Masterlist Autolink (Audit)'!B260,'Masterlist - Updating'!$B:$B,0))</f>
        <v>2" - 4.5 UNC - 2B</v>
      </c>
      <c r="F260" s="7" t="str">
        <f>INDEX('Masterlist - Updating'!$F:$F,MATCH('Masterlist Autolink (Audit)'!B260,'Masterlist - Updating'!$B:$B,0))</f>
        <v>96620</v>
      </c>
      <c r="G260" s="7" t="str">
        <f>INDEX('Masterlist - Updating'!$G:$G,MATCH('Masterlist Autolink (Audit)'!B260,'Masterlist - Updating'!$B:$B,0))</f>
        <v>MDCP-15:2020</v>
      </c>
      <c r="H260" s="7" t="str">
        <f>INDEX('Masterlist - Updating'!$H:$H,MATCH('Masterlist Autolink (Audit)'!B260,'Masterlist - Updating'!$B:$B,0))</f>
        <v>ANSI/ASME B1.2
ANSI/ASME B1.8
ANSI/ASME B1.20.1
ANSI/ASME B1.5</v>
      </c>
      <c r="I260" s="8">
        <f>INDEX('Masterlist - Updating'!$I:$I,MATCH('Masterlist Autolink (Audit)'!B260,'Masterlist - Updating'!$B:$B,0))</f>
        <v>44566</v>
      </c>
      <c r="J260" s="133">
        <f>INDEX('Masterlist - Updating'!$J:$J,MATCH('Masterlist Autolink (Audit)'!B260,'Masterlist - Updating'!$B:$B,0))</f>
        <v>1</v>
      </c>
      <c r="K260" s="133" t="str">
        <f>INDEX('Masterlist - Updating'!$K:$K,MATCH('Masterlist Autolink (Audit)'!B260,'Masterlist - Updating'!$B:$B,0))</f>
        <v>Years</v>
      </c>
      <c r="L260" s="8">
        <f>INDEX('Masterlist - Updating'!$L:$L,MATCH('Masterlist Autolink (Audit)'!B260,'Masterlist - Updating'!$B:$B,0))</f>
        <v>44931</v>
      </c>
      <c r="M260" s="7" t="str">
        <f>INDEX('Masterlist - Updating'!$M:$M,MATCH('Masterlist Autolink (Audit)'!B260,'Masterlist - Updating'!$B:$B,0))</f>
        <v>Ming Deng</v>
      </c>
      <c r="N260" s="7" t="str">
        <f>INDEX('Masterlist - Updating'!$N:$N,MATCH('Masterlist Autolink (Audit)'!B260,'Masterlist - Updating'!$B:$B,0))</f>
        <v>MDL214096-19</v>
      </c>
      <c r="O260" s="7" t="str">
        <f>INDEX('Masterlist - Updating'!$O:$O,MATCH('Masterlist Autolink (Audit)'!B260,'Masterlist - Updating'!$B:$B,0))</f>
        <v>M/S GAUGE ROOM H19</v>
      </c>
      <c r="P260" s="7" t="b">
        <f ca="1">INDEX('Masterlist - Updating'!$P:$P,MATCH('Masterlist Autolink (Audit)'!B260,'Masterlist - Updating'!$B:$B,0))</f>
        <v>1</v>
      </c>
      <c r="Q260" s="7">
        <f>INDEX('Masterlist - Updating'!$Q:$Q,MATCH('Masterlist Autolink (Audit)'!B260,'Masterlist - Updating'!$B:$B,0))</f>
        <v>0</v>
      </c>
      <c r="R260" s="7">
        <f>INDEX('Masterlist - Updating'!$R:$R,MATCH('Masterlist Autolink (Audit)'!B260,'Masterlist - Updating'!$B:$B,0))</f>
        <v>0</v>
      </c>
      <c r="S260" s="7">
        <f>INDEX('Masterlist - Updating'!$S:$S,MATCH('Masterlist Autolink (Audit)'!B260,'Masterlist - Updating'!$B:$B,0))</f>
        <v>0</v>
      </c>
      <c r="T260" s="7">
        <f>INDEX('Masterlist - Updating'!$T:$T,MATCH('Masterlist Autolink (Audit)'!B260,'Masterlist - Updating'!$B:$B,0))</f>
        <v>0</v>
      </c>
      <c r="U260" s="11">
        <f t="shared" ca="1" si="14"/>
        <v>44831</v>
      </c>
      <c r="V260" s="11">
        <f t="shared" si="13"/>
        <v>44917</v>
      </c>
    </row>
    <row r="261" spans="1:22" ht="60" customHeight="1" x14ac:dyDescent="0.35">
      <c r="A261" s="2">
        <v>259</v>
      </c>
      <c r="B261" s="12" t="s">
        <v>1147</v>
      </c>
      <c r="C261" s="130" t="str">
        <f>INDEX('Masterlist - Updating'!$C:$C,MATCH('Masterlist Autolink (Audit)'!B261,'Masterlist - Updating'!$B:$B,0))</f>
        <v>PLUG GAUGE 
(GO &amp; NO GO)</v>
      </c>
      <c r="D261" s="7" t="str">
        <f>INDEX('Masterlist - Updating'!$D:$D,MATCH('Masterlist Autolink (Audit)'!B261,'Masterlist - Updating'!$B:$B,0))</f>
        <v>THREADMASTER</v>
      </c>
      <c r="E261" s="7" t="str">
        <f>INDEX('Masterlist - Updating'!$E:$E,MATCH('Masterlist Autolink (Audit)'!B261,'Masterlist - Updating'!$B:$B,0))</f>
        <v>1-1/2" - 16 UN - 2B</v>
      </c>
      <c r="F261" s="7" t="str">
        <f>INDEX('Masterlist - Updating'!$F:$F,MATCH('Masterlist Autolink (Audit)'!B261,'Masterlist - Updating'!$B:$B,0))</f>
        <v>96623</v>
      </c>
      <c r="G261" s="7" t="str">
        <f>INDEX('Masterlist - Updating'!$G:$G,MATCH('Masterlist Autolink (Audit)'!B261,'Masterlist - Updating'!$B:$B,0))</f>
        <v>MDCP-15:2020</v>
      </c>
      <c r="H261" s="7" t="str">
        <f>INDEX('Masterlist - Updating'!$H:$H,MATCH('Masterlist Autolink (Audit)'!B261,'Masterlist - Updating'!$B:$B,0))</f>
        <v>ANSI/ASME B1.2
ANSI/ASME B1.8
ANSI/ASME B1.20.1
ANSI/ASME B1.5</v>
      </c>
      <c r="I261" s="8">
        <f>INDEX('Masterlist - Updating'!$I:$I,MATCH('Masterlist Autolink (Audit)'!B261,'Masterlist - Updating'!$B:$B,0))</f>
        <v>44566</v>
      </c>
      <c r="J261" s="133">
        <f>INDEX('Masterlist - Updating'!$J:$J,MATCH('Masterlist Autolink (Audit)'!B261,'Masterlist - Updating'!$B:$B,0))</f>
        <v>1</v>
      </c>
      <c r="K261" s="133" t="str">
        <f>INDEX('Masterlist - Updating'!$K:$K,MATCH('Masterlist Autolink (Audit)'!B261,'Masterlist - Updating'!$B:$B,0))</f>
        <v>Years</v>
      </c>
      <c r="L261" s="8">
        <f>INDEX('Masterlist - Updating'!$L:$L,MATCH('Masterlist Autolink (Audit)'!B261,'Masterlist - Updating'!$B:$B,0))</f>
        <v>44931</v>
      </c>
      <c r="M261" s="7" t="str">
        <f>INDEX('Masterlist - Updating'!$M:$M,MATCH('Masterlist Autolink (Audit)'!B261,'Masterlist - Updating'!$B:$B,0))</f>
        <v>Ming Deng</v>
      </c>
      <c r="N261" s="7" t="str">
        <f>INDEX('Masterlist - Updating'!$N:$N,MATCH('Masterlist Autolink (Audit)'!B261,'Masterlist - Updating'!$B:$B,0))</f>
        <v>MDL214096-2</v>
      </c>
      <c r="O261" s="7" t="str">
        <f>INDEX('Masterlist - Updating'!$O:$O,MATCH('Masterlist Autolink (Audit)'!B261,'Masterlist - Updating'!$B:$B,0))</f>
        <v>M/S GAUGE ROOM H25</v>
      </c>
      <c r="P261" s="7" t="b">
        <f ca="1">INDEX('Masterlist - Updating'!$P:$P,MATCH('Masterlist Autolink (Audit)'!B261,'Masterlist - Updating'!$B:$B,0))</f>
        <v>1</v>
      </c>
      <c r="Q261" s="7">
        <f>INDEX('Masterlist - Updating'!$Q:$Q,MATCH('Masterlist Autolink (Audit)'!B261,'Masterlist - Updating'!$B:$B,0))</f>
        <v>0</v>
      </c>
      <c r="R261" s="7">
        <f>INDEX('Masterlist - Updating'!$R:$R,MATCH('Masterlist Autolink (Audit)'!B261,'Masterlist - Updating'!$B:$B,0))</f>
        <v>0</v>
      </c>
      <c r="S261" s="7">
        <f>INDEX('Masterlist - Updating'!$S:$S,MATCH('Masterlist Autolink (Audit)'!B261,'Masterlist - Updating'!$B:$B,0))</f>
        <v>0</v>
      </c>
      <c r="T261" s="7">
        <f>INDEX('Masterlist - Updating'!$T:$T,MATCH('Masterlist Autolink (Audit)'!B261,'Masterlist - Updating'!$B:$B,0))</f>
        <v>0</v>
      </c>
      <c r="U261" s="11">
        <f t="shared" ca="1" si="14"/>
        <v>44831</v>
      </c>
      <c r="V261" s="11">
        <f t="shared" si="13"/>
        <v>44917</v>
      </c>
    </row>
    <row r="262" spans="1:22" ht="60" customHeight="1" x14ac:dyDescent="0.35">
      <c r="A262" s="2">
        <v>260</v>
      </c>
      <c r="B262" s="12" t="s">
        <v>1151</v>
      </c>
      <c r="C262" s="130" t="str">
        <f>INDEX('Masterlist - Updating'!$C:$C,MATCH('Masterlist Autolink (Audit)'!B262,'Masterlist - Updating'!$B:$B,0))</f>
        <v>PLUG GAUGE 
(GO &amp; NO GO)</v>
      </c>
      <c r="D262" s="7" t="str">
        <f>INDEX('Masterlist - Updating'!$D:$D,MATCH('Masterlist Autolink (Audit)'!B262,'Masterlist - Updating'!$B:$B,0))</f>
        <v>THREADMASTER</v>
      </c>
      <c r="E262" s="7" t="str">
        <f>INDEX('Masterlist - Updating'!$E:$E,MATCH('Masterlist Autolink (Audit)'!B262,'Masterlist - Updating'!$B:$B,0))</f>
        <v>1" - 16 UN - 2B</v>
      </c>
      <c r="F262" s="7" t="str">
        <f>INDEX('Masterlist - Updating'!$F:$F,MATCH('Masterlist Autolink (Audit)'!B262,'Masterlist - Updating'!$B:$B,0))</f>
        <v>96626</v>
      </c>
      <c r="G262" s="7" t="str">
        <f>INDEX('Masterlist - Updating'!$G:$G,MATCH('Masterlist Autolink (Audit)'!B262,'Masterlist - Updating'!$B:$B,0))</f>
        <v>MDCP-15:2020</v>
      </c>
      <c r="H262" s="7" t="str">
        <f>INDEX('Masterlist - Updating'!$H:$H,MATCH('Masterlist Autolink (Audit)'!B262,'Masterlist - Updating'!$B:$B,0))</f>
        <v>ANSI/ASME B1.2
ANSI/ASME B1.8
ANSI/ASME B1.20.1
ANSI/ASME B1.5</v>
      </c>
      <c r="I262" s="8">
        <f>INDEX('Masterlist - Updating'!$I:$I,MATCH('Masterlist Autolink (Audit)'!B262,'Masterlist - Updating'!$B:$B,0))</f>
        <v>44566</v>
      </c>
      <c r="J262" s="133">
        <f>INDEX('Masterlist - Updating'!$J:$J,MATCH('Masterlist Autolink (Audit)'!B262,'Masterlist - Updating'!$B:$B,0))</f>
        <v>1</v>
      </c>
      <c r="K262" s="133" t="str">
        <f>INDEX('Masterlist - Updating'!$K:$K,MATCH('Masterlist Autolink (Audit)'!B262,'Masterlist - Updating'!$B:$B,0))</f>
        <v>Years</v>
      </c>
      <c r="L262" s="8">
        <f>INDEX('Masterlist - Updating'!$L:$L,MATCH('Masterlist Autolink (Audit)'!B262,'Masterlist - Updating'!$B:$B,0))</f>
        <v>44931</v>
      </c>
      <c r="M262" s="7" t="str">
        <f>INDEX('Masterlist - Updating'!$M:$M,MATCH('Masterlist Autolink (Audit)'!B262,'Masterlist - Updating'!$B:$B,0))</f>
        <v>Ming Deng</v>
      </c>
      <c r="N262" s="7" t="str">
        <f>INDEX('Masterlist - Updating'!$N:$N,MATCH('Masterlist Autolink (Audit)'!B262,'Masterlist - Updating'!$B:$B,0))</f>
        <v>MDL214096-20</v>
      </c>
      <c r="O262" s="7" t="str">
        <f>INDEX('Masterlist - Updating'!$O:$O,MATCH('Masterlist Autolink (Audit)'!B262,'Masterlist - Updating'!$B:$B,0))</f>
        <v>M/S GAUGE ROOM H24</v>
      </c>
      <c r="P262" s="7" t="b">
        <f ca="1">INDEX('Masterlist - Updating'!$P:$P,MATCH('Masterlist Autolink (Audit)'!B262,'Masterlist - Updating'!$B:$B,0))</f>
        <v>1</v>
      </c>
      <c r="Q262" s="7">
        <f>INDEX('Masterlist - Updating'!$Q:$Q,MATCH('Masterlist Autolink (Audit)'!B262,'Masterlist - Updating'!$B:$B,0))</f>
        <v>0</v>
      </c>
      <c r="R262" s="7">
        <f>INDEX('Masterlist - Updating'!$R:$R,MATCH('Masterlist Autolink (Audit)'!B262,'Masterlist - Updating'!$B:$B,0))</f>
        <v>0</v>
      </c>
      <c r="S262" s="7">
        <f>INDEX('Masterlist - Updating'!$S:$S,MATCH('Masterlist Autolink (Audit)'!B262,'Masterlist - Updating'!$B:$B,0))</f>
        <v>0</v>
      </c>
      <c r="T262" s="7">
        <f>INDEX('Masterlist - Updating'!$T:$T,MATCH('Masterlist Autolink (Audit)'!B262,'Masterlist - Updating'!$B:$B,0))</f>
        <v>0</v>
      </c>
      <c r="U262" s="11">
        <f t="shared" ca="1" si="14"/>
        <v>44831</v>
      </c>
      <c r="V262" s="11">
        <f t="shared" si="13"/>
        <v>44917</v>
      </c>
    </row>
    <row r="263" spans="1:22" ht="60" customHeight="1" x14ac:dyDescent="0.35">
      <c r="A263" s="2">
        <v>261</v>
      </c>
      <c r="B263" s="12" t="s">
        <v>1155</v>
      </c>
      <c r="C263" s="130" t="str">
        <f>INDEX('Masterlist - Updating'!$C:$C,MATCH('Masterlist Autolink (Audit)'!B263,'Masterlist - Updating'!$B:$B,0))</f>
        <v>PLUG GAUGE 
(GO &amp; NO GO)</v>
      </c>
      <c r="D263" s="7" t="str">
        <f>INDEX('Masterlist - Updating'!$D:$D,MATCH('Masterlist Autolink (Audit)'!B263,'Masterlist - Updating'!$B:$B,0))</f>
        <v>THREADMASTER</v>
      </c>
      <c r="E263" s="7" t="str">
        <f>INDEX('Masterlist - Updating'!$E:$E,MATCH('Masterlist Autolink (Audit)'!B263,'Masterlist - Updating'!$B:$B,0))</f>
        <v>7/8" - 14 UNF - 2B</v>
      </c>
      <c r="F263" s="7" t="str">
        <f>INDEX('Masterlist - Updating'!$F:$F,MATCH('Masterlist Autolink (Audit)'!B263,'Masterlist - Updating'!$B:$B,0))</f>
        <v>96642</v>
      </c>
      <c r="G263" s="7" t="str">
        <f>INDEX('Masterlist - Updating'!$G:$G,MATCH('Masterlist Autolink (Audit)'!B263,'Masterlist - Updating'!$B:$B,0))</f>
        <v>QCD/TRSG/PROCEDURE 014 / TRSG/QM/001/20</v>
      </c>
      <c r="H263" s="7" t="str">
        <f>INDEX('Masterlist - Updating'!$H:$H,MATCH('Masterlist Autolink (Audit)'!B263,'Masterlist - Updating'!$B:$B,0))</f>
        <v>ANSI/ASME B1.2
ANSI/ASME B1.8
ANSI/ASME B1.20.1
ANSI/ASME B1.5</v>
      </c>
      <c r="I263" s="8">
        <f>INDEX('Masterlist - Updating'!$I:$I,MATCH('Masterlist Autolink (Audit)'!B263,'Masterlist - Updating'!$B:$B,0))</f>
        <v>44559</v>
      </c>
      <c r="J263" s="133">
        <f>INDEX('Masterlist - Updating'!$J:$J,MATCH('Masterlist Autolink (Audit)'!B263,'Masterlist - Updating'!$B:$B,0))</f>
        <v>1</v>
      </c>
      <c r="K263" s="133" t="str">
        <f>INDEX('Masterlist - Updating'!$K:$K,MATCH('Masterlist Autolink (Audit)'!B263,'Masterlist - Updating'!$B:$B,0))</f>
        <v>Years</v>
      </c>
      <c r="L263" s="8">
        <f>INDEX('Masterlist - Updating'!$L:$L,MATCH('Masterlist Autolink (Audit)'!B263,'Masterlist - Updating'!$B:$B,0))</f>
        <v>44924</v>
      </c>
      <c r="M263" s="7" t="str">
        <f>INDEX('Masterlist - Updating'!$M:$M,MATCH('Masterlist Autolink (Audit)'!B263,'Masterlist - Updating'!$B:$B,0))</f>
        <v>TRESCAL</v>
      </c>
      <c r="N263" s="7" t="str">
        <f>INDEX('Masterlist - Updating'!$N:$N,MATCH('Masterlist Autolink (Audit)'!B263,'Masterlist - Updating'!$B:$B,0))</f>
        <v>SALDM/2184/14/21</v>
      </c>
      <c r="O263" s="7" t="str">
        <f>INDEX('Masterlist - Updating'!$O:$O,MATCH('Masterlist Autolink (Audit)'!B263,'Masterlist - Updating'!$B:$B,0))</f>
        <v>M/S GAUGE ROOM H31</v>
      </c>
      <c r="P263" s="7" t="b">
        <f ca="1">INDEX('Masterlist - Updating'!$P:$P,MATCH('Masterlist Autolink (Audit)'!B263,'Masterlist - Updating'!$B:$B,0))</f>
        <v>1</v>
      </c>
      <c r="Q263" s="7">
        <f>INDEX('Masterlist - Updating'!$Q:$Q,MATCH('Masterlist Autolink (Audit)'!B263,'Masterlist - Updating'!$B:$B,0))</f>
        <v>0</v>
      </c>
      <c r="R263" s="7">
        <f>INDEX('Masterlist - Updating'!$R:$R,MATCH('Masterlist Autolink (Audit)'!B263,'Masterlist - Updating'!$B:$B,0))</f>
        <v>0</v>
      </c>
      <c r="S263" s="7">
        <f>INDEX('Masterlist - Updating'!$S:$S,MATCH('Masterlist Autolink (Audit)'!B263,'Masterlist - Updating'!$B:$B,0))</f>
        <v>0</v>
      </c>
      <c r="T263" s="7">
        <f>INDEX('Masterlist - Updating'!$T:$T,MATCH('Masterlist Autolink (Audit)'!B263,'Masterlist - Updating'!$B:$B,0))</f>
        <v>0</v>
      </c>
      <c r="U263" s="11">
        <f t="shared" ca="1" si="14"/>
        <v>44831</v>
      </c>
      <c r="V263" s="11">
        <f t="shared" si="13"/>
        <v>44910</v>
      </c>
    </row>
    <row r="264" spans="1:22" ht="60" customHeight="1" x14ac:dyDescent="0.35">
      <c r="A264" s="2">
        <v>262</v>
      </c>
      <c r="B264" s="12" t="s">
        <v>1159</v>
      </c>
      <c r="C264" s="130" t="str">
        <f>INDEX('Masterlist - Updating'!$C:$C,MATCH('Masterlist Autolink (Audit)'!B264,'Masterlist - Updating'!$B:$B,0))</f>
        <v>PLUG GAUGE 
(GO &amp; NO GO)</v>
      </c>
      <c r="D264" s="7" t="str">
        <f>INDEX('Masterlist - Updating'!$D:$D,MATCH('Masterlist Autolink (Audit)'!B264,'Masterlist - Updating'!$B:$B,0))</f>
        <v>THREADMASTER</v>
      </c>
      <c r="E264" s="7" t="str">
        <f>INDEX('Masterlist - Updating'!$E:$E,MATCH('Masterlist Autolink (Audit)'!B264,'Masterlist - Updating'!$B:$B,0))</f>
        <v>1/2" - 20 UNF - 2B</v>
      </c>
      <c r="F264" s="7" t="str">
        <f>INDEX('Masterlist - Updating'!$F:$F,MATCH('Masterlist Autolink (Audit)'!B264,'Masterlist - Updating'!$B:$B,0))</f>
        <v>96624</v>
      </c>
      <c r="G264" s="7" t="str">
        <f>INDEX('Masterlist - Updating'!$G:$G,MATCH('Masterlist Autolink (Audit)'!B264,'Masterlist - Updating'!$B:$B,0))</f>
        <v>MDCP-15:2020</v>
      </c>
      <c r="H264" s="7" t="str">
        <f>INDEX('Masterlist - Updating'!$H:$H,MATCH('Masterlist Autolink (Audit)'!B264,'Masterlist - Updating'!$B:$B,0))</f>
        <v>ANSI/ASME B1.2
ANSI/ASME B1.8
ANSI/ASME B1.20.1
ANSI/ASME B1.5</v>
      </c>
      <c r="I264" s="8">
        <f>INDEX('Masterlist - Updating'!$I:$I,MATCH('Masterlist Autolink (Audit)'!B264,'Masterlist - Updating'!$B:$B,0))</f>
        <v>44566</v>
      </c>
      <c r="J264" s="133">
        <f>INDEX('Masterlist - Updating'!$J:$J,MATCH('Masterlist Autolink (Audit)'!B264,'Masterlist - Updating'!$B:$B,0))</f>
        <v>1</v>
      </c>
      <c r="K264" s="133" t="str">
        <f>INDEX('Masterlist - Updating'!$K:$K,MATCH('Masterlist Autolink (Audit)'!B264,'Masterlist - Updating'!$B:$B,0))</f>
        <v>Years</v>
      </c>
      <c r="L264" s="8">
        <f>INDEX('Masterlist - Updating'!$L:$L,MATCH('Masterlist Autolink (Audit)'!B264,'Masterlist - Updating'!$B:$B,0))</f>
        <v>44931</v>
      </c>
      <c r="M264" s="7" t="str">
        <f>INDEX('Masterlist - Updating'!$M:$M,MATCH('Masterlist Autolink (Audit)'!B264,'Masterlist - Updating'!$B:$B,0))</f>
        <v>Ming Deng</v>
      </c>
      <c r="N264" s="7" t="str">
        <f>INDEX('Masterlist - Updating'!$N:$N,MATCH('Masterlist Autolink (Audit)'!B264,'Masterlist - Updating'!$B:$B,0))</f>
        <v>MDL214096-4</v>
      </c>
      <c r="O264" s="7" t="str">
        <f>INDEX('Masterlist - Updating'!$O:$O,MATCH('Masterlist Autolink (Audit)'!B264,'Masterlist - Updating'!$B:$B,0))</f>
        <v>M/S GAUGE ROOM H28</v>
      </c>
      <c r="P264" s="7" t="b">
        <f ca="1">INDEX('Masterlist - Updating'!$P:$P,MATCH('Masterlist Autolink (Audit)'!B264,'Masterlist - Updating'!$B:$B,0))</f>
        <v>1</v>
      </c>
      <c r="Q264" s="7">
        <f>INDEX('Masterlist - Updating'!$Q:$Q,MATCH('Masterlist Autolink (Audit)'!B264,'Masterlist - Updating'!$B:$B,0))</f>
        <v>0</v>
      </c>
      <c r="R264" s="7">
        <f>INDEX('Masterlist - Updating'!$R:$R,MATCH('Masterlist Autolink (Audit)'!B264,'Masterlist - Updating'!$B:$B,0))</f>
        <v>0</v>
      </c>
      <c r="S264" s="7">
        <f>INDEX('Masterlist - Updating'!$S:$S,MATCH('Masterlist Autolink (Audit)'!B264,'Masterlist - Updating'!$B:$B,0))</f>
        <v>0</v>
      </c>
      <c r="T264" s="7">
        <f>INDEX('Masterlist - Updating'!$T:$T,MATCH('Masterlist Autolink (Audit)'!B264,'Masterlist - Updating'!$B:$B,0))</f>
        <v>0</v>
      </c>
      <c r="U264" s="11">
        <f t="shared" ca="1" si="14"/>
        <v>44831</v>
      </c>
      <c r="V264" s="11">
        <f t="shared" si="13"/>
        <v>44917</v>
      </c>
    </row>
    <row r="265" spans="1:22" ht="60" customHeight="1" x14ac:dyDescent="0.35">
      <c r="A265" s="2">
        <v>263</v>
      </c>
      <c r="B265" s="12" t="s">
        <v>1163</v>
      </c>
      <c r="C265" s="130" t="str">
        <f>INDEX('Masterlist - Updating'!$C:$C,MATCH('Masterlist Autolink (Audit)'!B265,'Masterlist - Updating'!$B:$B,0))</f>
        <v>DRIFT INSPECTION</v>
      </c>
      <c r="D265" s="7" t="str">
        <f>INDEX('Masterlist - Updating'!$D:$D,MATCH('Masterlist Autolink (Audit)'!B265,'Masterlist - Updating'!$B:$B,0))</f>
        <v>-</v>
      </c>
      <c r="E265" s="7" t="str">
        <f>INDEX('Masterlist - Updating'!$E:$E,MATCH('Masterlist Autolink (Audit)'!B265,'Masterlist - Updating'!$B:$B,0))</f>
        <v>18. 750''</v>
      </c>
      <c r="F265" s="7" t="str">
        <f>INDEX('Masterlist - Updating'!$F:$F,MATCH('Masterlist Autolink (Audit)'!B265,'Masterlist - Updating'!$B:$B,0))</f>
        <v>-</v>
      </c>
      <c r="G265" s="7" t="str">
        <f>INDEX('Masterlist - Updating'!$G:$G,MATCH('Masterlist Autolink (Audit)'!B265,'Masterlist - Updating'!$B:$B,0))</f>
        <v>MTQ STD</v>
      </c>
      <c r="H265" s="7" t="str">
        <f>INDEX('Masterlist - Updating'!$H:$H,MATCH('Masterlist Autolink (Audit)'!B265,'Masterlist - Updating'!$B:$B,0))</f>
        <v>-</v>
      </c>
      <c r="I265" s="8">
        <f>INDEX('Masterlist - Updating'!$I:$I,MATCH('Masterlist Autolink (Audit)'!B265,'Masterlist - Updating'!$B:$B,0))</f>
        <v>44508</v>
      </c>
      <c r="J265" s="133">
        <f>INDEX('Masterlist - Updating'!$J:$J,MATCH('Masterlist Autolink (Audit)'!B265,'Masterlist - Updating'!$B:$B,0))</f>
        <v>1</v>
      </c>
      <c r="K265" s="133" t="str">
        <f>INDEX('Masterlist - Updating'!$K:$K,MATCH('Masterlist Autolink (Audit)'!B265,'Masterlist - Updating'!$B:$B,0))</f>
        <v>Years</v>
      </c>
      <c r="L265" s="8">
        <f>INDEX('Masterlist - Updating'!$L:$L,MATCH('Masterlist Autolink (Audit)'!B265,'Masterlist - Updating'!$B:$B,0))</f>
        <v>44873</v>
      </c>
      <c r="M265" s="7" t="str">
        <f>INDEX('Masterlist - Updating'!$M:$M,MATCH('Masterlist Autolink (Audit)'!B265,'Masterlist - Updating'!$B:$B,0))</f>
        <v>--</v>
      </c>
      <c r="N265" s="7" t="str">
        <f>INDEX('Masterlist - Updating'!$N:$N,MATCH('Masterlist Autolink (Audit)'!B265,'Masterlist - Updating'!$B:$B,0))</f>
        <v>--</v>
      </c>
      <c r="O265" s="7" t="str">
        <f>INDEX('Masterlist - Updating'!$O:$O,MATCH('Masterlist Autolink (Audit)'!B265,'Masterlist - Updating'!$B:$B,0))</f>
        <v>Assy Shop</v>
      </c>
      <c r="P265" s="7" t="b">
        <f ca="1">INDEX('Masterlist - Updating'!$P:$P,MATCH('Masterlist Autolink (Audit)'!B265,'Masterlist - Updating'!$B:$B,0))</f>
        <v>1</v>
      </c>
      <c r="Q265" s="7" t="str">
        <f>INDEX('Masterlist - Updating'!$Q:$Q,MATCH('Masterlist Autolink (Audit)'!B265,'Masterlist - Updating'!$B:$B,0))</f>
        <v>IN-HOUSE INSPECTION</v>
      </c>
      <c r="R265" s="7">
        <f>INDEX('Masterlist - Updating'!$R:$R,MATCH('Masterlist Autolink (Audit)'!B265,'Masterlist - Updating'!$B:$B,0))</f>
        <v>0</v>
      </c>
      <c r="S265" s="7">
        <f>INDEX('Masterlist - Updating'!$S:$S,MATCH('Masterlist Autolink (Audit)'!B265,'Masterlist - Updating'!$B:$B,0))</f>
        <v>0</v>
      </c>
      <c r="T265" s="7">
        <f>INDEX('Masterlist - Updating'!$T:$T,MATCH('Masterlist Autolink (Audit)'!B265,'Masterlist - Updating'!$B:$B,0))</f>
        <v>0</v>
      </c>
      <c r="U265" s="11">
        <f t="shared" ca="1" si="14"/>
        <v>44831</v>
      </c>
      <c r="V265" s="11">
        <f t="shared" si="13"/>
        <v>44859</v>
      </c>
    </row>
    <row r="266" spans="1:22" ht="60" customHeight="1" x14ac:dyDescent="0.35">
      <c r="A266" s="2">
        <v>264</v>
      </c>
      <c r="B266" s="12" t="s">
        <v>1166</v>
      </c>
      <c r="C266" s="130" t="str">
        <f>INDEX('Masterlist - Updating'!$C:$C,MATCH('Masterlist Autolink (Audit)'!B266,'Masterlist - Updating'!$B:$B,0))</f>
        <v>MUELLER GAUGE</v>
      </c>
      <c r="D266" s="7" t="str">
        <f>INDEX('Masterlist - Updating'!$D:$D,MATCH('Masterlist Autolink (Audit)'!B266,'Masterlist - Updating'!$B:$B,0))</f>
        <v>MUELLER</v>
      </c>
      <c r="E266" s="7" t="str">
        <f>INDEX('Masterlist - Updating'!$E:$E,MATCH('Masterlist Autolink (Audit)'!B266,'Masterlist - Updating'!$B:$B,0))</f>
        <v>24"  - 36"</v>
      </c>
      <c r="F266" s="7" t="str">
        <f>INDEX('Masterlist - Updating'!$F:$F,MATCH('Masterlist Autolink (Audit)'!B266,'Masterlist - Updating'!$B:$B,0))</f>
        <v>NFC 028</v>
      </c>
      <c r="G266" s="7" t="str">
        <f>INDEX('Masterlist - Updating'!$G:$G,MATCH('Masterlist Autolink (Audit)'!B266,'Masterlist - Updating'!$B:$B,0))</f>
        <v>QCD/TRSG/PROCEDURE 011 / TRSG/QM/001/20</v>
      </c>
      <c r="H266" s="7" t="str">
        <f>INDEX('Masterlist - Updating'!$H:$H,MATCH('Masterlist Autolink (Audit)'!B266,'Masterlist - Updating'!$B:$B,0))</f>
        <v>ASME B89.1.10M-2001 OR PER MANUFACTURER SPECIFICATION</v>
      </c>
      <c r="I266" s="8">
        <f>INDEX('Masterlist - Updating'!$I:$I,MATCH('Masterlist Autolink (Audit)'!B266,'Masterlist - Updating'!$B:$B,0))</f>
        <v>44509</v>
      </c>
      <c r="J266" s="133">
        <f>INDEX('Masterlist - Updating'!$J:$J,MATCH('Masterlist Autolink (Audit)'!B266,'Masterlist - Updating'!$B:$B,0))</f>
        <v>1</v>
      </c>
      <c r="K266" s="133" t="str">
        <f>INDEX('Masterlist - Updating'!$K:$K,MATCH('Masterlist Autolink (Audit)'!B266,'Masterlist - Updating'!$B:$B,0))</f>
        <v>Years</v>
      </c>
      <c r="L266" s="8">
        <f>INDEX('Masterlist - Updating'!$L:$L,MATCH('Masterlist Autolink (Audit)'!B266,'Masterlist - Updating'!$B:$B,0))</f>
        <v>44874</v>
      </c>
      <c r="M266" s="7" t="str">
        <f>INDEX('Masterlist - Updating'!$M:$M,MATCH('Masterlist Autolink (Audit)'!B266,'Masterlist - Updating'!$B:$B,0))</f>
        <v>TRESCAL</v>
      </c>
      <c r="N266" s="7" t="str">
        <f>INDEX('Masterlist - Updating'!$N:$N,MATCH('Masterlist Autolink (Audit)'!B266,'Masterlist - Updating'!$B:$B,0))</f>
        <v>SALDM/1709/2/21</v>
      </c>
      <c r="O266" s="7" t="str">
        <f>INDEX('Masterlist - Updating'!$O:$O,MATCH('Masterlist Autolink (Audit)'!B266,'Masterlist - Updating'!$B:$B,0))</f>
        <v>QC GAUGE ROOM - B</v>
      </c>
      <c r="P266" s="7" t="b">
        <f ca="1">INDEX('Masterlist - Updating'!$P:$P,MATCH('Masterlist Autolink (Audit)'!B266,'Masterlist - Updating'!$B:$B,0))</f>
        <v>1</v>
      </c>
      <c r="Q266" s="7">
        <f>INDEX('Masterlist - Updating'!$Q:$Q,MATCH('Masterlist Autolink (Audit)'!B266,'Masterlist - Updating'!$B:$B,0))</f>
        <v>0</v>
      </c>
      <c r="R266" s="7">
        <f>INDEX('Masterlist - Updating'!$R:$R,MATCH('Masterlist Autolink (Audit)'!B266,'Masterlist - Updating'!$B:$B,0))</f>
        <v>0</v>
      </c>
      <c r="S266" s="7">
        <f>INDEX('Masterlist - Updating'!$S:$S,MATCH('Masterlist Autolink (Audit)'!B266,'Masterlist - Updating'!$B:$B,0))</f>
        <v>0</v>
      </c>
      <c r="T266" s="7">
        <f>INDEX('Masterlist - Updating'!$T:$T,MATCH('Masterlist Autolink (Audit)'!B266,'Masterlist - Updating'!$B:$B,0))</f>
        <v>0</v>
      </c>
      <c r="U266" s="11">
        <f t="shared" ca="1" si="14"/>
        <v>44831</v>
      </c>
      <c r="V266" s="11">
        <f t="shared" si="13"/>
        <v>44860</v>
      </c>
    </row>
    <row r="267" spans="1:22" ht="60" customHeight="1" x14ac:dyDescent="0.35">
      <c r="A267" s="2">
        <v>265</v>
      </c>
      <c r="B267" s="3" t="s">
        <v>1169</v>
      </c>
      <c r="C267" s="130" t="str">
        <f>INDEX('Masterlist - Updating'!$C:$C,MATCH('Masterlist Autolink (Audit)'!B267,'Masterlist - Updating'!$B:$B,0))</f>
        <v>COATING THICKNESS GAUGE</v>
      </c>
      <c r="D267" s="7" t="str">
        <f>INDEX('Masterlist - Updating'!$D:$D,MATCH('Masterlist Autolink (Audit)'!B267,'Masterlist - Updating'!$B:$B,0))</f>
        <v>FISCHER</v>
      </c>
      <c r="E267" s="7" t="str">
        <f>INDEX('Masterlist - Updating'!$E:$E,MATCH('Masterlist Autolink (Audit)'!B267,'Masterlist - Updating'!$B:$B,0))</f>
        <v>0 - 8 MM</v>
      </c>
      <c r="F267" s="7" t="str">
        <f>INDEX('Masterlist - Updating'!$F:$F,MATCH('Masterlist Autolink (Audit)'!B267,'Masterlist - Updating'!$B:$B,0))</f>
        <v>130004787 (DISPLAY) &amp; 0513G00029 (PROBE)</v>
      </c>
      <c r="G267" s="7" t="str">
        <f>INDEX('Masterlist - Updating'!$G:$G,MATCH('Masterlist Autolink (Audit)'!B267,'Masterlist - Updating'!$B:$B,0))</f>
        <v>MP-DIM-01 (T) REV:0</v>
      </c>
      <c r="H267" s="7" t="str">
        <f>INDEX('Masterlist - Updating'!$H:$H,MATCH('Masterlist Autolink (Audit)'!B267,'Masterlist - Updating'!$B:$B,0))</f>
        <v>FKB10- 0-0.5MM ≤ 0.01MM; 0.5 TO 8MM: ≤2% OF READING
FGB2 - 0-0.1 MM: ± 1.5 µm; 0.1 - 3mm: ≤ 1.5% of value; 3-5mm: ≤ 5% of value
FKB25 - 0-1 MM: ±0.02MM; 1-7MM: &lt;2% OF VALUE; 7-15 MM:&lt; 5% OF VALUE</v>
      </c>
      <c r="I267" s="8">
        <f>INDEX('Masterlist - Updating'!$I:$I,MATCH('Masterlist Autolink (Audit)'!B267,'Masterlist - Updating'!$B:$B,0))</f>
        <v>44781</v>
      </c>
      <c r="J267" s="133">
        <f>INDEX('Masterlist - Updating'!$J:$J,MATCH('Masterlist Autolink (Audit)'!B267,'Masterlist - Updating'!$B:$B,0))</f>
        <v>1</v>
      </c>
      <c r="K267" s="133" t="str">
        <f>INDEX('Masterlist - Updating'!$K:$K,MATCH('Masterlist Autolink (Audit)'!B267,'Masterlist - Updating'!$B:$B,0))</f>
        <v>Years</v>
      </c>
      <c r="L267" s="8">
        <f>INDEX('Masterlist - Updating'!$L:$L,MATCH('Masterlist Autolink (Audit)'!B267,'Masterlist - Updating'!$B:$B,0))</f>
        <v>45146</v>
      </c>
      <c r="M267" s="7" t="str">
        <f>INDEX('Masterlist - Updating'!$M:$M,MATCH('Masterlist Autolink (Audit)'!B267,'Masterlist - Updating'!$B:$B,0))</f>
        <v>CALTEK</v>
      </c>
      <c r="N267" s="7" t="str">
        <f>INDEX('Masterlist - Updating'!$N:$N,MATCH('Masterlist Autolink (Audit)'!B267,'Masterlist - Updating'!$B:$B,0))</f>
        <v>CTJ22-5234 / MPD 3101M-22</v>
      </c>
      <c r="O267" s="7" t="str">
        <f>INDEX('Masterlist - Updating'!$O:$O,MATCH('Masterlist Autolink (Audit)'!B267,'Masterlist - Updating'!$B:$B,0))</f>
        <v>QC GAUGE ROOM - I</v>
      </c>
      <c r="P267" s="7" t="b">
        <f ca="1">INDEX('Masterlist - Updating'!$P:$P,MATCH('Masterlist Autolink (Audit)'!B267,'Masterlist - Updating'!$B:$B,0))</f>
        <v>1</v>
      </c>
      <c r="Q267" s="7">
        <f>INDEX('Masterlist - Updating'!$Q:$Q,MATCH('Masterlist Autolink (Audit)'!B267,'Masterlist - Updating'!$B:$B,0))</f>
        <v>0</v>
      </c>
      <c r="R267" s="7" t="str">
        <f>INDEX('Masterlist - Updating'!$R:$R,MATCH('Masterlist Autolink (Audit)'!B267,'Masterlist - Updating'!$B:$B,0))</f>
        <v>2009-018
MP1092D
MP1093D
3008</v>
      </c>
      <c r="S267" s="7" t="str">
        <f>INDEX('Masterlist - Updating'!$S:$S,MATCH('Masterlist Autolink (Audit)'!B267,'Masterlist - Updating'!$B:$B,0))</f>
        <v>OPC 2103-0227-1/1
OPC 2203-0262-1/1
OPC2203-0263-1/1
SG 3367</v>
      </c>
      <c r="T267" s="7" t="str">
        <f>INDEX('Masterlist - Updating'!$T:$T,MATCH('Masterlist Autolink (Audit)'!B267,'Masterlist - Updating'!$B:$B,0))</f>
        <v>02.02.2023
19.03.2024
19.03.2024
20.06.2025</v>
      </c>
      <c r="U267" s="11">
        <f t="shared" ca="1" si="14"/>
        <v>44831</v>
      </c>
      <c r="V267" s="11">
        <f t="shared" si="13"/>
        <v>45132</v>
      </c>
    </row>
    <row r="268" spans="1:22" ht="60" customHeight="1" x14ac:dyDescent="0.35">
      <c r="A268" s="2">
        <v>266</v>
      </c>
      <c r="B268" s="12" t="s">
        <v>1172</v>
      </c>
      <c r="C268" s="130" t="str">
        <f>INDEX('Masterlist - Updating'!$C:$C,MATCH('Masterlist Autolink (Audit)'!B268,'Masterlist - Updating'!$B:$B,0))</f>
        <v>PLUG GAUGE 
(GO &amp; NO GO)</v>
      </c>
      <c r="D268" s="7" t="str">
        <f>INDEX('Masterlist - Updating'!$D:$D,MATCH('Masterlist Autolink (Audit)'!B268,'Masterlist - Updating'!$B:$B,0))</f>
        <v>THREADMASTER</v>
      </c>
      <c r="E268" s="7" t="str">
        <f>INDEX('Masterlist - Updating'!$E:$E,MATCH('Masterlist Autolink (Audit)'!B268,'Masterlist - Updating'!$B:$B,0))</f>
        <v>5/8'' - 11 UNC - 2B</v>
      </c>
      <c r="F268" s="7" t="str">
        <f>INDEX('Masterlist - Updating'!$F:$F,MATCH('Masterlist Autolink (Audit)'!B268,'Masterlist - Updating'!$B:$B,0))</f>
        <v>105385</v>
      </c>
      <c r="G268" s="7" t="str">
        <f>INDEX('Masterlist - Updating'!$G:$G,MATCH('Masterlist Autolink (Audit)'!B268,'Masterlist - Updating'!$B:$B,0))</f>
        <v>QCD/TRSG/PROCEDURE 014 / TRSG/QM/001/20 / 
ANSI/ASME B1.2-1983</v>
      </c>
      <c r="H268" s="7" t="str">
        <f>INDEX('Masterlist - Updating'!$H:$H,MATCH('Masterlist Autolink (Audit)'!B268,'Masterlist - Updating'!$B:$B,0))</f>
        <v>ANSI/ASME B1.2
ANSI/ASME B1.8
ANSI/ASME B1.20.1
ANSI/ASME B1.5</v>
      </c>
      <c r="I268" s="8">
        <f>INDEX('Masterlist - Updating'!$I:$I,MATCH('Masterlist Autolink (Audit)'!B268,'Masterlist - Updating'!$B:$B,0))</f>
        <v>44686</v>
      </c>
      <c r="J268" s="133">
        <f>INDEX('Masterlist - Updating'!$J:$J,MATCH('Masterlist Autolink (Audit)'!B268,'Masterlist - Updating'!$B:$B,0))</f>
        <v>1</v>
      </c>
      <c r="K268" s="133" t="str">
        <f>INDEX('Masterlist - Updating'!$K:$K,MATCH('Masterlist Autolink (Audit)'!B268,'Masterlist - Updating'!$B:$B,0))</f>
        <v>Years</v>
      </c>
      <c r="L268" s="8">
        <f>INDEX('Masterlist - Updating'!$L:$L,MATCH('Masterlist Autolink (Audit)'!B268,'Masterlist - Updating'!$B:$B,0))</f>
        <v>45051</v>
      </c>
      <c r="M268" s="7" t="str">
        <f>INDEX('Masterlist - Updating'!$M:$M,MATCH('Masterlist Autolink (Audit)'!B268,'Masterlist - Updating'!$B:$B,0))</f>
        <v>TRESCAL</v>
      </c>
      <c r="N268" s="7" t="str">
        <f>INDEX('Masterlist - Updating'!$N:$N,MATCH('Masterlist Autolink (Audit)'!B268,'Masterlist - Updating'!$B:$B,0))</f>
        <v>SALDM/0675/57/22</v>
      </c>
      <c r="O268" s="7" t="str">
        <f>INDEX('Masterlist - Updating'!$O:$O,MATCH('Masterlist Autolink (Audit)'!B268,'Masterlist - Updating'!$B:$B,0))</f>
        <v>M/S GAUGE ROOM H27</v>
      </c>
      <c r="P268" s="7" t="b">
        <f ca="1">INDEX('Masterlist - Updating'!$P:$P,MATCH('Masterlist Autolink (Audit)'!B268,'Masterlist - Updating'!$B:$B,0))</f>
        <v>1</v>
      </c>
      <c r="Q268" s="7">
        <f>INDEX('Masterlist - Updating'!$Q:$Q,MATCH('Masterlist Autolink (Audit)'!B268,'Masterlist - Updating'!$B:$B,0))</f>
        <v>0</v>
      </c>
      <c r="R268" s="7" t="str">
        <f>INDEX('Masterlist - Updating'!$R:$R,MATCH('Masterlist Autolink (Audit)'!B268,'Masterlist - Updating'!$B:$B,0))</f>
        <v>18640 (E81)
0101 (600.2)
000211509 (PH-3515F)</v>
      </c>
      <c r="S268" s="7" t="str">
        <f>INDEX('Masterlist - Updating'!$S:$S,MATCH('Masterlist Autolink (Audit)'!B268,'Masterlist - Updating'!$B:$B,0))</f>
        <v>SALDM/1010/2/21
SALDM/1074/3/21
SALDM/0624/1/22</v>
      </c>
      <c r="T268" s="7" t="str">
        <f>INDEX('Masterlist - Updating'!$T:$T,MATCH('Masterlist Autolink (Audit)'!B268,'Masterlist - Updating'!$B:$B,0))</f>
        <v>11.08.2023
12.08.2023
19.04.2023</v>
      </c>
      <c r="U268" s="11">
        <f t="shared" ca="1" si="14"/>
        <v>44831</v>
      </c>
      <c r="V268" s="11">
        <f t="shared" si="13"/>
        <v>45037</v>
      </c>
    </row>
    <row r="269" spans="1:22" ht="60" customHeight="1" x14ac:dyDescent="0.35">
      <c r="A269" s="2">
        <v>267</v>
      </c>
      <c r="B269" s="12" t="s">
        <v>1177</v>
      </c>
      <c r="C269" s="130" t="str">
        <f>INDEX('Masterlist - Updating'!$C:$C,MATCH('Masterlist Autolink (Audit)'!B269,'Masterlist - Updating'!$B:$B,0))</f>
        <v>PLUG GAUGE 
(GO &amp; NO GO)</v>
      </c>
      <c r="D269" s="7" t="str">
        <f>INDEX('Masterlist - Updating'!$D:$D,MATCH('Masterlist Autolink (Audit)'!B269,'Masterlist - Updating'!$B:$B,0))</f>
        <v>GAGE ASSEMBLY</v>
      </c>
      <c r="E269" s="7" t="str">
        <f>INDEX('Masterlist - Updating'!$E:$E,MATCH('Masterlist Autolink (Audit)'!B269,'Masterlist - Updating'!$B:$B,0))</f>
        <v>13/16" - 16 UN - 2B</v>
      </c>
      <c r="F269" s="7" t="str">
        <f>INDEX('Masterlist - Updating'!$F:$F,MATCH('Masterlist Autolink (Audit)'!B269,'Masterlist - Updating'!$B:$B,0))</f>
        <v>-</v>
      </c>
      <c r="G269" s="7" t="str">
        <f>INDEX('Masterlist - Updating'!$G:$G,MATCH('Masterlist Autolink (Audit)'!B269,'Masterlist - Updating'!$B:$B,0))</f>
        <v>QCD/TRSG/PROCEDURE 014 / TRSG/QM/001/20 / 
ANSI/ASME B1.2-1983</v>
      </c>
      <c r="H269" s="7" t="str">
        <f>INDEX('Masterlist - Updating'!$H:$H,MATCH('Masterlist Autolink (Audit)'!B269,'Masterlist - Updating'!$B:$B,0))</f>
        <v>ANSI/ASME B1.2
ANSI/ASME B1.8
ANSI/ASME B1.20.1
ANSI/ASME B1.5</v>
      </c>
      <c r="I269" s="8">
        <f>INDEX('Masterlist - Updating'!$I:$I,MATCH('Masterlist Autolink (Audit)'!B269,'Masterlist - Updating'!$B:$B,0))</f>
        <v>44685</v>
      </c>
      <c r="J269" s="133">
        <f>INDEX('Masterlist - Updating'!$J:$J,MATCH('Masterlist Autolink (Audit)'!B269,'Masterlist - Updating'!$B:$B,0))</f>
        <v>1</v>
      </c>
      <c r="K269" s="133" t="str">
        <f>INDEX('Masterlist - Updating'!$K:$K,MATCH('Masterlist Autolink (Audit)'!B269,'Masterlist - Updating'!$B:$B,0))</f>
        <v>Years</v>
      </c>
      <c r="L269" s="8">
        <f>INDEX('Masterlist - Updating'!$L:$L,MATCH('Masterlist Autolink (Audit)'!B269,'Masterlist - Updating'!$B:$B,0))</f>
        <v>45050</v>
      </c>
      <c r="M269" s="7" t="str">
        <f>INDEX('Masterlist - Updating'!$M:$M,MATCH('Masterlist Autolink (Audit)'!B269,'Masterlist - Updating'!$B:$B,0))</f>
        <v>TRESCAL</v>
      </c>
      <c r="N269" s="7" t="str">
        <f>INDEX('Masterlist - Updating'!$N:$N,MATCH('Masterlist Autolink (Audit)'!B269,'Masterlist - Updating'!$B:$B,0))</f>
        <v>SALDM/0675/41/22</v>
      </c>
      <c r="O269" s="7" t="str">
        <f>INDEX('Masterlist - Updating'!$O:$O,MATCH('Masterlist Autolink (Audit)'!B269,'Masterlist - Updating'!$B:$B,0))</f>
        <v>QC GAUGE ROOM - D</v>
      </c>
      <c r="P269" s="7" t="b">
        <f ca="1">INDEX('Masterlist - Updating'!$P:$P,MATCH('Masterlist Autolink (Audit)'!B269,'Masterlist - Updating'!$B:$B,0))</f>
        <v>1</v>
      </c>
      <c r="Q269" s="7">
        <f>INDEX('Masterlist - Updating'!$Q:$Q,MATCH('Masterlist Autolink (Audit)'!B269,'Masterlist - Updating'!$B:$B,0))</f>
        <v>0</v>
      </c>
      <c r="R269" s="7" t="str">
        <f>INDEX('Masterlist - Updating'!$R:$R,MATCH('Masterlist Autolink (Audit)'!B269,'Masterlist - Updating'!$B:$B,0))</f>
        <v>18640 (E81)
0101 (600.2)
000211509 (PH-3515F)</v>
      </c>
      <c r="S269" s="7" t="str">
        <f>INDEX('Masterlist - Updating'!$S:$S,MATCH('Masterlist Autolink (Audit)'!B269,'Masterlist - Updating'!$B:$B,0))</f>
        <v>SALDM/1010/2/21
SALDM/1074/3/21
SALDM/0624/1/22</v>
      </c>
      <c r="T269" s="7" t="str">
        <f>INDEX('Masterlist - Updating'!$T:$T,MATCH('Masterlist Autolink (Audit)'!B269,'Masterlist - Updating'!$B:$B,0))</f>
        <v>11.08.2023
12.08.2023
19.04.2023</v>
      </c>
      <c r="U269" s="11">
        <f t="shared" ca="1" si="14"/>
        <v>44831</v>
      </c>
      <c r="V269" s="11">
        <f t="shared" si="13"/>
        <v>45036</v>
      </c>
    </row>
    <row r="270" spans="1:22" ht="60" customHeight="1" x14ac:dyDescent="0.35">
      <c r="A270" s="2">
        <v>268</v>
      </c>
      <c r="B270" s="12" t="s">
        <v>1190</v>
      </c>
      <c r="C270" s="130" t="str">
        <f>INDEX('Masterlist - Updating'!$C:$C,MATCH('Masterlist Autolink (Audit)'!B270,'Masterlist - Updating'!$B:$B,0))</f>
        <v>HOLTEST MICROMETER 
(3 Point Internal Micrometer)</v>
      </c>
      <c r="D270" s="7" t="str">
        <f>INDEX('Masterlist - Updating'!$D:$D,MATCH('Masterlist Autolink (Audit)'!B270,'Masterlist - Updating'!$B:$B,0))</f>
        <v>BOWERS</v>
      </c>
      <c r="E270" s="7" t="str">
        <f>INDEX('Masterlist - Updating'!$E:$E,MATCH('Masterlist Autolink (Audit)'!B270,'Masterlist - Updating'!$B:$B,0))</f>
        <v>0.250" - 0.375"</v>
      </c>
      <c r="F270" s="7" t="str">
        <f>INDEX('Masterlist - Updating'!$F:$F,MATCH('Masterlist Autolink (Audit)'!B270,'Masterlist - Updating'!$B:$B,0))</f>
        <v>04661 C/W R29109/R21697</v>
      </c>
      <c r="G270" s="7" t="str">
        <f>INDEX('Masterlist - Updating'!$G:$G,MATCH('Masterlist Autolink (Audit)'!B270,'Masterlist - Updating'!$B:$B,0))</f>
        <v>QCD/TRSG/SEAMS 0007 / TRSG/QM/001/20</v>
      </c>
      <c r="H270" s="7" t="str">
        <f>INDEX('Masterlist - Updating'!$H:$H,MATCH('Masterlist Autolink (Audit)'!B270,'Masterlist - Updating'!$B:$B,0))</f>
        <v>BS 969 OR PER MANUFACTURER SPEC</v>
      </c>
      <c r="I270" s="8">
        <f>INDEX('Masterlist - Updating'!$I:$I,MATCH('Masterlist Autolink (Audit)'!B270,'Masterlist - Updating'!$B:$B,0))</f>
        <v>44681</v>
      </c>
      <c r="J270" s="133">
        <f>INDEX('Masterlist - Updating'!$J:$J,MATCH('Masterlist Autolink (Audit)'!B270,'Masterlist - Updating'!$B:$B,0))</f>
        <v>1</v>
      </c>
      <c r="K270" s="133" t="str">
        <f>INDEX('Masterlist - Updating'!$K:$K,MATCH('Masterlist Autolink (Audit)'!B270,'Masterlist - Updating'!$B:$B,0))</f>
        <v>Years</v>
      </c>
      <c r="L270" s="8">
        <f>INDEX('Masterlist - Updating'!$L:$L,MATCH('Masterlist Autolink (Audit)'!B270,'Masterlist - Updating'!$B:$B,0))</f>
        <v>45046</v>
      </c>
      <c r="M270" s="7" t="str">
        <f>INDEX('Masterlist - Updating'!$M:$M,MATCH('Masterlist Autolink (Audit)'!B270,'Masterlist - Updating'!$B:$B,0))</f>
        <v>TRESCAL</v>
      </c>
      <c r="N270" s="7" t="str">
        <f>INDEX('Masterlist - Updating'!$N:$N,MATCH('Masterlist Autolink (Audit)'!B270,'Masterlist - Updating'!$B:$B,0))</f>
        <v>SALDM/0675/24/22</v>
      </c>
      <c r="O270" s="7" t="str">
        <f>INDEX('Masterlist - Updating'!$O:$O,MATCH('Masterlist Autolink (Audit)'!B270,'Masterlist - Updating'!$B:$B,0))</f>
        <v>QC GAUGE ROOM - J</v>
      </c>
      <c r="P270" s="7" t="b">
        <f ca="1">INDEX('Masterlist - Updating'!$P:$P,MATCH('Masterlist Autolink (Audit)'!B270,'Masterlist - Updating'!$B:$B,0))</f>
        <v>1</v>
      </c>
      <c r="Q270" s="7">
        <f>INDEX('Masterlist - Updating'!$Q:$Q,MATCH('Masterlist Autolink (Audit)'!B270,'Masterlist - Updating'!$B:$B,0))</f>
        <v>0</v>
      </c>
      <c r="R270" s="7" t="str">
        <f>INDEX('Masterlist - Updating'!$R:$R,MATCH('Masterlist Autolink (Audit)'!B270,'Masterlist - Updating'!$B:$B,0))</f>
        <v>RGSET/001~081</v>
      </c>
      <c r="S270" s="7" t="str">
        <f>INDEX('Masterlist - Updating'!$S:$S,MATCH('Masterlist Autolink (Audit)'!B270,'Masterlist - Updating'!$B:$B,0))</f>
        <v>SALDM/1043/1/21 &amp; SALDM/1043/2/21</v>
      </c>
      <c r="T270" s="7" t="str">
        <f>INDEX('Masterlist - Updating'!$T:$T,MATCH('Masterlist Autolink (Audit)'!B270,'Masterlist - Updating'!$B:$B,0))</f>
        <v>06.08.2023</v>
      </c>
      <c r="U270" s="11">
        <f t="shared" ca="1" si="14"/>
        <v>44831</v>
      </c>
      <c r="V270" s="11">
        <f t="shared" si="13"/>
        <v>45032</v>
      </c>
    </row>
    <row r="271" spans="1:22" ht="60" customHeight="1" x14ac:dyDescent="0.35">
      <c r="A271" s="2">
        <v>269</v>
      </c>
      <c r="B271" s="12" t="s">
        <v>1194</v>
      </c>
      <c r="C271" s="130" t="str">
        <f>INDEX('Masterlist - Updating'!$C:$C,MATCH('Masterlist Autolink (Audit)'!B271,'Masterlist - Updating'!$B:$B,0))</f>
        <v xml:space="preserve">RING GAUGE 
(3 Point Internal Micrometer - Setting Ring) </v>
      </c>
      <c r="D271" s="7" t="str">
        <f>INDEX('Masterlist - Updating'!$D:$D,MATCH('Masterlist Autolink (Audit)'!B271,'Masterlist - Updating'!$B:$B,0))</f>
        <v>BOWERS</v>
      </c>
      <c r="E271" s="7">
        <f>INDEX('Masterlist - Updating'!$E:$E,MATCH('Masterlist Autolink (Audit)'!B271,'Masterlist - Updating'!$B:$B,0))</f>
        <v>0.31248999999999999</v>
      </c>
      <c r="F271" s="7" t="str">
        <f>INDEX('Masterlist - Updating'!$F:$F,MATCH('Masterlist Autolink (Audit)'!B271,'Masterlist - Updating'!$B:$B,0))</f>
        <v>340425</v>
      </c>
      <c r="G271" s="7" t="str">
        <f>INDEX('Masterlist - Updating'!$G:$G,MATCH('Masterlist Autolink (Audit)'!B271,'Masterlist - Updating'!$B:$B,0))</f>
        <v>QCD/TRSGPROCEDURE 002 / TRSG/QM/001/20</v>
      </c>
      <c r="H271" s="7" t="str">
        <f>INDEX('Masterlist - Updating'!$H:$H,MATCH('Masterlist Autolink (Audit)'!B271,'Masterlist - Updating'!$B:$B,0))</f>
        <v>BS 969 OR PER MANUFACTURER SPEC</v>
      </c>
      <c r="I271" s="8">
        <f>INDEX('Masterlist - Updating'!$I:$I,MATCH('Masterlist Autolink (Audit)'!B271,'Masterlist - Updating'!$B:$B,0))</f>
        <v>44681</v>
      </c>
      <c r="J271" s="133">
        <f>INDEX('Masterlist - Updating'!$J:$J,MATCH('Masterlist Autolink (Audit)'!B271,'Masterlist - Updating'!$B:$B,0))</f>
        <v>1</v>
      </c>
      <c r="K271" s="133" t="str">
        <f>INDEX('Masterlist - Updating'!$K:$K,MATCH('Masterlist Autolink (Audit)'!B271,'Masterlist - Updating'!$B:$B,0))</f>
        <v>Years</v>
      </c>
      <c r="L271" s="8">
        <f>INDEX('Masterlist - Updating'!$L:$L,MATCH('Masterlist Autolink (Audit)'!B271,'Masterlist - Updating'!$B:$B,0))</f>
        <v>45046</v>
      </c>
      <c r="M271" s="7" t="str">
        <f>INDEX('Masterlist - Updating'!$M:$M,MATCH('Masterlist Autolink (Audit)'!B271,'Masterlist - Updating'!$B:$B,0))</f>
        <v>TRESCAL</v>
      </c>
      <c r="N271" s="7" t="str">
        <f>INDEX('Masterlist - Updating'!$N:$N,MATCH('Masterlist Autolink (Audit)'!B271,'Masterlist - Updating'!$B:$B,0))</f>
        <v>SALDM/0675/25/22</v>
      </c>
      <c r="O271" s="7" t="str">
        <f>INDEX('Masterlist - Updating'!$O:$O,MATCH('Masterlist Autolink (Audit)'!B271,'Masterlist - Updating'!$B:$B,0))</f>
        <v>QC GAUGE ROOM - J</v>
      </c>
      <c r="P271" s="7" t="b">
        <f ca="1">INDEX('Masterlist - Updating'!$P:$P,MATCH('Masterlist Autolink (Audit)'!B271,'Masterlist - Updating'!$B:$B,0))</f>
        <v>1</v>
      </c>
      <c r="Q271" s="7">
        <f>INDEX('Masterlist - Updating'!$Q:$Q,MATCH('Masterlist Autolink (Audit)'!B271,'Masterlist - Updating'!$B:$B,0))</f>
        <v>0</v>
      </c>
      <c r="R271" s="7" t="str">
        <f>INDEX('Masterlist - Updating'!$R:$R,MATCH('Masterlist Autolink (Audit)'!B271,'Masterlist - Updating'!$B:$B,0))</f>
        <v>1146
1498</v>
      </c>
      <c r="S271" s="7" t="str">
        <f>INDEX('Masterlist - Updating'!$S:$S,MATCH('Masterlist Autolink (Audit)'!B271,'Masterlist - Updating'!$B:$B,0))</f>
        <v>01137-0122-00536-CMDD
CM-208993/10/1</v>
      </c>
      <c r="T271" s="7" t="str">
        <f>INDEX('Masterlist - Updating'!$T:$T,MATCH('Masterlist Autolink (Audit)'!B271,'Masterlist - Updating'!$B:$B,0))</f>
        <v>26.01.2023
22.04.2023</v>
      </c>
      <c r="U271" s="11">
        <f t="shared" ca="1" si="14"/>
        <v>44831</v>
      </c>
      <c r="V271" s="11">
        <f t="shared" si="13"/>
        <v>45032</v>
      </c>
    </row>
    <row r="272" spans="1:22" ht="60" customHeight="1" x14ac:dyDescent="0.35">
      <c r="A272" s="2">
        <v>270</v>
      </c>
      <c r="B272" s="12" t="s">
        <v>1202</v>
      </c>
      <c r="C272" s="130" t="str">
        <f>INDEX('Masterlist - Updating'!$C:$C,MATCH('Masterlist Autolink (Audit)'!B272,'Masterlist - Updating'!$B:$B,0))</f>
        <v>MUELLER GAUGE</v>
      </c>
      <c r="D272" s="7" t="str">
        <f>INDEX('Masterlist - Updating'!$D:$D,MATCH('Masterlist Autolink (Audit)'!B272,'Masterlist - Updating'!$B:$B,0))</f>
        <v>MUELLER</v>
      </c>
      <c r="E272" s="7" t="str">
        <f>INDEX('Masterlist - Updating'!$E:$E,MATCH('Masterlist Autolink (Audit)'!B272,'Masterlist - Updating'!$B:$B,0))</f>
        <v xml:space="preserve"> 24" - 36"</v>
      </c>
      <c r="F272" s="7" t="str">
        <f>INDEX('Masterlist - Updating'!$F:$F,MATCH('Masterlist Autolink (Audit)'!B272,'Masterlist - Updating'!$B:$B,0))</f>
        <v>SDJ242</v>
      </c>
      <c r="G272" s="7" t="str">
        <f>INDEX('Masterlist - Updating'!$G:$G,MATCH('Masterlist Autolink (Audit)'!B272,'Masterlist - Updating'!$B:$B,0))</f>
        <v>QCD/TRSG/PROCEDURE 011 / TRSG/QM/001/20 / 
ASME B89.1.10M-2001</v>
      </c>
      <c r="H272" s="7" t="str">
        <f>INDEX('Masterlist - Updating'!$H:$H,MATCH('Masterlist Autolink (Audit)'!B272,'Masterlist - Updating'!$B:$B,0))</f>
        <v>ASME B89.1.10M-2001 OR PER MANUFACTURER SPECIFICATION</v>
      </c>
      <c r="I272" s="8">
        <f>INDEX('Masterlist - Updating'!$I:$I,MATCH('Masterlist Autolink (Audit)'!B272,'Masterlist - Updating'!$B:$B,0))</f>
        <v>44707</v>
      </c>
      <c r="J272" s="133">
        <f>INDEX('Masterlist - Updating'!$J:$J,MATCH('Masterlist Autolink (Audit)'!B272,'Masterlist - Updating'!$B:$B,0))</f>
        <v>1</v>
      </c>
      <c r="K272" s="133" t="str">
        <f>INDEX('Masterlist - Updating'!$K:$K,MATCH('Masterlist Autolink (Audit)'!B272,'Masterlist - Updating'!$B:$B,0))</f>
        <v>Years</v>
      </c>
      <c r="L272" s="8">
        <f>INDEX('Masterlist - Updating'!$L:$L,MATCH('Masterlist Autolink (Audit)'!B272,'Masterlist - Updating'!$B:$B,0))</f>
        <v>45072</v>
      </c>
      <c r="M272" s="7" t="str">
        <f>INDEX('Masterlist - Updating'!$M:$M,MATCH('Masterlist Autolink (Audit)'!B272,'Masterlist - Updating'!$B:$B,0))</f>
        <v>TRESCAL</v>
      </c>
      <c r="N272" s="7" t="str">
        <f>INDEX('Masterlist - Updating'!$N:$N,MATCH('Masterlist Autolink (Audit)'!B272,'Masterlist - Updating'!$B:$B,0))</f>
        <v>SALDM/0826/1/22</v>
      </c>
      <c r="O272" s="7" t="str">
        <f>INDEX('Masterlist - Updating'!$O:$O,MATCH('Masterlist Autolink (Audit)'!B272,'Masterlist - Updating'!$B:$B,0))</f>
        <v>QC GAUGE ROOM - B</v>
      </c>
      <c r="P272" s="7" t="b">
        <f ca="1">INDEX('Masterlist - Updating'!$P:$P,MATCH('Masterlist Autolink (Audit)'!B272,'Masterlist - Updating'!$B:$B,0))</f>
        <v>1</v>
      </c>
      <c r="Q272" s="7">
        <f>INDEX('Masterlist - Updating'!$Q:$Q,MATCH('Masterlist Autolink (Audit)'!B272,'Masterlist - Updating'!$B:$B,0))</f>
        <v>0</v>
      </c>
      <c r="R272" s="7" t="str">
        <f>INDEX('Masterlist - Updating'!$R:$R,MATCH('Masterlist Autolink (Audit)'!B272,'Masterlist - Updating'!$B:$B,0))</f>
        <v>1471/03 (OPTIMAR 100)</v>
      </c>
      <c r="S272" s="7" t="str">
        <f>INDEX('Masterlist - Updating'!$S:$S,MATCH('Masterlist Autolink (Audit)'!B272,'Masterlist - Updating'!$B:$B,0))</f>
        <v>MTO210721-1R</v>
      </c>
      <c r="T272" s="7" t="str">
        <f>INDEX('Masterlist - Updating'!$T:$T,MATCH('Masterlist Autolink (Audit)'!B272,'Masterlist - Updating'!$B:$B,0))</f>
        <v>27.07.2022</v>
      </c>
      <c r="U272" s="11">
        <f t="shared" ca="1" si="14"/>
        <v>44831</v>
      </c>
      <c r="V272" s="11">
        <f t="shared" si="13"/>
        <v>45058</v>
      </c>
    </row>
    <row r="273" spans="1:22" ht="60" customHeight="1" x14ac:dyDescent="0.35">
      <c r="A273" s="2">
        <v>271</v>
      </c>
      <c r="B273" s="12" t="s">
        <v>1210</v>
      </c>
      <c r="C273" s="130" t="str">
        <f>INDEX('Masterlist - Updating'!$C:$C,MATCH('Masterlist Autolink (Audit)'!B273,'Masterlist - Updating'!$B:$B,0))</f>
        <v>MUELLER GAUGE</v>
      </c>
      <c r="D273" s="7" t="str">
        <f>INDEX('Masterlist - Updating'!$D:$D,MATCH('Masterlist Autolink (Audit)'!B273,'Masterlist - Updating'!$B:$B,0))</f>
        <v>MUELLER</v>
      </c>
      <c r="E273" s="7" t="str">
        <f>INDEX('Masterlist - Updating'!$E:$E,MATCH('Masterlist Autolink (Audit)'!B273,'Masterlist - Updating'!$B:$B,0))</f>
        <v>18" - 24"</v>
      </c>
      <c r="F273" s="7" t="str">
        <f>INDEX('Masterlist - Updating'!$F:$F,MATCH('Masterlist Autolink (Audit)'!B273,'Masterlist - Updating'!$B:$B,0))</f>
        <v>SDJ248</v>
      </c>
      <c r="G273" s="7" t="str">
        <f>INDEX('Masterlist - Updating'!$G:$G,MATCH('Masterlist Autolink (Audit)'!B273,'Masterlist - Updating'!$B:$B,0))</f>
        <v>QCD/TRSG/PROCEDURE 011 / TRSG/QM/001/20 / 
ASME B89.1.10M-2001</v>
      </c>
      <c r="H273" s="7" t="str">
        <f>INDEX('Masterlist - Updating'!$H:$H,MATCH('Masterlist Autolink (Audit)'!B273,'Masterlist - Updating'!$B:$B,0))</f>
        <v>ASME B89.1.10M-2001 OR PER MANUFACTURER SPECIFICATION</v>
      </c>
      <c r="I273" s="8">
        <f>INDEX('Masterlist - Updating'!$I:$I,MATCH('Masterlist Autolink (Audit)'!B273,'Masterlist - Updating'!$B:$B,0))</f>
        <v>44707</v>
      </c>
      <c r="J273" s="133">
        <f>INDEX('Masterlist - Updating'!$J:$J,MATCH('Masterlist Autolink (Audit)'!B273,'Masterlist - Updating'!$B:$B,0))</f>
        <v>1</v>
      </c>
      <c r="K273" s="133" t="str">
        <f>INDEX('Masterlist - Updating'!$K:$K,MATCH('Masterlist Autolink (Audit)'!B273,'Masterlist - Updating'!$B:$B,0))</f>
        <v>Years</v>
      </c>
      <c r="L273" s="8">
        <f>INDEX('Masterlist - Updating'!$L:$L,MATCH('Masterlist Autolink (Audit)'!B273,'Masterlist - Updating'!$B:$B,0))</f>
        <v>45072</v>
      </c>
      <c r="M273" s="7" t="str">
        <f>INDEX('Masterlist - Updating'!$M:$M,MATCH('Masterlist Autolink (Audit)'!B273,'Masterlist - Updating'!$B:$B,0))</f>
        <v>TRESCAL</v>
      </c>
      <c r="N273" s="7" t="str">
        <f>INDEX('Masterlist - Updating'!$N:$N,MATCH('Masterlist Autolink (Audit)'!B273,'Masterlist - Updating'!$B:$B,0))</f>
        <v>SALDM/0826/2/22</v>
      </c>
      <c r="O273" s="7" t="str">
        <f>INDEX('Masterlist - Updating'!$O:$O,MATCH('Masterlist Autolink (Audit)'!B273,'Masterlist - Updating'!$B:$B,0))</f>
        <v>QC GAUGE ROOM - B</v>
      </c>
      <c r="P273" s="7" t="b">
        <f ca="1">INDEX('Masterlist - Updating'!$P:$P,MATCH('Masterlist Autolink (Audit)'!B273,'Masterlist - Updating'!$B:$B,0))</f>
        <v>1</v>
      </c>
      <c r="Q273" s="7">
        <f>INDEX('Masterlist - Updating'!$Q:$Q,MATCH('Masterlist Autolink (Audit)'!B273,'Masterlist - Updating'!$B:$B,0))</f>
        <v>0</v>
      </c>
      <c r="R273" s="7" t="str">
        <f>INDEX('Masterlist - Updating'!$R:$R,MATCH('Masterlist Autolink (Audit)'!B273,'Masterlist - Updating'!$B:$B,0))</f>
        <v>1471/03 (OPTIMAR 100)</v>
      </c>
      <c r="S273" s="7" t="str">
        <f>INDEX('Masterlist - Updating'!$S:$S,MATCH('Masterlist Autolink (Audit)'!B273,'Masterlist - Updating'!$B:$B,0))</f>
        <v>MTO210721-1R</v>
      </c>
      <c r="T273" s="7" t="str">
        <f>INDEX('Masterlist - Updating'!$T:$T,MATCH('Masterlist Autolink (Audit)'!B273,'Masterlist - Updating'!$B:$B,0))</f>
        <v>27.07.2022</v>
      </c>
      <c r="U273" s="11">
        <f t="shared" ca="1" si="14"/>
        <v>44831</v>
      </c>
      <c r="V273" s="11">
        <f t="shared" si="13"/>
        <v>45058</v>
      </c>
    </row>
    <row r="274" spans="1:22" ht="60" customHeight="1" x14ac:dyDescent="0.35">
      <c r="A274" s="2">
        <v>272</v>
      </c>
      <c r="B274" s="12" t="s">
        <v>1217</v>
      </c>
      <c r="C274" s="130" t="str">
        <f>INDEX('Masterlist - Updating'!$C:$C,MATCH('Masterlist Autolink (Audit)'!B274,'Masterlist - Updating'!$B:$B,0))</f>
        <v>SURFACE ROUGHNESS TESTER</v>
      </c>
      <c r="D274" s="7" t="str">
        <f>INDEX('Masterlist - Updating'!$D:$D,MATCH('Masterlist Autolink (Audit)'!B274,'Masterlist - Updating'!$B:$B,0))</f>
        <v>MITUTOYO</v>
      </c>
      <c r="E274" s="7" t="str">
        <f>INDEX('Masterlist - Updating'!$E:$E,MATCH('Masterlist Autolink (Audit)'!B274,'Masterlist - Updating'!$B:$B,0))</f>
        <v>-</v>
      </c>
      <c r="F274" s="7" t="str">
        <f>INDEX('Masterlist - Updating'!$F:$F,MATCH('Masterlist Autolink (Audit)'!B274,'Masterlist - Updating'!$B:$B,0))</f>
        <v>201561305/027631305/340591304</v>
      </c>
      <c r="G274" s="7" t="str">
        <f>INDEX('Masterlist - Updating'!$G:$G,MATCH('Masterlist Autolink (Audit)'!B274,'Masterlist - Updating'!$B:$B,0))</f>
        <v>QCD/TRSG/SEAMS 0026/ TRSG/QM/001/20</v>
      </c>
      <c r="H274" s="7" t="str">
        <f>INDEX('Masterlist - Updating'!$H:$H,MATCH('Masterlist Autolink (Audit)'!B274,'Masterlist - Updating'!$B:$B,0))</f>
        <v>ISO 12179:2000
ACCURACY OF READING: ±0.2 µM</v>
      </c>
      <c r="I274" s="8">
        <f>INDEX('Masterlist - Updating'!$I:$I,MATCH('Masterlist Autolink (Audit)'!B274,'Masterlist - Updating'!$B:$B,0))</f>
        <v>44554</v>
      </c>
      <c r="J274" s="133">
        <f>INDEX('Masterlist - Updating'!$J:$J,MATCH('Masterlist Autolink (Audit)'!B274,'Masterlist - Updating'!$B:$B,0))</f>
        <v>1</v>
      </c>
      <c r="K274" s="133" t="str">
        <f>INDEX('Masterlist - Updating'!$K:$K,MATCH('Masterlist Autolink (Audit)'!B274,'Masterlist - Updating'!$B:$B,0))</f>
        <v>Years</v>
      </c>
      <c r="L274" s="8">
        <f>INDEX('Masterlist - Updating'!$L:$L,MATCH('Masterlist Autolink (Audit)'!B274,'Masterlist - Updating'!$B:$B,0))</f>
        <v>44919</v>
      </c>
      <c r="M274" s="7" t="str">
        <f>INDEX('Masterlist - Updating'!$M:$M,MATCH('Masterlist Autolink (Audit)'!B274,'Masterlist - Updating'!$B:$B,0))</f>
        <v>TRESCAL</v>
      </c>
      <c r="N274" s="7" t="str">
        <f>INDEX('Masterlist - Updating'!$N:$N,MATCH('Masterlist Autolink (Audit)'!B274,'Masterlist - Updating'!$B:$B,0))</f>
        <v>SNLDM/0384/5/21</v>
      </c>
      <c r="O274" s="7" t="str">
        <f>INDEX('Masterlist - Updating'!$O:$O,MATCH('Masterlist Autolink (Audit)'!B274,'Masterlist - Updating'!$B:$B,0))</f>
        <v>QC BAY C TROLLY 2  L3</v>
      </c>
      <c r="P274" s="7" t="b">
        <f ca="1">INDEX('Masterlist - Updating'!$P:$P,MATCH('Masterlist Autolink (Audit)'!B274,'Masterlist - Updating'!$B:$B,0))</f>
        <v>1</v>
      </c>
      <c r="Q274" s="7">
        <f>INDEX('Masterlist - Updating'!$Q:$Q,MATCH('Masterlist Autolink (Audit)'!B274,'Masterlist - Updating'!$B:$B,0))</f>
        <v>0</v>
      </c>
      <c r="R274" s="7">
        <f>INDEX('Masterlist - Updating'!$R:$R,MATCH('Masterlist Autolink (Audit)'!B274,'Masterlist - Updating'!$B:$B,0))</f>
        <v>0</v>
      </c>
      <c r="S274" s="7">
        <f>INDEX('Masterlist - Updating'!$S:$S,MATCH('Masterlist Autolink (Audit)'!B274,'Masterlist - Updating'!$B:$B,0))</f>
        <v>0</v>
      </c>
      <c r="T274" s="7">
        <f>INDEX('Masterlist - Updating'!$T:$T,MATCH('Masterlist Autolink (Audit)'!B274,'Masterlist - Updating'!$B:$B,0))</f>
        <v>0</v>
      </c>
      <c r="U274" s="11">
        <f t="shared" ca="1" si="14"/>
        <v>44831</v>
      </c>
      <c r="V274" s="11">
        <f t="shared" si="13"/>
        <v>44905</v>
      </c>
    </row>
    <row r="275" spans="1:22" ht="60" customHeight="1" x14ac:dyDescent="0.35">
      <c r="A275" s="2">
        <v>273</v>
      </c>
      <c r="B275" s="12" t="s">
        <v>1221</v>
      </c>
      <c r="C275" s="130" t="str">
        <f>INDEX('Masterlist - Updating'!$C:$C,MATCH('Masterlist Autolink (Audit)'!B275,'Masterlist - Updating'!$B:$B,0))</f>
        <v>PLUG GAUGE 
(GO &amp; NO GO)</v>
      </c>
      <c r="D275" s="7" t="str">
        <f>INDEX('Masterlist - Updating'!$D:$D,MATCH('Masterlist Autolink (Audit)'!B275,'Masterlist - Updating'!$B:$B,0))</f>
        <v>PMC MERCURY</v>
      </c>
      <c r="E275" s="7" t="str">
        <f>INDEX('Masterlist - Updating'!$E:$E,MATCH('Masterlist Autolink (Audit)'!B275,'Masterlist - Updating'!$B:$B,0))</f>
        <v>1-1/8" - 12 UNF - 2B</v>
      </c>
      <c r="F275" s="7" t="str">
        <f>INDEX('Masterlist - Updating'!$F:$F,MATCH('Masterlist Autolink (Audit)'!B275,'Masterlist - Updating'!$B:$B,0))</f>
        <v>#1</v>
      </c>
      <c r="G275" s="7" t="str">
        <f>INDEX('Masterlist - Updating'!$G:$G,MATCH('Masterlist Autolink (Audit)'!B275,'Masterlist - Updating'!$B:$B,0))</f>
        <v>MDCP-15:2020</v>
      </c>
      <c r="H275" s="7" t="str">
        <f>INDEX('Masterlist - Updating'!$H:$H,MATCH('Masterlist Autolink (Audit)'!B275,'Masterlist - Updating'!$B:$B,0))</f>
        <v>ANSI/ASME B1.2
ANSI/ASME B1.8
ANSI/ASME B1.20.1
ANSI/ASME B1.5</v>
      </c>
      <c r="I275" s="8">
        <f>INDEX('Masterlist - Updating'!$I:$I,MATCH('Masterlist Autolink (Audit)'!B275,'Masterlist - Updating'!$B:$B,0))</f>
        <v>44566</v>
      </c>
      <c r="J275" s="133">
        <f>INDEX('Masterlist - Updating'!$J:$J,MATCH('Masterlist Autolink (Audit)'!B275,'Masterlist - Updating'!$B:$B,0))</f>
        <v>1</v>
      </c>
      <c r="K275" s="133" t="str">
        <f>INDEX('Masterlist - Updating'!$K:$K,MATCH('Masterlist Autolink (Audit)'!B275,'Masterlist - Updating'!$B:$B,0))</f>
        <v>Years</v>
      </c>
      <c r="L275" s="8">
        <f>INDEX('Masterlist - Updating'!$L:$L,MATCH('Masterlist Autolink (Audit)'!B275,'Masterlist - Updating'!$B:$B,0))</f>
        <v>44931</v>
      </c>
      <c r="M275" s="7" t="str">
        <f>INDEX('Masterlist - Updating'!$M:$M,MATCH('Masterlist Autolink (Audit)'!B275,'Masterlist - Updating'!$B:$B,0))</f>
        <v>Ming Deng</v>
      </c>
      <c r="N275" s="7" t="str">
        <f>INDEX('Masterlist - Updating'!$N:$N,MATCH('Masterlist Autolink (Audit)'!B275,'Masterlist - Updating'!$B:$B,0))</f>
        <v>MDL214096-21</v>
      </c>
      <c r="O275" s="7" t="str">
        <f>INDEX('Masterlist - Updating'!$O:$O,MATCH('Masterlist Autolink (Audit)'!B275,'Masterlist - Updating'!$B:$B,0))</f>
        <v>QC BAY C TROLLY 1 L3</v>
      </c>
      <c r="P275" s="7" t="b">
        <f ca="1">INDEX('Masterlist - Updating'!$P:$P,MATCH('Masterlist Autolink (Audit)'!B275,'Masterlist - Updating'!$B:$B,0))</f>
        <v>1</v>
      </c>
      <c r="Q275" s="7">
        <f>INDEX('Masterlist - Updating'!$Q:$Q,MATCH('Masterlist Autolink (Audit)'!B275,'Masterlist - Updating'!$B:$B,0))</f>
        <v>0</v>
      </c>
      <c r="R275" s="7">
        <f>INDEX('Masterlist - Updating'!$R:$R,MATCH('Masterlist Autolink (Audit)'!B275,'Masterlist - Updating'!$B:$B,0))</f>
        <v>0</v>
      </c>
      <c r="S275" s="7">
        <f>INDEX('Masterlist - Updating'!$S:$S,MATCH('Masterlist Autolink (Audit)'!B275,'Masterlist - Updating'!$B:$B,0))</f>
        <v>0</v>
      </c>
      <c r="T275" s="7">
        <f>INDEX('Masterlist - Updating'!$T:$T,MATCH('Masterlist Autolink (Audit)'!B275,'Masterlist - Updating'!$B:$B,0))</f>
        <v>0</v>
      </c>
      <c r="U275" s="11">
        <f t="shared" ca="1" si="14"/>
        <v>44831</v>
      </c>
      <c r="V275" s="11">
        <f t="shared" si="13"/>
        <v>44917</v>
      </c>
    </row>
    <row r="276" spans="1:22" ht="60" customHeight="1" x14ac:dyDescent="0.35">
      <c r="A276" s="2">
        <v>274</v>
      </c>
      <c r="B276" s="12" t="s">
        <v>1222</v>
      </c>
      <c r="C276" s="130" t="str">
        <f>INDEX('Masterlist - Updating'!$C:$C,MATCH('Masterlist Autolink (Audit)'!B276,'Masterlist - Updating'!$B:$B,0))</f>
        <v>PLUG GAUGE 
(GO &amp; NO GO)</v>
      </c>
      <c r="D276" s="7" t="str">
        <f>INDEX('Masterlist - Updating'!$D:$D,MATCH('Masterlist Autolink (Audit)'!B276,'Masterlist - Updating'!$B:$B,0))</f>
        <v>PMC MERCURY</v>
      </c>
      <c r="E276" s="7" t="str">
        <f>INDEX('Masterlist - Updating'!$E:$E,MATCH('Masterlist Autolink (Audit)'!B276,'Masterlist - Updating'!$B:$B,0))</f>
        <v>1-5/8" - 8 UN - 2B</v>
      </c>
      <c r="F276" s="7" t="str">
        <f>INDEX('Masterlist - Updating'!$F:$F,MATCH('Masterlist Autolink (Audit)'!B276,'Masterlist - Updating'!$B:$B,0))</f>
        <v>#3</v>
      </c>
      <c r="G276" s="7" t="str">
        <f>INDEX('Masterlist - Updating'!$G:$G,MATCH('Masterlist Autolink (Audit)'!B276,'Masterlist - Updating'!$B:$B,0))</f>
        <v>QCD/TRSG/PROCEDURE 014 / TRSG/QM/001/20 / 
ANSI/ASME B1.2-1983</v>
      </c>
      <c r="H276" s="7" t="str">
        <f>INDEX('Masterlist - Updating'!$H:$H,MATCH('Masterlist Autolink (Audit)'!B276,'Masterlist - Updating'!$B:$B,0))</f>
        <v>ANSI/ASME B1.2
ANSI/ASME B1.8
ANSI/ASME B1.20.1
ANSI/ASME B1.5</v>
      </c>
      <c r="I276" s="8">
        <f>INDEX('Masterlist - Updating'!$I:$I,MATCH('Masterlist Autolink (Audit)'!B276,'Masterlist - Updating'!$B:$B,0))</f>
        <v>44685</v>
      </c>
      <c r="J276" s="133">
        <f>INDEX('Masterlist - Updating'!$J:$J,MATCH('Masterlist Autolink (Audit)'!B276,'Masterlist - Updating'!$B:$B,0))</f>
        <v>1</v>
      </c>
      <c r="K276" s="133" t="str">
        <f>INDEX('Masterlist - Updating'!$K:$K,MATCH('Masterlist Autolink (Audit)'!B276,'Masterlist - Updating'!$B:$B,0))</f>
        <v>Years</v>
      </c>
      <c r="L276" s="8">
        <f>INDEX('Masterlist - Updating'!$L:$L,MATCH('Masterlist Autolink (Audit)'!B276,'Masterlist - Updating'!$B:$B,0))</f>
        <v>45050</v>
      </c>
      <c r="M276" s="7" t="str">
        <f>INDEX('Masterlist - Updating'!$M:$M,MATCH('Masterlist Autolink (Audit)'!B276,'Masterlist - Updating'!$B:$B,0))</f>
        <v>TRESCAL</v>
      </c>
      <c r="N276" s="7" t="str">
        <f>INDEX('Masterlist - Updating'!$N:$N,MATCH('Masterlist Autolink (Audit)'!B276,'Masterlist - Updating'!$B:$B,0))</f>
        <v>SALDM/0675/43/22</v>
      </c>
      <c r="O276" s="7" t="str">
        <f>INDEX('Masterlist - Updating'!$O:$O,MATCH('Masterlist Autolink (Audit)'!B276,'Masterlist - Updating'!$B:$B,0))</f>
        <v>M/S GAUGE ROOM H13</v>
      </c>
      <c r="P276" s="7" t="b">
        <f ca="1">INDEX('Masterlist - Updating'!$P:$P,MATCH('Masterlist Autolink (Audit)'!B276,'Masterlist - Updating'!$B:$B,0))</f>
        <v>1</v>
      </c>
      <c r="Q276" s="7">
        <f>INDEX('Masterlist - Updating'!$Q:$Q,MATCH('Masterlist Autolink (Audit)'!B276,'Masterlist - Updating'!$B:$B,0))</f>
        <v>0</v>
      </c>
      <c r="R276" s="7" t="str">
        <f>INDEX('Masterlist - Updating'!$R:$R,MATCH('Masterlist Autolink (Audit)'!B276,'Masterlist - Updating'!$B:$B,0))</f>
        <v>18640 (E81)
0101 (600.2)
000211509 (PH-3515F)</v>
      </c>
      <c r="S276" s="7" t="str">
        <f>INDEX('Masterlist - Updating'!$S:$S,MATCH('Masterlist Autolink (Audit)'!B276,'Masterlist - Updating'!$B:$B,0))</f>
        <v>SALDM/1010/2/21
SALDM/1074/3/21
SALDM/0624/1/22</v>
      </c>
      <c r="T276" s="7" t="str">
        <f>INDEX('Masterlist - Updating'!$T:$T,MATCH('Masterlist Autolink (Audit)'!B276,'Masterlist - Updating'!$B:$B,0))</f>
        <v>11.08.2023
12.08.2023
19.04.2023</v>
      </c>
      <c r="U276" s="11">
        <f t="shared" ca="1" si="14"/>
        <v>44831</v>
      </c>
      <c r="V276" s="11">
        <f t="shared" si="13"/>
        <v>45036</v>
      </c>
    </row>
    <row r="277" spans="1:22" ht="60" customHeight="1" x14ac:dyDescent="0.35">
      <c r="A277" s="2">
        <v>275</v>
      </c>
      <c r="B277" s="12" t="s">
        <v>1226</v>
      </c>
      <c r="C277" s="130" t="str">
        <f>INDEX('Masterlist - Updating'!$C:$C,MATCH('Masterlist Autolink (Audit)'!B277,'Masterlist - Updating'!$B:$B,0))</f>
        <v>PLUG GAUGE 
(GO &amp; NO GO)</v>
      </c>
      <c r="D277" s="7" t="str">
        <f>INDEX('Masterlist - Updating'!$D:$D,MATCH('Masterlist Autolink (Audit)'!B277,'Masterlist - Updating'!$B:$B,0))</f>
        <v>PMC MERCURY</v>
      </c>
      <c r="E277" s="7" t="str">
        <f>INDEX('Masterlist - Updating'!$E:$E,MATCH('Masterlist Autolink (Audit)'!B277,'Masterlist - Updating'!$B:$B,0))</f>
        <v>1-3/4"-8 UN - 2B</v>
      </c>
      <c r="F277" s="7" t="str">
        <f>INDEX('Masterlist - Updating'!$F:$F,MATCH('Masterlist Autolink (Audit)'!B277,'Masterlist - Updating'!$B:$B,0))</f>
        <v>#3</v>
      </c>
      <c r="G277" s="7" t="str">
        <f>INDEX('Masterlist - Updating'!$G:$G,MATCH('Masterlist Autolink (Audit)'!B277,'Masterlist - Updating'!$B:$B,0))</f>
        <v>QCD/TRSG/PROCEDURE 014 / TRSG/QM/001/20 / 
ANSI/ASME B1.2-1983</v>
      </c>
      <c r="H277" s="7" t="str">
        <f>INDEX('Masterlist - Updating'!$H:$H,MATCH('Masterlist Autolink (Audit)'!B277,'Masterlist - Updating'!$B:$B,0))</f>
        <v>ANSI/ASME B1.2
ANSI/ASME B1.8
ANSI/ASME B1.20.1
ANSI/ASME B1.5</v>
      </c>
      <c r="I277" s="8">
        <f>INDEX('Masterlist - Updating'!$I:$I,MATCH('Masterlist Autolink (Audit)'!B277,'Masterlist - Updating'!$B:$B,0))</f>
        <v>44686</v>
      </c>
      <c r="J277" s="133">
        <f>INDEX('Masterlist - Updating'!$J:$J,MATCH('Masterlist Autolink (Audit)'!B277,'Masterlist - Updating'!$B:$B,0))</f>
        <v>1</v>
      </c>
      <c r="K277" s="133" t="str">
        <f>INDEX('Masterlist - Updating'!$K:$K,MATCH('Masterlist Autolink (Audit)'!B277,'Masterlist - Updating'!$B:$B,0))</f>
        <v>Years</v>
      </c>
      <c r="L277" s="8">
        <f>INDEX('Masterlist - Updating'!$L:$L,MATCH('Masterlist Autolink (Audit)'!B277,'Masterlist - Updating'!$B:$B,0))</f>
        <v>45051</v>
      </c>
      <c r="M277" s="7" t="str">
        <f>INDEX('Masterlist - Updating'!$M:$M,MATCH('Masterlist Autolink (Audit)'!B277,'Masterlist - Updating'!$B:$B,0))</f>
        <v>TRESCAL</v>
      </c>
      <c r="N277" s="7" t="str">
        <f>INDEX('Masterlist - Updating'!$N:$N,MATCH('Masterlist Autolink (Audit)'!B277,'Masterlist - Updating'!$B:$B,0))</f>
        <v>SALDM/0675/59/22</v>
      </c>
      <c r="O277" s="7" t="str">
        <f>INDEX('Masterlist - Updating'!$O:$O,MATCH('Masterlist Autolink (Audit)'!B277,'Masterlist - Updating'!$B:$B,0))</f>
        <v>M/S GAUGE ROOM H8</v>
      </c>
      <c r="P277" s="7" t="b">
        <f ca="1">INDEX('Masterlist - Updating'!$P:$P,MATCH('Masterlist Autolink (Audit)'!B277,'Masterlist - Updating'!$B:$B,0))</f>
        <v>1</v>
      </c>
      <c r="Q277" s="7">
        <f>INDEX('Masterlist - Updating'!$Q:$Q,MATCH('Masterlist Autolink (Audit)'!B277,'Masterlist - Updating'!$B:$B,0))</f>
        <v>0</v>
      </c>
      <c r="R277" s="7" t="str">
        <f>INDEX('Masterlist - Updating'!$R:$R,MATCH('Masterlist Autolink (Audit)'!B277,'Masterlist - Updating'!$B:$B,0))</f>
        <v>18640 (E81)
0101 (600.2)
000211509 (PH-3515F)</v>
      </c>
      <c r="S277" s="7" t="str">
        <f>INDEX('Masterlist - Updating'!$S:$S,MATCH('Masterlist Autolink (Audit)'!B277,'Masterlist - Updating'!$B:$B,0))</f>
        <v>SALDM/1010/2/21
SALDM/1074/3/21
SALDM/0624/1/22</v>
      </c>
      <c r="T277" s="7" t="str">
        <f>INDEX('Masterlist - Updating'!$T:$T,MATCH('Masterlist Autolink (Audit)'!B277,'Masterlist - Updating'!$B:$B,0))</f>
        <v>11.08.2023
12.08.2023
19.04.2023</v>
      </c>
      <c r="U277" s="11">
        <f t="shared" ca="1" si="14"/>
        <v>44831</v>
      </c>
      <c r="V277" s="11">
        <f t="shared" si="13"/>
        <v>45037</v>
      </c>
    </row>
    <row r="278" spans="1:22" ht="60" customHeight="1" x14ac:dyDescent="0.35">
      <c r="A278" s="2">
        <v>276</v>
      </c>
      <c r="B278" s="12" t="s">
        <v>1230</v>
      </c>
      <c r="C278" s="130" t="str">
        <f>INDEX('Masterlist - Updating'!$C:$C,MATCH('Masterlist Autolink (Audit)'!B278,'Masterlist - Updating'!$B:$B,0))</f>
        <v>PLUG GAUGE 
(GO &amp; NO GO)</v>
      </c>
      <c r="D278" s="7" t="str">
        <f>INDEX('Masterlist - Updating'!$D:$D,MATCH('Masterlist Autolink (Audit)'!B278,'Masterlist - Updating'!$B:$B,0))</f>
        <v>1-7/8"  - 8 UN - 2B</v>
      </c>
      <c r="E278" s="7" t="str">
        <f>INDEX('Masterlist - Updating'!$E:$E,MATCH('Masterlist Autolink (Audit)'!B278,'Masterlist - Updating'!$B:$B,0))</f>
        <v>1-7/8" - 8 UN - 2B</v>
      </c>
      <c r="F278" s="7" t="str">
        <f>INDEX('Masterlist - Updating'!$F:$F,MATCH('Masterlist Autolink (Audit)'!B278,'Masterlist - Updating'!$B:$B,0))</f>
        <v>#2</v>
      </c>
      <c r="G278" s="7" t="str">
        <f>INDEX('Masterlist - Updating'!$G:$G,MATCH('Masterlist Autolink (Audit)'!B278,'Masterlist - Updating'!$B:$B,0))</f>
        <v>QCD/TRSG/PROCEDURE 014 / TRSG/QM/001/20 / 
ANSI/ASME B1.2-1983</v>
      </c>
      <c r="H278" s="7" t="str">
        <f>INDEX('Masterlist - Updating'!$H:$H,MATCH('Masterlist Autolink (Audit)'!B278,'Masterlist - Updating'!$B:$B,0))</f>
        <v>ANSI/ASME B1.2
ANSI/ASME B1.8
ANSI/ASME B1.20.1
ANSI/ASME B1.5</v>
      </c>
      <c r="I278" s="8">
        <f>INDEX('Masterlist - Updating'!$I:$I,MATCH('Masterlist Autolink (Audit)'!B278,'Masterlist - Updating'!$B:$B,0))</f>
        <v>44711</v>
      </c>
      <c r="J278" s="133">
        <f>INDEX('Masterlist - Updating'!$J:$J,MATCH('Masterlist Autolink (Audit)'!B278,'Masterlist - Updating'!$B:$B,0))</f>
        <v>1</v>
      </c>
      <c r="K278" s="133" t="str">
        <f>INDEX('Masterlist - Updating'!$K:$K,MATCH('Masterlist Autolink (Audit)'!B278,'Masterlist - Updating'!$B:$B,0))</f>
        <v>Years</v>
      </c>
      <c r="L278" s="8">
        <f>INDEX('Masterlist - Updating'!$L:$L,MATCH('Masterlist Autolink (Audit)'!B278,'Masterlist - Updating'!$B:$B,0))</f>
        <v>45076</v>
      </c>
      <c r="M278" s="7" t="str">
        <f>INDEX('Masterlist - Updating'!$M:$M,MATCH('Masterlist Autolink (Audit)'!B278,'Masterlist - Updating'!$B:$B,0))</f>
        <v>TRESCAL</v>
      </c>
      <c r="N278" s="7" t="str">
        <f>INDEX('Masterlist - Updating'!$N:$N,MATCH('Masterlist Autolink (Audit)'!B278,'Masterlist - Updating'!$B:$B,0))</f>
        <v>SALDM/0675/8/22</v>
      </c>
      <c r="O278" s="7" t="str">
        <f>INDEX('Masterlist - Updating'!$O:$O,MATCH('Masterlist Autolink (Audit)'!B278,'Masterlist - Updating'!$B:$B,0))</f>
        <v>QC BAY C TROLLY 1 L2</v>
      </c>
      <c r="P278" s="7" t="b">
        <f ca="1">INDEX('Masterlist - Updating'!$P:$P,MATCH('Masterlist Autolink (Audit)'!B278,'Masterlist - Updating'!$B:$B,0))</f>
        <v>1</v>
      </c>
      <c r="Q278" s="7">
        <f>INDEX('Masterlist - Updating'!$Q:$Q,MATCH('Masterlist Autolink (Audit)'!B278,'Masterlist - Updating'!$B:$B,0))</f>
        <v>0</v>
      </c>
      <c r="R278" s="7" t="str">
        <f>INDEX('Masterlist - Updating'!$R:$R,MATCH('Masterlist Autolink (Audit)'!B278,'Masterlist - Updating'!$B:$B,0))</f>
        <v>18640 (E81)
0101 (600.2)
000211509 (PH-3515F)</v>
      </c>
      <c r="S278" s="7" t="str">
        <f>INDEX('Masterlist - Updating'!$S:$S,MATCH('Masterlist Autolink (Audit)'!B278,'Masterlist - Updating'!$B:$B,0))</f>
        <v>SALDM/1010/2/21
SALDM/1074/3/21
SALDM/0624/1/22</v>
      </c>
      <c r="T278" s="7" t="str">
        <f>INDEX('Masterlist - Updating'!$T:$T,MATCH('Masterlist Autolink (Audit)'!B278,'Masterlist - Updating'!$B:$B,0))</f>
        <v>11.08.2023
12.08.2023
19.04.2023</v>
      </c>
      <c r="U278" s="11">
        <f t="shared" ca="1" si="14"/>
        <v>44831</v>
      </c>
      <c r="V278" s="11">
        <f t="shared" si="13"/>
        <v>45062</v>
      </c>
    </row>
    <row r="279" spans="1:22" ht="60" customHeight="1" x14ac:dyDescent="0.35">
      <c r="A279" s="2">
        <v>277</v>
      </c>
      <c r="B279" s="12" t="s">
        <v>1233</v>
      </c>
      <c r="C279" s="130" t="str">
        <f>INDEX('Masterlist - Updating'!$C:$C,MATCH('Masterlist Autolink (Audit)'!B279,'Masterlist - Updating'!$B:$B,0))</f>
        <v>PLUG GAUGE 
(GO &amp; NO GO)</v>
      </c>
      <c r="D279" s="7" t="str">
        <f>INDEX('Masterlist - Updating'!$D:$D,MATCH('Masterlist Autolink (Audit)'!B279,'Masterlist - Updating'!$B:$B,0))</f>
        <v>PMC MERCURY</v>
      </c>
      <c r="E279" s="7" t="str">
        <f>INDEX('Masterlist - Updating'!$E:$E,MATCH('Masterlist Autolink (Audit)'!B279,'Masterlist - Updating'!$B:$B,0))</f>
        <v>2" - 8 UN - 2B</v>
      </c>
      <c r="F279" s="7" t="str">
        <f>INDEX('Masterlist - Updating'!$F:$F,MATCH('Masterlist Autolink (Audit)'!B279,'Masterlist - Updating'!$B:$B,0))</f>
        <v>#2</v>
      </c>
      <c r="G279" s="7" t="str">
        <f>INDEX('Masterlist - Updating'!$G:$G,MATCH('Masterlist Autolink (Audit)'!B279,'Masterlist - Updating'!$B:$B,0))</f>
        <v>QCD/TRSG/PROCEDURE 014 / TRSG/QM/001/20 / 
ANSI/ASME B1.2-1983</v>
      </c>
      <c r="H279" s="7" t="str">
        <f>INDEX('Masterlist - Updating'!$H:$H,MATCH('Masterlist Autolink (Audit)'!B279,'Masterlist - Updating'!$B:$B,0))</f>
        <v>ANSI/ASME B1.2
ANSI/ASME B1.8
ANSI/ASME B1.20.1
ANSI/ASME B1.5</v>
      </c>
      <c r="I279" s="8">
        <f>INDEX('Masterlist - Updating'!$I:$I,MATCH('Masterlist Autolink (Audit)'!B279,'Masterlist - Updating'!$B:$B,0))</f>
        <v>44710</v>
      </c>
      <c r="J279" s="133">
        <f>INDEX('Masterlist - Updating'!$J:$J,MATCH('Masterlist Autolink (Audit)'!B279,'Masterlist - Updating'!$B:$B,0))</f>
        <v>1</v>
      </c>
      <c r="K279" s="133" t="str">
        <f>INDEX('Masterlist - Updating'!$K:$K,MATCH('Masterlist Autolink (Audit)'!B279,'Masterlist - Updating'!$B:$B,0))</f>
        <v>Years</v>
      </c>
      <c r="L279" s="8">
        <f>INDEX('Masterlist - Updating'!$L:$L,MATCH('Masterlist Autolink (Audit)'!B279,'Masterlist - Updating'!$B:$B,0))</f>
        <v>45075</v>
      </c>
      <c r="M279" s="7" t="str">
        <f>INDEX('Masterlist - Updating'!$M:$M,MATCH('Masterlist Autolink (Audit)'!B279,'Masterlist - Updating'!$B:$B,0))</f>
        <v>TRESCAL</v>
      </c>
      <c r="N279" s="7" t="str">
        <f>INDEX('Masterlist - Updating'!$N:$N,MATCH('Masterlist Autolink (Audit)'!B279,'Masterlist - Updating'!$B:$B,0))</f>
        <v>SALDM/0784/10/22</v>
      </c>
      <c r="O279" s="7" t="str">
        <f>INDEX('Masterlist - Updating'!$O:$O,MATCH('Masterlist Autolink (Audit)'!B279,'Masterlist - Updating'!$B:$B,0))</f>
        <v>QC BAY C TROLLY 1 L2</v>
      </c>
      <c r="P279" s="7" t="b">
        <f ca="1">INDEX('Masterlist - Updating'!$P:$P,MATCH('Masterlist Autolink (Audit)'!B279,'Masterlist - Updating'!$B:$B,0))</f>
        <v>1</v>
      </c>
      <c r="Q279" s="7">
        <f>INDEX('Masterlist - Updating'!$Q:$Q,MATCH('Masterlist Autolink (Audit)'!B279,'Masterlist - Updating'!$B:$B,0))</f>
        <v>0</v>
      </c>
      <c r="R279" s="7" t="str">
        <f>INDEX('Masterlist - Updating'!$R:$R,MATCH('Masterlist Autolink (Audit)'!B279,'Masterlist - Updating'!$B:$B,0))</f>
        <v>18640 (E81)
0101 (600.2)
000211509 (PH-3515F)</v>
      </c>
      <c r="S279" s="7" t="str">
        <f>INDEX('Masterlist - Updating'!$S:$S,MATCH('Masterlist Autolink (Audit)'!B279,'Masterlist - Updating'!$B:$B,0))</f>
        <v>SALDM/1010/2/21
SALDM/1074/3/21
SALDM/0624/1/22</v>
      </c>
      <c r="T279" s="7" t="str">
        <f>INDEX('Masterlist - Updating'!$T:$T,MATCH('Masterlist Autolink (Audit)'!B279,'Masterlist - Updating'!$B:$B,0))</f>
        <v>11.08.2023
12.08.2023
19.04.2023</v>
      </c>
      <c r="U279" s="11">
        <f t="shared" ca="1" si="14"/>
        <v>44831</v>
      </c>
      <c r="V279" s="11">
        <f t="shared" si="13"/>
        <v>45061</v>
      </c>
    </row>
    <row r="280" spans="1:22" ht="60" customHeight="1" x14ac:dyDescent="0.35">
      <c r="A280" s="2">
        <v>278</v>
      </c>
      <c r="B280" s="12" t="s">
        <v>1234</v>
      </c>
      <c r="C280" s="130" t="str">
        <f>INDEX('Masterlist - Updating'!$C:$C,MATCH('Masterlist Autolink (Audit)'!B280,'Masterlist - Updating'!$B:$B,0))</f>
        <v>PLUG GAUGE 
(GO &amp; NO GO)</v>
      </c>
      <c r="D280" s="7" t="str">
        <f>INDEX('Masterlist - Updating'!$D:$D,MATCH('Masterlist Autolink (Audit)'!B280,'Masterlist - Updating'!$B:$B,0))</f>
        <v>PMC MERCURY</v>
      </c>
      <c r="E280" s="7" t="str">
        <f>INDEX('Masterlist - Updating'!$E:$E,MATCH('Masterlist Autolink (Audit)'!B280,'Masterlist - Updating'!$B:$B,0))</f>
        <v>2-1/8"  - 8 UN - 2B</v>
      </c>
      <c r="F280" s="7" t="str">
        <f>INDEX('Masterlist - Updating'!$F:$F,MATCH('Masterlist Autolink (Audit)'!B280,'Masterlist - Updating'!$B:$B,0))</f>
        <v>#2</v>
      </c>
      <c r="G280" s="7" t="str">
        <f>INDEX('Masterlist - Updating'!$G:$G,MATCH('Masterlist Autolink (Audit)'!B280,'Masterlist - Updating'!$B:$B,0))</f>
        <v>QCD/TRSG/PROCEDURE 014 / TRSG/QM/001/20</v>
      </c>
      <c r="H280" s="7" t="str">
        <f>INDEX('Masterlist - Updating'!$H:$H,MATCH('Masterlist Autolink (Audit)'!B280,'Masterlist - Updating'!$B:$B,0))</f>
        <v>ANSI/ASME B1.2
ANSI/ASME B1.8
ANSI/ASME B1.20.1
ANSI/ASME B1.5</v>
      </c>
      <c r="I280" s="8">
        <f>INDEX('Masterlist - Updating'!$I:$I,MATCH('Masterlist Autolink (Audit)'!B280,'Masterlist - Updating'!$B:$B,0))</f>
        <v>44559</v>
      </c>
      <c r="J280" s="133">
        <f>INDEX('Masterlist - Updating'!$J:$J,MATCH('Masterlist Autolink (Audit)'!B280,'Masterlist - Updating'!$B:$B,0))</f>
        <v>1</v>
      </c>
      <c r="K280" s="133" t="str">
        <f>INDEX('Masterlist - Updating'!$K:$K,MATCH('Masterlist Autolink (Audit)'!B280,'Masterlist - Updating'!$B:$B,0))</f>
        <v>Years</v>
      </c>
      <c r="L280" s="8">
        <f>INDEX('Masterlist - Updating'!$L:$L,MATCH('Masterlist Autolink (Audit)'!B280,'Masterlist - Updating'!$B:$B,0))</f>
        <v>44924</v>
      </c>
      <c r="M280" s="7" t="str">
        <f>INDEX('Masterlist - Updating'!$M:$M,MATCH('Masterlist Autolink (Audit)'!B280,'Masterlist - Updating'!$B:$B,0))</f>
        <v>TRESCAL</v>
      </c>
      <c r="N280" s="7" t="str">
        <f>INDEX('Masterlist - Updating'!$N:$N,MATCH('Masterlist Autolink (Audit)'!B280,'Masterlist - Updating'!$B:$B,0))</f>
        <v>SALDM/2184/6/21</v>
      </c>
      <c r="O280" s="7" t="str">
        <f>INDEX('Masterlist - Updating'!$O:$O,MATCH('Masterlist Autolink (Audit)'!B280,'Masterlist - Updating'!$B:$B,0))</f>
        <v>QC GAUGE ROOM - D</v>
      </c>
      <c r="P280" s="7" t="b">
        <f ca="1">INDEX('Masterlist - Updating'!$P:$P,MATCH('Masterlist Autolink (Audit)'!B280,'Masterlist - Updating'!$B:$B,0))</f>
        <v>1</v>
      </c>
      <c r="Q280" s="7">
        <f>INDEX('Masterlist - Updating'!$Q:$Q,MATCH('Masterlist Autolink (Audit)'!B280,'Masterlist - Updating'!$B:$B,0))</f>
        <v>0</v>
      </c>
      <c r="R280" s="7">
        <f>INDEX('Masterlist - Updating'!$R:$R,MATCH('Masterlist Autolink (Audit)'!B280,'Masterlist - Updating'!$B:$B,0))</f>
        <v>0</v>
      </c>
      <c r="S280" s="7">
        <f>INDEX('Masterlist - Updating'!$S:$S,MATCH('Masterlist Autolink (Audit)'!B280,'Masterlist - Updating'!$B:$B,0))</f>
        <v>0</v>
      </c>
      <c r="T280" s="7">
        <f>INDEX('Masterlist - Updating'!$T:$T,MATCH('Masterlist Autolink (Audit)'!B280,'Masterlist - Updating'!$B:$B,0))</f>
        <v>0</v>
      </c>
      <c r="U280" s="11">
        <f t="shared" ca="1" si="14"/>
        <v>44831</v>
      </c>
      <c r="V280" s="11">
        <f t="shared" si="13"/>
        <v>44910</v>
      </c>
    </row>
    <row r="281" spans="1:22" ht="60" customHeight="1" x14ac:dyDescent="0.35">
      <c r="A281" s="2">
        <v>279</v>
      </c>
      <c r="B281" s="12" t="s">
        <v>1235</v>
      </c>
      <c r="C281" s="130" t="str">
        <f>INDEX('Masterlist - Updating'!$C:$C,MATCH('Masterlist Autolink (Audit)'!B281,'Masterlist - Updating'!$B:$B,0))</f>
        <v>PLUG GAUGE 
(GO &amp; NO GO)</v>
      </c>
      <c r="D281" s="7" t="str">
        <f>INDEX('Masterlist - Updating'!$D:$D,MATCH('Masterlist Autolink (Audit)'!B281,'Masterlist - Updating'!$B:$B,0))</f>
        <v>PMC MERCURY</v>
      </c>
      <c r="E281" s="7" t="str">
        <f>INDEX('Masterlist - Updating'!$E:$E,MATCH('Masterlist Autolink (Audit)'!B281,'Masterlist - Updating'!$B:$B,0))</f>
        <v>2-1/4" - 8 UN - 2B</v>
      </c>
      <c r="F281" s="7" t="str">
        <f>INDEX('Masterlist - Updating'!$F:$F,MATCH('Masterlist Autolink (Audit)'!B281,'Masterlist - Updating'!$B:$B,0))</f>
        <v>#2</v>
      </c>
      <c r="G281" s="7" t="str">
        <f>INDEX('Masterlist - Updating'!$G:$G,MATCH('Masterlist Autolink (Audit)'!B281,'Masterlist - Updating'!$B:$B,0))</f>
        <v>QCD/TRSG/PROCEDURE 014 / TRSG/QM/001/20 / 
ANSI/ASME B1.2-1983</v>
      </c>
      <c r="H281" s="7" t="str">
        <f>INDEX('Masterlist - Updating'!$H:$H,MATCH('Masterlist Autolink (Audit)'!B281,'Masterlist - Updating'!$B:$B,0))</f>
        <v>ANSI/ASME B1.2
ANSI/ASME B1.8
ANSI/ASME B1.20.1
ANSI/ASME B1.5</v>
      </c>
      <c r="I281" s="8">
        <f>INDEX('Masterlist - Updating'!$I:$I,MATCH('Masterlist Autolink (Audit)'!B281,'Masterlist - Updating'!$B:$B,0))</f>
        <v>44686</v>
      </c>
      <c r="J281" s="133">
        <f>INDEX('Masterlist - Updating'!$J:$J,MATCH('Masterlist Autolink (Audit)'!B281,'Masterlist - Updating'!$B:$B,0))</f>
        <v>1</v>
      </c>
      <c r="K281" s="133" t="str">
        <f>INDEX('Masterlist - Updating'!$K:$K,MATCH('Masterlist Autolink (Audit)'!B281,'Masterlist - Updating'!$B:$B,0))</f>
        <v>Years</v>
      </c>
      <c r="L281" s="8">
        <f>INDEX('Masterlist - Updating'!$L:$L,MATCH('Masterlist Autolink (Audit)'!B281,'Masterlist - Updating'!$B:$B,0))</f>
        <v>45051</v>
      </c>
      <c r="M281" s="7" t="str">
        <f>INDEX('Masterlist - Updating'!$M:$M,MATCH('Masterlist Autolink (Audit)'!B281,'Masterlist - Updating'!$B:$B,0))</f>
        <v>TRESCAL</v>
      </c>
      <c r="N281" s="7" t="str">
        <f>INDEX('Masterlist - Updating'!$N:$N,MATCH('Masterlist Autolink (Audit)'!B281,'Masterlist - Updating'!$B:$B,0))</f>
        <v>SALDM/0675/59/22</v>
      </c>
      <c r="O281" s="7" t="str">
        <f>INDEX('Masterlist - Updating'!$O:$O,MATCH('Masterlist Autolink (Audit)'!B281,'Masterlist - Updating'!$B:$B,0))</f>
        <v>M/S GAUGE ROOM H4</v>
      </c>
      <c r="P281" s="7" t="b">
        <f ca="1">INDEX('Masterlist - Updating'!$P:$P,MATCH('Masterlist Autolink (Audit)'!B281,'Masterlist - Updating'!$B:$B,0))</f>
        <v>1</v>
      </c>
      <c r="Q281" s="7">
        <f>INDEX('Masterlist - Updating'!$Q:$Q,MATCH('Masterlist Autolink (Audit)'!B281,'Masterlist - Updating'!$B:$B,0))</f>
        <v>0</v>
      </c>
      <c r="R281" s="7" t="str">
        <f>INDEX('Masterlist - Updating'!$R:$R,MATCH('Masterlist Autolink (Audit)'!B281,'Masterlist - Updating'!$B:$B,0))</f>
        <v>18640 (E81)
0101 (600.2)
000211509 (PH-3515F)</v>
      </c>
      <c r="S281" s="7" t="str">
        <f>INDEX('Masterlist - Updating'!$S:$S,MATCH('Masterlist Autolink (Audit)'!B281,'Masterlist - Updating'!$B:$B,0))</f>
        <v>SALDM/1010/2/21
SALDM/1074/3/21
SALDM/0624/1/22</v>
      </c>
      <c r="T281" s="7" t="str">
        <f>INDEX('Masterlist - Updating'!$T:$T,MATCH('Masterlist Autolink (Audit)'!B281,'Masterlist - Updating'!$B:$B,0))</f>
        <v>11.08.2023
12.08.2023
19.04.2023</v>
      </c>
      <c r="U281" s="11">
        <f t="shared" ca="1" si="14"/>
        <v>44831</v>
      </c>
      <c r="V281" s="11">
        <f t="shared" si="13"/>
        <v>45037</v>
      </c>
    </row>
    <row r="282" spans="1:22" ht="60" customHeight="1" x14ac:dyDescent="0.35">
      <c r="A282" s="2">
        <v>280</v>
      </c>
      <c r="B282" s="12" t="s">
        <v>1238</v>
      </c>
      <c r="C282" s="130" t="str">
        <f>INDEX('Masterlist - Updating'!$C:$C,MATCH('Masterlist Autolink (Audit)'!B282,'Masterlist - Updating'!$B:$B,0))</f>
        <v>PLUG GAUGE 
(GO &amp; NO GO)</v>
      </c>
      <c r="D282" s="7" t="str">
        <f>INDEX('Masterlist - Updating'!$D:$D,MATCH('Masterlist Autolink (Audit)'!B282,'Masterlist - Updating'!$B:$B,0))</f>
        <v>PMC MERCURY</v>
      </c>
      <c r="E282" s="7" t="str">
        <f>INDEX('Masterlist - Updating'!$E:$E,MATCH('Masterlist Autolink (Audit)'!B282,'Masterlist - Updating'!$B:$B,0))</f>
        <v>2-1/2“  - 8 UN - 2B</v>
      </c>
      <c r="F282" s="7" t="str">
        <f>INDEX('Masterlist - Updating'!$F:$F,MATCH('Masterlist Autolink (Audit)'!B282,'Masterlist - Updating'!$B:$B,0))</f>
        <v>#2</v>
      </c>
      <c r="G282" s="7" t="str">
        <f>INDEX('Masterlist - Updating'!$G:$G,MATCH('Masterlist Autolink (Audit)'!B282,'Masterlist - Updating'!$B:$B,0))</f>
        <v>QCD/TRSG/PROCEDURE 014 / TRSG/QM/001/20</v>
      </c>
      <c r="H282" s="7" t="str">
        <f>INDEX('Masterlist - Updating'!$H:$H,MATCH('Masterlist Autolink (Audit)'!B282,'Masterlist - Updating'!$B:$B,0))</f>
        <v>ANSI/ASME B1.2
ANSI/ASME B1.8
ANSI/ASME B1.20.1
ANSI/ASME B1.5</v>
      </c>
      <c r="I282" s="8">
        <f>INDEX('Masterlist - Updating'!$I:$I,MATCH('Masterlist Autolink (Audit)'!B282,'Masterlist - Updating'!$B:$B,0))</f>
        <v>44559</v>
      </c>
      <c r="J282" s="133">
        <f>INDEX('Masterlist - Updating'!$J:$J,MATCH('Masterlist Autolink (Audit)'!B282,'Masterlist - Updating'!$B:$B,0))</f>
        <v>1</v>
      </c>
      <c r="K282" s="133" t="str">
        <f>INDEX('Masterlist - Updating'!$K:$K,MATCH('Masterlist Autolink (Audit)'!B282,'Masterlist - Updating'!$B:$B,0))</f>
        <v>Years</v>
      </c>
      <c r="L282" s="8">
        <f>INDEX('Masterlist - Updating'!$L:$L,MATCH('Masterlist Autolink (Audit)'!B282,'Masterlist - Updating'!$B:$B,0))</f>
        <v>44924</v>
      </c>
      <c r="M282" s="7" t="str">
        <f>INDEX('Masterlist - Updating'!$M:$M,MATCH('Masterlist Autolink (Audit)'!B282,'Masterlist - Updating'!$B:$B,0))</f>
        <v>TRESCAL</v>
      </c>
      <c r="N282" s="7" t="str">
        <f>INDEX('Masterlist - Updating'!$N:$N,MATCH('Masterlist Autolink (Audit)'!B282,'Masterlist - Updating'!$B:$B,0))</f>
        <v>SALDM/2184/10/21</v>
      </c>
      <c r="O282" s="7" t="str">
        <f>INDEX('Masterlist - Updating'!$O:$O,MATCH('Masterlist Autolink (Audit)'!B282,'Masterlist - Updating'!$B:$B,0))</f>
        <v>QC GAUGE ROOM - D</v>
      </c>
      <c r="P282" s="7" t="b">
        <f ca="1">INDEX('Masterlist - Updating'!$P:$P,MATCH('Masterlist Autolink (Audit)'!B282,'Masterlist - Updating'!$B:$B,0))</f>
        <v>1</v>
      </c>
      <c r="Q282" s="7">
        <f>INDEX('Masterlist - Updating'!$Q:$Q,MATCH('Masterlist Autolink (Audit)'!B282,'Masterlist - Updating'!$B:$B,0))</f>
        <v>0</v>
      </c>
      <c r="R282" s="7">
        <f>INDEX('Masterlist - Updating'!$R:$R,MATCH('Masterlist Autolink (Audit)'!B282,'Masterlist - Updating'!$B:$B,0))</f>
        <v>0</v>
      </c>
      <c r="S282" s="7">
        <f>INDEX('Masterlist - Updating'!$S:$S,MATCH('Masterlist Autolink (Audit)'!B282,'Masterlist - Updating'!$B:$B,0))</f>
        <v>0</v>
      </c>
      <c r="T282" s="7">
        <f>INDEX('Masterlist - Updating'!$T:$T,MATCH('Masterlist Autolink (Audit)'!B282,'Masterlist - Updating'!$B:$B,0))</f>
        <v>0</v>
      </c>
      <c r="U282" s="11">
        <f t="shared" ca="1" si="14"/>
        <v>44831</v>
      </c>
      <c r="V282" s="11">
        <f t="shared" ref="V282:V313" si="15">L282-14</f>
        <v>44910</v>
      </c>
    </row>
    <row r="283" spans="1:22" ht="60" customHeight="1" x14ac:dyDescent="0.35">
      <c r="A283" s="2">
        <v>281</v>
      </c>
      <c r="B283" s="12" t="s">
        <v>1242</v>
      </c>
      <c r="C283" s="130" t="str">
        <f>INDEX('Masterlist - Updating'!$C:$C,MATCH('Masterlist Autolink (Audit)'!B283,'Masterlist - Updating'!$B:$B,0))</f>
        <v>PLUG GAUGE 
(GO &amp; NO GO)</v>
      </c>
      <c r="D283" s="7" t="str">
        <f>INDEX('Masterlist - Updating'!$D:$D,MATCH('Masterlist Autolink (Audit)'!B283,'Masterlist - Updating'!$B:$B,0))</f>
        <v>PMC MERCURY</v>
      </c>
      <c r="E283" s="7" t="str">
        <f>INDEX('Masterlist - Updating'!$E:$E,MATCH('Masterlist Autolink (Audit)'!B283,'Masterlist - Updating'!$B:$B,0))</f>
        <v>1/4" - 20 UNC - 2B</v>
      </c>
      <c r="F283" s="7" t="str">
        <f>INDEX('Masterlist - Updating'!$F:$F,MATCH('Masterlist Autolink (Audit)'!B283,'Masterlist - Updating'!$B:$B,0))</f>
        <v>#1</v>
      </c>
      <c r="G283" s="7" t="str">
        <f>INDEX('Masterlist - Updating'!$G:$G,MATCH('Masterlist Autolink (Audit)'!B283,'Masterlist - Updating'!$B:$B,0))</f>
        <v>MDCP-15:2020</v>
      </c>
      <c r="H283" s="7" t="str">
        <f>INDEX('Masterlist - Updating'!$H:$H,MATCH('Masterlist Autolink (Audit)'!B283,'Masterlist - Updating'!$B:$B,0))</f>
        <v>ANSI/ASME B1.2
ANSI/ASME B1.8
ANSI/ASME B1.20.1
ANSI/ASME B1.5</v>
      </c>
      <c r="I283" s="8">
        <f>INDEX('Masterlist - Updating'!$I:$I,MATCH('Masterlist Autolink (Audit)'!B283,'Masterlist - Updating'!$B:$B,0))</f>
        <v>44566</v>
      </c>
      <c r="J283" s="133">
        <f>INDEX('Masterlist - Updating'!$J:$J,MATCH('Masterlist Autolink (Audit)'!B283,'Masterlist - Updating'!$B:$B,0))</f>
        <v>1</v>
      </c>
      <c r="K283" s="133" t="str">
        <f>INDEX('Masterlist - Updating'!$K:$K,MATCH('Masterlist Autolink (Audit)'!B283,'Masterlist - Updating'!$B:$B,0))</f>
        <v>Years</v>
      </c>
      <c r="L283" s="8">
        <f>INDEX('Masterlist - Updating'!$L:$L,MATCH('Masterlist Autolink (Audit)'!B283,'Masterlist - Updating'!$B:$B,0))</f>
        <v>44931</v>
      </c>
      <c r="M283" s="7" t="str">
        <f>INDEX('Masterlist - Updating'!$M:$M,MATCH('Masterlist Autolink (Audit)'!B283,'Masterlist - Updating'!$B:$B,0))</f>
        <v>Ming Deng</v>
      </c>
      <c r="N283" s="7" t="str">
        <f>INDEX('Masterlist - Updating'!$N:$N,MATCH('Masterlist Autolink (Audit)'!B283,'Masterlist - Updating'!$B:$B,0))</f>
        <v>MDL214096-18</v>
      </c>
      <c r="O283" s="7" t="str">
        <f>INDEX('Masterlist - Updating'!$O:$O,MATCH('Masterlist Autolink (Audit)'!B283,'Masterlist - Updating'!$B:$B,0))</f>
        <v>QC BAY C TROLLY 1 L3</v>
      </c>
      <c r="P283" s="7" t="b">
        <f ca="1">INDEX('Masterlist - Updating'!$P:$P,MATCH('Masterlist Autolink (Audit)'!B283,'Masterlist - Updating'!$B:$B,0))</f>
        <v>1</v>
      </c>
      <c r="Q283" s="7">
        <f>INDEX('Masterlist - Updating'!$Q:$Q,MATCH('Masterlist Autolink (Audit)'!B283,'Masterlist - Updating'!$B:$B,0))</f>
        <v>0</v>
      </c>
      <c r="R283" s="7">
        <f>INDEX('Masterlist - Updating'!$R:$R,MATCH('Masterlist Autolink (Audit)'!B283,'Masterlist - Updating'!$B:$B,0))</f>
        <v>0</v>
      </c>
      <c r="S283" s="7">
        <f>INDEX('Masterlist - Updating'!$S:$S,MATCH('Masterlist Autolink (Audit)'!B283,'Masterlist - Updating'!$B:$B,0))</f>
        <v>0</v>
      </c>
      <c r="T283" s="7">
        <f>INDEX('Masterlist - Updating'!$T:$T,MATCH('Masterlist Autolink (Audit)'!B283,'Masterlist - Updating'!$B:$B,0))</f>
        <v>0</v>
      </c>
      <c r="U283" s="11">
        <f t="shared" ca="1" si="14"/>
        <v>44831</v>
      </c>
      <c r="V283" s="11">
        <f t="shared" si="15"/>
        <v>44917</v>
      </c>
    </row>
    <row r="284" spans="1:22" ht="60" customHeight="1" x14ac:dyDescent="0.35">
      <c r="A284" s="2">
        <v>282</v>
      </c>
      <c r="B284" s="12" t="s">
        <v>1243</v>
      </c>
      <c r="C284" s="130" t="str">
        <f>INDEX('Masterlist - Updating'!$C:$C,MATCH('Masterlist Autolink (Audit)'!B284,'Masterlist - Updating'!$B:$B,0))</f>
        <v>PLUG GAUGE 
(GO &amp; NO GO)</v>
      </c>
      <c r="D284" s="7" t="str">
        <f>INDEX('Masterlist - Updating'!$D:$D,MATCH('Masterlist Autolink (Audit)'!B284,'Masterlist - Updating'!$B:$B,0))</f>
        <v>PMC MERCURY</v>
      </c>
      <c r="E284" s="7" t="str">
        <f>INDEX('Masterlist - Updating'!$E:$E,MATCH('Masterlist Autolink (Audit)'!B284,'Masterlist - Updating'!$B:$B,0))</f>
        <v>3/8" - 16 UNC - 2B</v>
      </c>
      <c r="F284" s="7" t="str">
        <f>INDEX('Masterlist - Updating'!$F:$F,MATCH('Masterlist Autolink (Audit)'!B284,'Masterlist - Updating'!$B:$B,0))</f>
        <v>#1</v>
      </c>
      <c r="G284" s="7" t="str">
        <f>INDEX('Masterlist - Updating'!$G:$G,MATCH('Masterlist Autolink (Audit)'!B284,'Masterlist - Updating'!$B:$B,0))</f>
        <v>QCD/TRSG/PROCEDURE 014 / TRSG/QM/001/20 / 
ANSI/ASME B1.2-1983</v>
      </c>
      <c r="H284" s="7" t="str">
        <f>INDEX('Masterlist - Updating'!$H:$H,MATCH('Masterlist Autolink (Audit)'!B284,'Masterlist - Updating'!$B:$B,0))</f>
        <v>ANSI/ASME B1.2
ANSI/ASME B1.8
ANSI/ASME B1.20.1
ANSI/ASME B1.5</v>
      </c>
      <c r="I284" s="8">
        <f>INDEX('Masterlist - Updating'!$I:$I,MATCH('Masterlist Autolink (Audit)'!B284,'Masterlist - Updating'!$B:$B,0))</f>
        <v>44686</v>
      </c>
      <c r="J284" s="133">
        <f>INDEX('Masterlist - Updating'!$J:$J,MATCH('Masterlist Autolink (Audit)'!B284,'Masterlist - Updating'!$B:$B,0))</f>
        <v>1</v>
      </c>
      <c r="K284" s="133" t="str">
        <f>INDEX('Masterlist - Updating'!$K:$K,MATCH('Masterlist Autolink (Audit)'!B284,'Masterlist - Updating'!$B:$B,0))</f>
        <v>Years</v>
      </c>
      <c r="L284" s="8">
        <f>INDEX('Masterlist - Updating'!$L:$L,MATCH('Masterlist Autolink (Audit)'!B284,'Masterlist - Updating'!$B:$B,0))</f>
        <v>45051</v>
      </c>
      <c r="M284" s="7" t="str">
        <f>INDEX('Masterlist - Updating'!$M:$M,MATCH('Masterlist Autolink (Audit)'!B284,'Masterlist - Updating'!$B:$B,0))</f>
        <v>TRESCAL</v>
      </c>
      <c r="N284" s="7" t="str">
        <f>INDEX('Masterlist - Updating'!$N:$N,MATCH('Masterlist Autolink (Audit)'!B284,'Masterlist - Updating'!$B:$B,0))</f>
        <v>SALDM/0675/62/22</v>
      </c>
      <c r="O284" s="7" t="str">
        <f>INDEX('Masterlist - Updating'!$O:$O,MATCH('Masterlist Autolink (Audit)'!B284,'Masterlist - Updating'!$B:$B,0))</f>
        <v>QC GAUGE ROOM - I</v>
      </c>
      <c r="P284" s="7" t="b">
        <f ca="1">INDEX('Masterlist - Updating'!$P:$P,MATCH('Masterlist Autolink (Audit)'!B284,'Masterlist - Updating'!$B:$B,0))</f>
        <v>1</v>
      </c>
      <c r="Q284" s="7">
        <f>INDEX('Masterlist - Updating'!$Q:$Q,MATCH('Masterlist Autolink (Audit)'!B284,'Masterlist - Updating'!$B:$B,0))</f>
        <v>0</v>
      </c>
      <c r="R284" s="7" t="str">
        <f>INDEX('Masterlist - Updating'!$R:$R,MATCH('Masterlist Autolink (Audit)'!B284,'Masterlist - Updating'!$B:$B,0))</f>
        <v>18640 (E81)
0101 (600.2)
000211509 (PH-3515F)</v>
      </c>
      <c r="S284" s="7" t="str">
        <f>INDEX('Masterlist - Updating'!$S:$S,MATCH('Masterlist Autolink (Audit)'!B284,'Masterlist - Updating'!$B:$B,0))</f>
        <v>SALDM/1010/2/21
SALDM/1074/3/21
SALDM/0624/1/22</v>
      </c>
      <c r="T284" s="7" t="str">
        <f>INDEX('Masterlist - Updating'!$T:$T,MATCH('Masterlist Autolink (Audit)'!B284,'Masterlist - Updating'!$B:$B,0))</f>
        <v>11.08.2023
12.08.2023
19.04.2023</v>
      </c>
      <c r="U284" s="11">
        <f t="shared" ca="1" si="14"/>
        <v>44831</v>
      </c>
      <c r="V284" s="11">
        <f t="shared" si="15"/>
        <v>45037</v>
      </c>
    </row>
    <row r="285" spans="1:22" ht="60" customHeight="1" x14ac:dyDescent="0.35">
      <c r="A285" s="2">
        <v>283</v>
      </c>
      <c r="B285" s="12" t="s">
        <v>1245</v>
      </c>
      <c r="C285" s="130" t="str">
        <f>INDEX('Masterlist - Updating'!$C:$C,MATCH('Masterlist Autolink (Audit)'!B285,'Masterlist - Updating'!$B:$B,0))</f>
        <v>PLUG GAUGE 
(GO &amp; NO GO)</v>
      </c>
      <c r="D285" s="7" t="str">
        <f>INDEX('Masterlist - Updating'!$D:$D,MATCH('Masterlist Autolink (Audit)'!B285,'Masterlist - Updating'!$B:$B,0))</f>
        <v>PMC MERCURY</v>
      </c>
      <c r="E285" s="7" t="str">
        <f>INDEX('Masterlist - Updating'!$E:$E,MATCH('Masterlist Autolink (Audit)'!B285,'Masterlist - Updating'!$B:$B,0))</f>
        <v>7/16“ - 14 UNC - 2B</v>
      </c>
      <c r="F285" s="7" t="str">
        <f>INDEX('Masterlist - Updating'!$F:$F,MATCH('Masterlist Autolink (Audit)'!B285,'Masterlist - Updating'!$B:$B,0))</f>
        <v>#3</v>
      </c>
      <c r="G285" s="7" t="str">
        <f>INDEX('Masterlist - Updating'!$G:$G,MATCH('Masterlist Autolink (Audit)'!B285,'Masterlist - Updating'!$B:$B,0))</f>
        <v>MDCP-15:2020</v>
      </c>
      <c r="H285" s="7" t="str">
        <f>INDEX('Masterlist - Updating'!$H:$H,MATCH('Masterlist Autolink (Audit)'!B285,'Masterlist - Updating'!$B:$B,0))</f>
        <v>ANSI/ASME B1.2
ANSI/ASME B1.8
ANSI/ASME B1.20.1
ANSI/ASME B1.5</v>
      </c>
      <c r="I285" s="8">
        <f>INDEX('Masterlist - Updating'!$I:$I,MATCH('Masterlist Autolink (Audit)'!B285,'Masterlist - Updating'!$B:$B,0))</f>
        <v>44566</v>
      </c>
      <c r="J285" s="133">
        <f>INDEX('Masterlist - Updating'!$J:$J,MATCH('Masterlist Autolink (Audit)'!B285,'Masterlist - Updating'!$B:$B,0))</f>
        <v>1</v>
      </c>
      <c r="K285" s="133" t="str">
        <f>INDEX('Masterlist - Updating'!$K:$K,MATCH('Masterlist Autolink (Audit)'!B285,'Masterlist - Updating'!$B:$B,0))</f>
        <v>Years</v>
      </c>
      <c r="L285" s="8">
        <f>INDEX('Masterlist - Updating'!$L:$L,MATCH('Masterlist Autolink (Audit)'!B285,'Masterlist - Updating'!$B:$B,0))</f>
        <v>44931</v>
      </c>
      <c r="M285" s="7" t="str">
        <f>INDEX('Masterlist - Updating'!$M:$M,MATCH('Masterlist Autolink (Audit)'!B285,'Masterlist - Updating'!$B:$B,0))</f>
        <v>Ming Deng</v>
      </c>
      <c r="N285" s="7" t="str">
        <f>INDEX('Masterlist - Updating'!$N:$N,MATCH('Masterlist Autolink (Audit)'!B285,'Masterlist - Updating'!$B:$B,0))</f>
        <v>MDL214096-1</v>
      </c>
      <c r="O285" s="7" t="str">
        <f>INDEX('Masterlist - Updating'!$O:$O,MATCH('Masterlist Autolink (Audit)'!B285,'Masterlist - Updating'!$B:$B,0))</f>
        <v>QC GAUGE ROOM - I</v>
      </c>
      <c r="P285" s="7" t="b">
        <f ca="1">INDEX('Masterlist - Updating'!$P:$P,MATCH('Masterlist Autolink (Audit)'!B285,'Masterlist - Updating'!$B:$B,0))</f>
        <v>1</v>
      </c>
      <c r="Q285" s="7">
        <f>INDEX('Masterlist - Updating'!$Q:$Q,MATCH('Masterlist Autolink (Audit)'!B285,'Masterlist - Updating'!$B:$B,0))</f>
        <v>0</v>
      </c>
      <c r="R285" s="7">
        <f>INDEX('Masterlist - Updating'!$R:$R,MATCH('Masterlist Autolink (Audit)'!B285,'Masterlist - Updating'!$B:$B,0))</f>
        <v>0</v>
      </c>
      <c r="S285" s="7">
        <f>INDEX('Masterlist - Updating'!$S:$S,MATCH('Masterlist Autolink (Audit)'!B285,'Masterlist - Updating'!$B:$B,0))</f>
        <v>0</v>
      </c>
      <c r="T285" s="7">
        <f>INDEX('Masterlist - Updating'!$T:$T,MATCH('Masterlist Autolink (Audit)'!B285,'Masterlist - Updating'!$B:$B,0))</f>
        <v>0</v>
      </c>
      <c r="U285" s="11">
        <f t="shared" ca="1" si="14"/>
        <v>44831</v>
      </c>
      <c r="V285" s="11">
        <f t="shared" si="15"/>
        <v>44917</v>
      </c>
    </row>
    <row r="286" spans="1:22" ht="60" customHeight="1" x14ac:dyDescent="0.35">
      <c r="A286" s="2">
        <v>284</v>
      </c>
      <c r="B286" s="12" t="s">
        <v>1246</v>
      </c>
      <c r="C286" s="130" t="str">
        <f>INDEX('Masterlist - Updating'!$C:$C,MATCH('Masterlist Autolink (Audit)'!B286,'Masterlist - Updating'!$B:$B,0))</f>
        <v>PLUG GAUGE 
(GO &amp; NO GO)</v>
      </c>
      <c r="D286" s="7" t="str">
        <f>INDEX('Masterlist - Updating'!$D:$D,MATCH('Masterlist Autolink (Audit)'!B286,'Masterlist - Updating'!$B:$B,0))</f>
        <v>PMC MERCURY</v>
      </c>
      <c r="E286" s="7" t="str">
        <f>INDEX('Masterlist - Updating'!$E:$E,MATCH('Masterlist Autolink (Audit)'!B286,'Masterlist - Updating'!$B:$B,0))</f>
        <v>3/4"  - 16 UNF - 2B</v>
      </c>
      <c r="F286" s="7" t="str">
        <f>INDEX('Masterlist - Updating'!$F:$F,MATCH('Masterlist Autolink (Audit)'!B286,'Masterlist - Updating'!$B:$B,0))</f>
        <v>#1</v>
      </c>
      <c r="G286" s="7" t="str">
        <f>INDEX('Masterlist - Updating'!$G:$G,MATCH('Masterlist Autolink (Audit)'!B286,'Masterlist - Updating'!$B:$B,0))</f>
        <v>QCD/TRSG/PROCEDURE 014 / TRSG/QM/001/20 / 
ANSI/ASME B1.2-1983</v>
      </c>
      <c r="H286" s="7" t="str">
        <f>INDEX('Masterlist - Updating'!$H:$H,MATCH('Masterlist Autolink (Audit)'!B286,'Masterlist - Updating'!$B:$B,0))</f>
        <v>ANSI/ASME B1.2
ANSI/ASME B1.8
ANSI/ASME B1.20.1
ANSI/ASME B1.5</v>
      </c>
      <c r="I286" s="8">
        <f>INDEX('Masterlist - Updating'!$I:$I,MATCH('Masterlist Autolink (Audit)'!B286,'Masterlist - Updating'!$B:$B,0))</f>
        <v>44677</v>
      </c>
      <c r="J286" s="133">
        <f>INDEX('Masterlist - Updating'!$J:$J,MATCH('Masterlist Autolink (Audit)'!B286,'Masterlist - Updating'!$B:$B,0))</f>
        <v>1</v>
      </c>
      <c r="K286" s="133" t="str">
        <f>INDEX('Masterlist - Updating'!$K:$K,MATCH('Masterlist Autolink (Audit)'!B286,'Masterlist - Updating'!$B:$B,0))</f>
        <v>Years</v>
      </c>
      <c r="L286" s="8">
        <f>INDEX('Masterlist - Updating'!$L:$L,MATCH('Masterlist Autolink (Audit)'!B286,'Masterlist - Updating'!$B:$B,0))</f>
        <v>45042</v>
      </c>
      <c r="M286" s="7" t="str">
        <f>INDEX('Masterlist - Updating'!$M:$M,MATCH('Masterlist Autolink (Audit)'!B286,'Masterlist - Updating'!$B:$B,0))</f>
        <v>TRESCAL</v>
      </c>
      <c r="N286" s="7" t="str">
        <f>INDEX('Masterlist - Updating'!$N:$N,MATCH('Masterlist Autolink (Audit)'!B286,'Masterlist - Updating'!$B:$B,0))</f>
        <v>SALDM/0675/2/22</v>
      </c>
      <c r="O286" s="7" t="str">
        <f>INDEX('Masterlist - Updating'!$O:$O,MATCH('Masterlist Autolink (Audit)'!B286,'Masterlist - Updating'!$B:$B,0))</f>
        <v>QC GAUGE ROOM - I</v>
      </c>
      <c r="P286" s="7" t="b">
        <f ca="1">INDEX('Masterlist - Updating'!$P:$P,MATCH('Masterlist Autolink (Audit)'!B286,'Masterlist - Updating'!$B:$B,0))</f>
        <v>1</v>
      </c>
      <c r="Q286" s="7">
        <f>INDEX('Masterlist - Updating'!$Q:$Q,MATCH('Masterlist Autolink (Audit)'!B286,'Masterlist - Updating'!$B:$B,0))</f>
        <v>0</v>
      </c>
      <c r="R286" s="7" t="str">
        <f>INDEX('Masterlist - Updating'!$R:$R,MATCH('Masterlist Autolink (Audit)'!B286,'Masterlist - Updating'!$B:$B,0))</f>
        <v>18640 (E81)
0101 (600.2)
000211509 (PH-3515F)</v>
      </c>
      <c r="S286" s="7" t="str">
        <f>INDEX('Masterlist - Updating'!$S:$S,MATCH('Masterlist Autolink (Audit)'!B286,'Masterlist - Updating'!$B:$B,0))</f>
        <v>SALDM/1010/2/21
SALDM/1074/3/21
SALDM/0624/1/22</v>
      </c>
      <c r="T286" s="7" t="str">
        <f>INDEX('Masterlist - Updating'!$T:$T,MATCH('Masterlist Autolink (Audit)'!B286,'Masterlist - Updating'!$B:$B,0))</f>
        <v>11.08.2023
12.08.2023
19.04.2023</v>
      </c>
      <c r="U286" s="11">
        <f t="shared" ca="1" si="14"/>
        <v>44831</v>
      </c>
      <c r="V286" s="11">
        <f t="shared" si="15"/>
        <v>45028</v>
      </c>
    </row>
    <row r="287" spans="1:22" ht="60" customHeight="1" x14ac:dyDescent="0.35">
      <c r="A287" s="2">
        <v>285</v>
      </c>
      <c r="B287" s="12" t="s">
        <v>1248</v>
      </c>
      <c r="C287" s="130" t="str">
        <f>INDEX('Masterlist - Updating'!$C:$C,MATCH('Masterlist Autolink (Audit)'!B287,'Masterlist - Updating'!$B:$B,0))</f>
        <v>PLUG GAUGE 
(GO &amp; NO GO)</v>
      </c>
      <c r="D287" s="7" t="str">
        <f>INDEX('Masterlist - Updating'!$D:$D,MATCH('Masterlist Autolink (Audit)'!B287,'Masterlist - Updating'!$B:$B,0))</f>
        <v>PMC MERCURY</v>
      </c>
      <c r="E287" s="7" t="str">
        <f>INDEX('Masterlist - Updating'!$E:$E,MATCH('Masterlist Autolink (Audit)'!B287,'Masterlist - Updating'!$B:$B,0))</f>
        <v>1" - 8 UNC - 2B</v>
      </c>
      <c r="F287" s="7" t="str">
        <f>INDEX('Masterlist - Updating'!$F:$F,MATCH('Masterlist Autolink (Audit)'!B287,'Masterlist - Updating'!$B:$B,0))</f>
        <v>#2</v>
      </c>
      <c r="G287" s="7" t="str">
        <f>INDEX('Masterlist - Updating'!$G:$G,MATCH('Masterlist Autolink (Audit)'!B287,'Masterlist - Updating'!$B:$B,0))</f>
        <v>QCD/TRSG/PROCEDURE 014 / TRSG/QM/001/20 / 
ANSI/ASME B1.2-1983</v>
      </c>
      <c r="H287" s="7" t="str">
        <f>INDEX('Masterlist - Updating'!$H:$H,MATCH('Masterlist Autolink (Audit)'!B287,'Masterlist - Updating'!$B:$B,0))</f>
        <v>ANSI/ASME B1.2
ANSI/ASME B1.8
ANSI/ASME B1.20.1
ANSI/ASME B1.5</v>
      </c>
      <c r="I287" s="8">
        <f>INDEX('Masterlist - Updating'!$I:$I,MATCH('Masterlist Autolink (Audit)'!B287,'Masterlist - Updating'!$B:$B,0))</f>
        <v>44677</v>
      </c>
      <c r="J287" s="133">
        <f>INDEX('Masterlist - Updating'!$J:$J,MATCH('Masterlist Autolink (Audit)'!B287,'Masterlist - Updating'!$B:$B,0))</f>
        <v>1</v>
      </c>
      <c r="K287" s="133" t="str">
        <f>INDEX('Masterlist - Updating'!$K:$K,MATCH('Masterlist Autolink (Audit)'!B287,'Masterlist - Updating'!$B:$B,0))</f>
        <v>Years</v>
      </c>
      <c r="L287" s="8">
        <f>INDEX('Masterlist - Updating'!$L:$L,MATCH('Masterlist Autolink (Audit)'!B287,'Masterlist - Updating'!$B:$B,0))</f>
        <v>45042</v>
      </c>
      <c r="M287" s="7" t="str">
        <f>INDEX('Masterlist - Updating'!$M:$M,MATCH('Masterlist Autolink (Audit)'!B287,'Masterlist - Updating'!$B:$B,0))</f>
        <v>TRESCAL</v>
      </c>
      <c r="N287" s="7" t="str">
        <f>INDEX('Masterlist - Updating'!$N:$N,MATCH('Masterlist Autolink (Audit)'!B287,'Masterlist - Updating'!$B:$B,0))</f>
        <v>SALDM/0675/4/22</v>
      </c>
      <c r="O287" s="7" t="str">
        <f>INDEX('Masterlist - Updating'!$O:$O,MATCH('Masterlist Autolink (Audit)'!B287,'Masterlist - Updating'!$B:$B,0))</f>
        <v>QC BAY C TROLLY 1 L3</v>
      </c>
      <c r="P287" s="7" t="b">
        <f ca="1">INDEX('Masterlist - Updating'!$P:$P,MATCH('Masterlist Autolink (Audit)'!B287,'Masterlist - Updating'!$B:$B,0))</f>
        <v>1</v>
      </c>
      <c r="Q287" s="7">
        <f>INDEX('Masterlist - Updating'!$Q:$Q,MATCH('Masterlist Autolink (Audit)'!B287,'Masterlist - Updating'!$B:$B,0))</f>
        <v>0</v>
      </c>
      <c r="R287" s="7" t="str">
        <f>INDEX('Masterlist - Updating'!$R:$R,MATCH('Masterlist Autolink (Audit)'!B287,'Masterlist - Updating'!$B:$B,0))</f>
        <v>18640 (E81)
0101 (600.2)
000211509 (PH-3515F)</v>
      </c>
      <c r="S287" s="7" t="str">
        <f>INDEX('Masterlist - Updating'!$S:$S,MATCH('Masterlist Autolink (Audit)'!B287,'Masterlist - Updating'!$B:$B,0))</f>
        <v>SALDM/1010/2/21
SALDM/1074/3/21
SALDM/0624/1/22</v>
      </c>
      <c r="T287" s="7" t="str">
        <f>INDEX('Masterlist - Updating'!$T:$T,MATCH('Masterlist Autolink (Audit)'!B287,'Masterlist - Updating'!$B:$B,0))</f>
        <v>11.08.2023
12.08.2023
19.04.2023</v>
      </c>
      <c r="U287" s="11">
        <f t="shared" ca="1" si="14"/>
        <v>44831</v>
      </c>
      <c r="V287" s="11">
        <f t="shared" si="15"/>
        <v>45028</v>
      </c>
    </row>
    <row r="288" spans="1:22" ht="60" customHeight="1" x14ac:dyDescent="0.35">
      <c r="A288" s="2">
        <v>286</v>
      </c>
      <c r="B288" s="12" t="s">
        <v>1250</v>
      </c>
      <c r="C288" s="130" t="str">
        <f>INDEX('Masterlist - Updating'!$C:$C,MATCH('Masterlist Autolink (Audit)'!B288,'Masterlist - Updating'!$B:$B,0))</f>
        <v>PLUG GAUGE 
(GO &amp; NO GO)</v>
      </c>
      <c r="D288" s="7" t="str">
        <f>INDEX('Masterlist - Updating'!$D:$D,MATCH('Masterlist Autolink (Audit)'!B288,'Masterlist - Updating'!$B:$B,0))</f>
        <v>1-1/8”  - 12 UNF - 2B</v>
      </c>
      <c r="E288" s="7" t="str">
        <f>INDEX('Masterlist - Updating'!$E:$E,MATCH('Masterlist Autolink (Audit)'!B288,'Masterlist - Updating'!$B:$B,0))</f>
        <v>1-1/8" - 12 UNF - 2B</v>
      </c>
      <c r="F288" s="7" t="str">
        <f>INDEX('Masterlist - Updating'!$F:$F,MATCH('Masterlist Autolink (Audit)'!B288,'Masterlist - Updating'!$B:$B,0))</f>
        <v>#2</v>
      </c>
      <c r="G288" s="7" t="str">
        <f>INDEX('Masterlist - Updating'!$G:$G,MATCH('Masterlist Autolink (Audit)'!B288,'Masterlist - Updating'!$B:$B,0))</f>
        <v>QCD/TRSG/PROCEDURE 014 / TRSG/QM/001/20 / 
ANSI/ASME B1.2-1983</v>
      </c>
      <c r="H288" s="7" t="str">
        <f>INDEX('Masterlist - Updating'!$H:$H,MATCH('Masterlist Autolink (Audit)'!B288,'Masterlist - Updating'!$B:$B,0))</f>
        <v>ANSI/ASME B1.2
ANSI/ASME B1.8
ANSI/ASME B1.20.1
ANSI/ASME B1.5</v>
      </c>
      <c r="I288" s="8">
        <f>INDEX('Masterlist - Updating'!$I:$I,MATCH('Masterlist Autolink (Audit)'!B288,'Masterlist - Updating'!$B:$B,0))</f>
        <v>44686</v>
      </c>
      <c r="J288" s="133">
        <f>INDEX('Masterlist - Updating'!$J:$J,MATCH('Masterlist Autolink (Audit)'!B288,'Masterlist - Updating'!$B:$B,0))</f>
        <v>1</v>
      </c>
      <c r="K288" s="133" t="str">
        <f>INDEX('Masterlist - Updating'!$K:$K,MATCH('Masterlist Autolink (Audit)'!B288,'Masterlist - Updating'!$B:$B,0))</f>
        <v>Years</v>
      </c>
      <c r="L288" s="8">
        <f>INDEX('Masterlist - Updating'!$L:$L,MATCH('Masterlist Autolink (Audit)'!B288,'Masterlist - Updating'!$B:$B,0))</f>
        <v>45051</v>
      </c>
      <c r="M288" s="7" t="str">
        <f>INDEX('Masterlist - Updating'!$M:$M,MATCH('Masterlist Autolink (Audit)'!B288,'Masterlist - Updating'!$B:$B,0))</f>
        <v>TRESCAL</v>
      </c>
      <c r="N288" s="7" t="str">
        <f>INDEX('Masterlist - Updating'!$N:$N,MATCH('Masterlist Autolink (Audit)'!B288,'Masterlist - Updating'!$B:$B,0))</f>
        <v>SALDM/0675/47/22</v>
      </c>
      <c r="O288" s="7" t="str">
        <f>INDEX('Masterlist - Updating'!$O:$O,MATCH('Masterlist Autolink (Audit)'!B288,'Masterlist - Updating'!$B:$B,0))</f>
        <v>QC GAUGE ROOM - I</v>
      </c>
      <c r="P288" s="7" t="b">
        <f ca="1">INDEX('Masterlist - Updating'!$P:$P,MATCH('Masterlist Autolink (Audit)'!B288,'Masterlist - Updating'!$B:$B,0))</f>
        <v>1</v>
      </c>
      <c r="Q288" s="7">
        <f>INDEX('Masterlist - Updating'!$Q:$Q,MATCH('Masterlist Autolink (Audit)'!B288,'Masterlist - Updating'!$B:$B,0))</f>
        <v>0</v>
      </c>
      <c r="R288" s="7" t="str">
        <f>INDEX('Masterlist - Updating'!$R:$R,MATCH('Masterlist Autolink (Audit)'!B288,'Masterlist - Updating'!$B:$B,0))</f>
        <v>18640 (E81)
0101 (600.2)
000211509 (PH-3515F)</v>
      </c>
      <c r="S288" s="7" t="str">
        <f>INDEX('Masterlist - Updating'!$S:$S,MATCH('Masterlist Autolink (Audit)'!B288,'Masterlist - Updating'!$B:$B,0))</f>
        <v>SALDM/1010/2/21
SALDM/1074/3/21
SALDM/0624/1/22</v>
      </c>
      <c r="T288" s="7" t="str">
        <f>INDEX('Masterlist - Updating'!$T:$T,MATCH('Masterlist Autolink (Audit)'!B288,'Masterlist - Updating'!$B:$B,0))</f>
        <v>11.08.2023
12.08.2023
19.04.2023</v>
      </c>
      <c r="U288" s="11">
        <f t="shared" ca="1" si="14"/>
        <v>44831</v>
      </c>
      <c r="V288" s="11">
        <f t="shared" si="15"/>
        <v>45037</v>
      </c>
    </row>
    <row r="289" spans="1:22" ht="60" customHeight="1" x14ac:dyDescent="0.35">
      <c r="A289" s="2">
        <v>287</v>
      </c>
      <c r="B289" s="12" t="s">
        <v>1253</v>
      </c>
      <c r="C289" s="130" t="str">
        <f>INDEX('Masterlist - Updating'!$C:$C,MATCH('Masterlist Autolink (Audit)'!B289,'Masterlist - Updating'!$B:$B,0))</f>
        <v>PLUG GAUGE 
(GO &amp; NO GO)</v>
      </c>
      <c r="D289" s="7" t="str">
        <f>INDEX('Masterlist - Updating'!$D:$D,MATCH('Masterlist Autolink (Audit)'!B289,'Masterlist - Updating'!$B:$B,0))</f>
        <v>PMC MERCURY</v>
      </c>
      <c r="E289" s="7" t="str">
        <f>INDEX('Masterlist - Updating'!$E:$E,MATCH('Masterlist Autolink (Audit)'!B289,'Masterlist - Updating'!$B:$B,0))</f>
        <v>1-3/8" - 12 UNF - 2B</v>
      </c>
      <c r="F289" s="7" t="str">
        <f>INDEX('Masterlist - Updating'!$F:$F,MATCH('Masterlist Autolink (Audit)'!B289,'Masterlist - Updating'!$B:$B,0))</f>
        <v>1</v>
      </c>
      <c r="G289" s="7" t="str">
        <f>INDEX('Masterlist - Updating'!$G:$G,MATCH('Masterlist Autolink (Audit)'!B289,'Masterlist - Updating'!$B:$B,0))</f>
        <v>MDCP-15:2020</v>
      </c>
      <c r="H289" s="7" t="str">
        <f>INDEX('Masterlist - Updating'!$H:$H,MATCH('Masterlist Autolink (Audit)'!B289,'Masterlist - Updating'!$B:$B,0))</f>
        <v>ANSI/ASME B1.2
ANSI/ASME B1.8
ANSI/ASME B1.20.1
ANSI/ASME B1.5</v>
      </c>
      <c r="I289" s="8">
        <f>INDEX('Masterlist - Updating'!$I:$I,MATCH('Masterlist Autolink (Audit)'!B289,'Masterlist - Updating'!$B:$B,0))</f>
        <v>44566</v>
      </c>
      <c r="J289" s="133">
        <f>INDEX('Masterlist - Updating'!$J:$J,MATCH('Masterlist Autolink (Audit)'!B289,'Masterlist - Updating'!$B:$B,0))</f>
        <v>1</v>
      </c>
      <c r="K289" s="133" t="str">
        <f>INDEX('Masterlist - Updating'!$K:$K,MATCH('Masterlist Autolink (Audit)'!B289,'Masterlist - Updating'!$B:$B,0))</f>
        <v>Years</v>
      </c>
      <c r="L289" s="8">
        <f>INDEX('Masterlist - Updating'!$L:$L,MATCH('Masterlist Autolink (Audit)'!B289,'Masterlist - Updating'!$B:$B,0))</f>
        <v>44931</v>
      </c>
      <c r="M289" s="7" t="str">
        <f>INDEX('Masterlist - Updating'!$M:$M,MATCH('Masterlist Autolink (Audit)'!B289,'Masterlist - Updating'!$B:$B,0))</f>
        <v>Ming Deng</v>
      </c>
      <c r="N289" s="7" t="str">
        <f>INDEX('Masterlist - Updating'!$N:$N,MATCH('Masterlist Autolink (Audit)'!B289,'Masterlist - Updating'!$B:$B,0))</f>
        <v>MDL214096</v>
      </c>
      <c r="O289" s="7" t="str">
        <f>INDEX('Masterlist - Updating'!$O:$O,MATCH('Masterlist Autolink (Audit)'!B289,'Masterlist - Updating'!$B:$B,0))</f>
        <v>M/S GAUGE ROOM H30</v>
      </c>
      <c r="P289" s="7" t="b">
        <f ca="1">INDEX('Masterlist - Updating'!$P:$P,MATCH('Masterlist Autolink (Audit)'!B289,'Masterlist - Updating'!$B:$B,0))</f>
        <v>1</v>
      </c>
      <c r="Q289" s="7">
        <f>INDEX('Masterlist - Updating'!$Q:$Q,MATCH('Masterlist Autolink (Audit)'!B289,'Masterlist - Updating'!$B:$B,0))</f>
        <v>0</v>
      </c>
      <c r="R289" s="7">
        <f>INDEX('Masterlist - Updating'!$R:$R,MATCH('Masterlist Autolink (Audit)'!B289,'Masterlist - Updating'!$B:$B,0))</f>
        <v>0</v>
      </c>
      <c r="S289" s="7">
        <f>INDEX('Masterlist - Updating'!$S:$S,MATCH('Masterlist Autolink (Audit)'!B289,'Masterlist - Updating'!$B:$B,0))</f>
        <v>0</v>
      </c>
      <c r="T289" s="7">
        <f>INDEX('Masterlist - Updating'!$T:$T,MATCH('Masterlist Autolink (Audit)'!B289,'Masterlist - Updating'!$B:$B,0))</f>
        <v>0</v>
      </c>
      <c r="U289" s="11">
        <f t="shared" ca="1" si="14"/>
        <v>44831</v>
      </c>
      <c r="V289" s="11">
        <f t="shared" si="15"/>
        <v>44917</v>
      </c>
    </row>
    <row r="290" spans="1:22" ht="60" customHeight="1" x14ac:dyDescent="0.35">
      <c r="A290" s="2">
        <v>288</v>
      </c>
      <c r="B290" s="12" t="s">
        <v>1255</v>
      </c>
      <c r="C290" s="130" t="str">
        <f>INDEX('Masterlist - Updating'!$C:$C,MATCH('Masterlist Autolink (Audit)'!B290,'Masterlist - Updating'!$B:$B,0))</f>
        <v>PLUG GAUGE 
(GO &amp; NO GO)</v>
      </c>
      <c r="D290" s="7" t="str">
        <f>INDEX('Masterlist - Updating'!$D:$D,MATCH('Masterlist Autolink (Audit)'!B290,'Masterlist - Updating'!$B:$B,0))</f>
        <v>PMC MERCURY</v>
      </c>
      <c r="E290" s="7" t="str">
        <f>INDEX('Masterlist - Updating'!$E:$E,MATCH('Masterlist Autolink (Audit)'!B290,'Masterlist - Updating'!$B:$B,0))</f>
        <v xml:space="preserve">1-5/8"  - 8 UN - 2B </v>
      </c>
      <c r="F290" s="7" t="str">
        <f>INDEX('Masterlist - Updating'!$F:$F,MATCH('Masterlist Autolink (Audit)'!B290,'Masterlist - Updating'!$B:$B,0))</f>
        <v>#1</v>
      </c>
      <c r="G290" s="7" t="str">
        <f>INDEX('Masterlist - Updating'!$G:$G,MATCH('Masterlist Autolink (Audit)'!B290,'Masterlist - Updating'!$B:$B,0))</f>
        <v>MDCP-15:2020</v>
      </c>
      <c r="H290" s="7" t="str">
        <f>INDEX('Masterlist - Updating'!$H:$H,MATCH('Masterlist Autolink (Audit)'!B290,'Masterlist - Updating'!$B:$B,0))</f>
        <v>ANSI/ASME B1.2
ANSI/ASME B1.8
ANSI/ASME B1.20.1
ANSI/ASME B1.5</v>
      </c>
      <c r="I290" s="8">
        <f>INDEX('Masterlist - Updating'!$I:$I,MATCH('Masterlist Autolink (Audit)'!B290,'Masterlist - Updating'!$B:$B,0))</f>
        <v>44566</v>
      </c>
      <c r="J290" s="133">
        <f>INDEX('Masterlist - Updating'!$J:$J,MATCH('Masterlist Autolink (Audit)'!B290,'Masterlist - Updating'!$B:$B,0))</f>
        <v>1</v>
      </c>
      <c r="K290" s="133" t="str">
        <f>INDEX('Masterlist - Updating'!$K:$K,MATCH('Masterlist Autolink (Audit)'!B290,'Masterlist - Updating'!$B:$B,0))</f>
        <v>Years</v>
      </c>
      <c r="L290" s="8">
        <f>INDEX('Masterlist - Updating'!$L:$L,MATCH('Masterlist Autolink (Audit)'!B290,'Masterlist - Updating'!$B:$B,0))</f>
        <v>44931</v>
      </c>
      <c r="M290" s="7" t="str">
        <f>INDEX('Masterlist - Updating'!$M:$M,MATCH('Masterlist Autolink (Audit)'!B290,'Masterlist - Updating'!$B:$B,0))</f>
        <v>Ming Deng</v>
      </c>
      <c r="N290" s="7" t="str">
        <f>INDEX('Masterlist - Updating'!$N:$N,MATCH('Masterlist Autolink (Audit)'!B290,'Masterlist - Updating'!$B:$B,0))</f>
        <v>MDL214096-11</v>
      </c>
      <c r="O290" s="7" t="str">
        <f>INDEX('Masterlist - Updating'!$O:$O,MATCH('Masterlist Autolink (Audit)'!B290,'Masterlist - Updating'!$B:$B,0))</f>
        <v>QC BAY C TROLLY 1 L2</v>
      </c>
      <c r="P290" s="7" t="b">
        <f ca="1">INDEX('Masterlist - Updating'!$P:$P,MATCH('Masterlist Autolink (Audit)'!B290,'Masterlist - Updating'!$B:$B,0))</f>
        <v>1</v>
      </c>
      <c r="Q290" s="7">
        <f>INDEX('Masterlist - Updating'!$Q:$Q,MATCH('Masterlist Autolink (Audit)'!B290,'Masterlist - Updating'!$B:$B,0))</f>
        <v>0</v>
      </c>
      <c r="R290" s="7">
        <f>INDEX('Masterlist - Updating'!$R:$R,MATCH('Masterlist Autolink (Audit)'!B290,'Masterlist - Updating'!$B:$B,0))</f>
        <v>0</v>
      </c>
      <c r="S290" s="7">
        <f>INDEX('Masterlist - Updating'!$S:$S,MATCH('Masterlist Autolink (Audit)'!B290,'Masterlist - Updating'!$B:$B,0))</f>
        <v>0</v>
      </c>
      <c r="T290" s="7">
        <f>INDEX('Masterlist - Updating'!$T:$T,MATCH('Masterlist Autolink (Audit)'!B290,'Masterlist - Updating'!$B:$B,0))</f>
        <v>0</v>
      </c>
      <c r="U290" s="11">
        <f t="shared" ca="1" si="14"/>
        <v>44831</v>
      </c>
      <c r="V290" s="11">
        <f t="shared" si="15"/>
        <v>44917</v>
      </c>
    </row>
    <row r="291" spans="1:22" ht="60" customHeight="1" x14ac:dyDescent="0.35">
      <c r="A291" s="2">
        <v>289</v>
      </c>
      <c r="B291" s="12" t="s">
        <v>1256</v>
      </c>
      <c r="C291" s="130" t="str">
        <f>INDEX('Masterlist - Updating'!$C:$C,MATCH('Masterlist Autolink (Audit)'!B291,'Masterlist - Updating'!$B:$B,0))</f>
        <v>PLUG GAUGE 
(GO &amp; NO GO)</v>
      </c>
      <c r="D291" s="7" t="str">
        <f>INDEX('Masterlist - Updating'!$D:$D,MATCH('Masterlist Autolink (Audit)'!B291,'Masterlist - Updating'!$B:$B,0))</f>
        <v>PMC MERCURY</v>
      </c>
      <c r="E291" s="7" t="str">
        <f>INDEX('Masterlist - Updating'!$E:$E,MATCH('Masterlist Autolink (Audit)'!B291,'Masterlist - Updating'!$B:$B,0))</f>
        <v>2-1/8" - 8 UN - 2B</v>
      </c>
      <c r="F291" s="7" t="str">
        <f>INDEX('Masterlist - Updating'!$F:$F,MATCH('Masterlist Autolink (Audit)'!B291,'Masterlist - Updating'!$B:$B,0))</f>
        <v>#1</v>
      </c>
      <c r="G291" s="7" t="str">
        <f>INDEX('Masterlist - Updating'!$G:$G,MATCH('Masterlist Autolink (Audit)'!B291,'Masterlist - Updating'!$B:$B,0))</f>
        <v>QCD/TRSG/PROCEDURE 014 / TRSG/QM/001/20 / 
ANSI/ASME B1.2-1983</v>
      </c>
      <c r="H291" s="7" t="str">
        <f>INDEX('Masterlist - Updating'!$H:$H,MATCH('Masterlist Autolink (Audit)'!B291,'Masterlist - Updating'!$B:$B,0))</f>
        <v>ANSI/ASME B1.2
ANSI/ASME B1.8
ANSI/ASME B1.20.1
ANSI/ASME B1.5</v>
      </c>
      <c r="I291" s="8">
        <f>INDEX('Masterlist - Updating'!$I:$I,MATCH('Masterlist Autolink (Audit)'!B291,'Masterlist - Updating'!$B:$B,0))</f>
        <v>44686</v>
      </c>
      <c r="J291" s="133">
        <f>INDEX('Masterlist - Updating'!$J:$J,MATCH('Masterlist Autolink (Audit)'!B291,'Masterlist - Updating'!$B:$B,0))</f>
        <v>1</v>
      </c>
      <c r="K291" s="133" t="str">
        <f>INDEX('Masterlist - Updating'!$K:$K,MATCH('Masterlist Autolink (Audit)'!B291,'Masterlist - Updating'!$B:$B,0))</f>
        <v>Years</v>
      </c>
      <c r="L291" s="8">
        <f>INDEX('Masterlist - Updating'!$L:$L,MATCH('Masterlist Autolink (Audit)'!B291,'Masterlist - Updating'!$B:$B,0))</f>
        <v>45051</v>
      </c>
      <c r="M291" s="7" t="str">
        <f>INDEX('Masterlist - Updating'!$M:$M,MATCH('Masterlist Autolink (Audit)'!B291,'Masterlist - Updating'!$B:$B,0))</f>
        <v>TRESCAL</v>
      </c>
      <c r="N291" s="7" t="str">
        <f>INDEX('Masterlist - Updating'!$N:$N,MATCH('Masterlist Autolink (Audit)'!B291,'Masterlist - Updating'!$B:$B,0))</f>
        <v>SALDM/0675/58/22</v>
      </c>
      <c r="O291" s="7" t="str">
        <f>INDEX('Masterlist - Updating'!$O:$O,MATCH('Masterlist Autolink (Audit)'!B291,'Masterlist - Updating'!$B:$B,0))</f>
        <v>QC BAY C TROLLY 1 L2</v>
      </c>
      <c r="P291" s="7" t="b">
        <f ca="1">INDEX('Masterlist - Updating'!$P:$P,MATCH('Masterlist Autolink (Audit)'!B291,'Masterlist - Updating'!$B:$B,0))</f>
        <v>1</v>
      </c>
      <c r="Q291" s="7">
        <f>INDEX('Masterlist - Updating'!$Q:$Q,MATCH('Masterlist Autolink (Audit)'!B291,'Masterlist - Updating'!$B:$B,0))</f>
        <v>0</v>
      </c>
      <c r="R291" s="7" t="str">
        <f>INDEX('Masterlist - Updating'!$R:$R,MATCH('Masterlist Autolink (Audit)'!B291,'Masterlist - Updating'!$B:$B,0))</f>
        <v>18640 (E81)
0101 (600.2)
000211509 (PH-3515F)</v>
      </c>
      <c r="S291" s="7" t="str">
        <f>INDEX('Masterlist - Updating'!$S:$S,MATCH('Masterlist Autolink (Audit)'!B291,'Masterlist - Updating'!$B:$B,0))</f>
        <v>SALDM/1010/2/21
SALDM/1074/3/21
SALDM/0624/1/22</v>
      </c>
      <c r="T291" s="7" t="str">
        <f>INDEX('Masterlist - Updating'!$T:$T,MATCH('Masterlist Autolink (Audit)'!B291,'Masterlist - Updating'!$B:$B,0))</f>
        <v>11.08.2023
12.08.2023
19.04.2023</v>
      </c>
      <c r="U291" s="11">
        <f t="shared" ca="1" si="14"/>
        <v>44831</v>
      </c>
      <c r="V291" s="11">
        <f t="shared" si="15"/>
        <v>45037</v>
      </c>
    </row>
    <row r="292" spans="1:22" ht="60" customHeight="1" x14ac:dyDescent="0.35">
      <c r="A292" s="2">
        <v>290</v>
      </c>
      <c r="B292" s="12" t="s">
        <v>1258</v>
      </c>
      <c r="C292" s="130" t="str">
        <f>INDEX('Masterlist - Updating'!$C:$C,MATCH('Masterlist Autolink (Audit)'!B292,'Masterlist - Updating'!$B:$B,0))</f>
        <v>PLUG GAUGE 
(GO &amp; NO GO)</v>
      </c>
      <c r="D292" s="7" t="str">
        <f>INDEX('Masterlist - Updating'!$D:$D,MATCH('Masterlist Autolink (Audit)'!B292,'Masterlist - Updating'!$B:$B,0))</f>
        <v>PMC MERCURY</v>
      </c>
      <c r="E292" s="7" t="str">
        <f>INDEX('Masterlist - Updating'!$E:$E,MATCH('Masterlist Autolink (Audit)'!B292,'Masterlist - Updating'!$B:$B,0))</f>
        <v>2-1/4"  - 8 UN - 2B</v>
      </c>
      <c r="F292" s="7" t="str">
        <f>INDEX('Masterlist - Updating'!$F:$F,MATCH('Masterlist Autolink (Audit)'!B292,'Masterlist - Updating'!$B:$B,0))</f>
        <v>#3</v>
      </c>
      <c r="G292" s="7" t="str">
        <f>INDEX('Masterlist - Updating'!$G:$G,MATCH('Masterlist Autolink (Audit)'!B292,'Masterlist - Updating'!$B:$B,0))</f>
        <v>QCD/TRSG/PROCEDURE 014 / TRSG/QM/001/20</v>
      </c>
      <c r="H292" s="7" t="str">
        <f>INDEX('Masterlist - Updating'!$H:$H,MATCH('Masterlist Autolink (Audit)'!B292,'Masterlist - Updating'!$B:$B,0))</f>
        <v>ANSI/ASME B1.2
ANSI/ASME B1.8
ANSI/ASME B1.20.1
ANSI/ASME B1.5</v>
      </c>
      <c r="I292" s="8">
        <f>INDEX('Masterlist - Updating'!$I:$I,MATCH('Masterlist Autolink (Audit)'!B292,'Masterlist - Updating'!$B:$B,0))</f>
        <v>44559</v>
      </c>
      <c r="J292" s="133">
        <f>INDEX('Masterlist - Updating'!$J:$J,MATCH('Masterlist Autolink (Audit)'!B292,'Masterlist - Updating'!$B:$B,0))</f>
        <v>1</v>
      </c>
      <c r="K292" s="133" t="str">
        <f>INDEX('Masterlist - Updating'!$K:$K,MATCH('Masterlist Autolink (Audit)'!B292,'Masterlist - Updating'!$B:$B,0))</f>
        <v>Years</v>
      </c>
      <c r="L292" s="8">
        <f>INDEX('Masterlist - Updating'!$L:$L,MATCH('Masterlist Autolink (Audit)'!B292,'Masterlist - Updating'!$B:$B,0))</f>
        <v>44924</v>
      </c>
      <c r="M292" s="7" t="str">
        <f>INDEX('Masterlist - Updating'!$M:$M,MATCH('Masterlist Autolink (Audit)'!B292,'Masterlist - Updating'!$B:$B,0))</f>
        <v>TRESCAL</v>
      </c>
      <c r="N292" s="7" t="str">
        <f>INDEX('Masterlist - Updating'!$N:$N,MATCH('Masterlist Autolink (Audit)'!B292,'Masterlist - Updating'!$B:$B,0))</f>
        <v>SALDM/2184/9/21</v>
      </c>
      <c r="O292" s="7" t="str">
        <f>INDEX('Masterlist - Updating'!$O:$O,MATCH('Masterlist Autolink (Audit)'!B292,'Masterlist - Updating'!$B:$B,0))</f>
        <v>QC BAY C TROLLY 1 L2</v>
      </c>
      <c r="P292" s="7" t="b">
        <f ca="1">INDEX('Masterlist - Updating'!$P:$P,MATCH('Masterlist Autolink (Audit)'!B292,'Masterlist - Updating'!$B:$B,0))</f>
        <v>1</v>
      </c>
      <c r="Q292" s="7">
        <f>INDEX('Masterlist - Updating'!$Q:$Q,MATCH('Masterlist Autolink (Audit)'!B292,'Masterlist - Updating'!$B:$B,0))</f>
        <v>0</v>
      </c>
      <c r="R292" s="7">
        <f>INDEX('Masterlist - Updating'!$R:$R,MATCH('Masterlist Autolink (Audit)'!B292,'Masterlist - Updating'!$B:$B,0))</f>
        <v>0</v>
      </c>
      <c r="S292" s="7">
        <f>INDEX('Masterlist - Updating'!$S:$S,MATCH('Masterlist Autolink (Audit)'!B292,'Masterlist - Updating'!$B:$B,0))</f>
        <v>0</v>
      </c>
      <c r="T292" s="7">
        <f>INDEX('Masterlist - Updating'!$T:$T,MATCH('Masterlist Autolink (Audit)'!B292,'Masterlist - Updating'!$B:$B,0))</f>
        <v>0</v>
      </c>
      <c r="U292" s="11">
        <f t="shared" ca="1" si="14"/>
        <v>44831</v>
      </c>
      <c r="V292" s="11">
        <f t="shared" si="15"/>
        <v>44910</v>
      </c>
    </row>
    <row r="293" spans="1:22" ht="60" customHeight="1" x14ac:dyDescent="0.35">
      <c r="A293" s="2">
        <v>291</v>
      </c>
      <c r="B293" s="12" t="s">
        <v>1259</v>
      </c>
      <c r="C293" s="130" t="str">
        <f>INDEX('Masterlist - Updating'!$C:$C,MATCH('Masterlist Autolink (Audit)'!B293,'Masterlist - Updating'!$B:$B,0))</f>
        <v>PLUG GAUGE</v>
      </c>
      <c r="D293" s="7" t="str">
        <f>INDEX('Masterlist - Updating'!$D:$D,MATCH('Masterlist Autolink (Audit)'!B293,'Masterlist - Updating'!$B:$B,0))</f>
        <v>PMC MERCURY</v>
      </c>
      <c r="E293" s="7" t="str">
        <f>INDEX('Masterlist - Updating'!$E:$E,MATCH('Masterlist Autolink (Audit)'!B293,'Masterlist - Updating'!$B:$B,0))</f>
        <v>1/8" - 27 NPT L1</v>
      </c>
      <c r="F293" s="7" t="str">
        <f>INDEX('Masterlist - Updating'!$F:$F,MATCH('Masterlist Autolink (Audit)'!B293,'Masterlist - Updating'!$B:$B,0))</f>
        <v>3</v>
      </c>
      <c r="G293" s="7" t="str">
        <f>INDEX('Masterlist - Updating'!$G:$G,MATCH('Masterlist Autolink (Audit)'!B293,'Masterlist - Updating'!$B:$B,0))</f>
        <v>QCD/TRSG/PROCEDURE 030 / TRSG/QM/001/20 / 
ANSI/ASME B1.20.5-1991</v>
      </c>
      <c r="H293" s="7" t="str">
        <f>INDEX('Masterlist - Updating'!$H:$H,MATCH('Masterlist Autolink (Audit)'!B293,'Masterlist - Updating'!$B:$B,0))</f>
        <v>ANSI/ASME B1.2
ANSI/ASME B1.8
ANSI/ASME B1.20.1
ANSI/ASME B1.5</v>
      </c>
      <c r="I293" s="8">
        <f>INDEX('Masterlist - Updating'!$I:$I,MATCH('Masterlist Autolink (Audit)'!B293,'Masterlist - Updating'!$B:$B,0))</f>
        <v>44690</v>
      </c>
      <c r="J293" s="133">
        <f>INDEX('Masterlist - Updating'!$J:$J,MATCH('Masterlist Autolink (Audit)'!B293,'Masterlist - Updating'!$B:$B,0))</f>
        <v>1</v>
      </c>
      <c r="K293" s="133" t="str">
        <f>INDEX('Masterlist - Updating'!$K:$K,MATCH('Masterlist Autolink (Audit)'!B293,'Masterlist - Updating'!$B:$B,0))</f>
        <v>Years</v>
      </c>
      <c r="L293" s="8">
        <f>INDEX('Masterlist - Updating'!$L:$L,MATCH('Masterlist Autolink (Audit)'!B293,'Masterlist - Updating'!$B:$B,0))</f>
        <v>45055</v>
      </c>
      <c r="M293" s="7" t="str">
        <f>INDEX('Masterlist - Updating'!$M:$M,MATCH('Masterlist Autolink (Audit)'!B293,'Masterlist - Updating'!$B:$B,0))</f>
        <v>TRESCAL</v>
      </c>
      <c r="N293" s="7" t="str">
        <f>INDEX('Masterlist - Updating'!$N:$N,MATCH('Masterlist Autolink (Audit)'!B293,'Masterlist - Updating'!$B:$B,0))</f>
        <v>SALDM/0699/18/22</v>
      </c>
      <c r="O293" s="7" t="str">
        <f>INDEX('Masterlist - Updating'!$O:$O,MATCH('Masterlist Autolink (Audit)'!B293,'Masterlist - Updating'!$B:$B,0))</f>
        <v>QC BAY C TROLLY 1 L3</v>
      </c>
      <c r="P293" s="7" t="b">
        <f ca="1">INDEX('Masterlist - Updating'!$P:$P,MATCH('Masterlist Autolink (Audit)'!B293,'Masterlist - Updating'!$B:$B,0))</f>
        <v>1</v>
      </c>
      <c r="Q293" s="7">
        <f>INDEX('Masterlist - Updating'!$Q:$Q,MATCH('Masterlist Autolink (Audit)'!B293,'Masterlist - Updating'!$B:$B,0))</f>
        <v>0</v>
      </c>
      <c r="R293" s="7" t="str">
        <f>INDEX('Masterlist - Updating'!$R:$R,MATCH('Masterlist Autolink (Audit)'!B293,'Masterlist - Updating'!$B:$B,0))</f>
        <v>18640 (E81)
0101 (600.2)
000211509 (PH-3515F)</v>
      </c>
      <c r="S293" s="7" t="str">
        <f>INDEX('Masterlist - Updating'!$S:$S,MATCH('Masterlist Autolink (Audit)'!B293,'Masterlist - Updating'!$B:$B,0))</f>
        <v>SALDM/1010/2/21
SALDM/1074/3/21
SALDM/0624/1/22</v>
      </c>
      <c r="T293" s="7" t="str">
        <f>INDEX('Masterlist - Updating'!$T:$T,MATCH('Masterlist Autolink (Audit)'!B293,'Masterlist - Updating'!$B:$B,0))</f>
        <v>11.08.2023
12.08.2023
19.04.2023</v>
      </c>
      <c r="U293" s="11">
        <f t="shared" ca="1" si="14"/>
        <v>44831</v>
      </c>
      <c r="V293" s="11">
        <f t="shared" si="15"/>
        <v>45041</v>
      </c>
    </row>
    <row r="294" spans="1:22" ht="60" customHeight="1" x14ac:dyDescent="0.35">
      <c r="A294" s="2">
        <v>292</v>
      </c>
      <c r="B294" s="12" t="s">
        <v>1263</v>
      </c>
      <c r="C294" s="130" t="str">
        <f>INDEX('Masterlist - Updating'!$C:$C,MATCH('Masterlist Autolink (Audit)'!B294,'Masterlist - Updating'!$B:$B,0))</f>
        <v>PLUG GAUGE</v>
      </c>
      <c r="D294" s="7" t="str">
        <f>INDEX('Masterlist - Updating'!$D:$D,MATCH('Masterlist Autolink (Audit)'!B294,'Masterlist - Updating'!$B:$B,0))</f>
        <v>PMC MERCURY</v>
      </c>
      <c r="E294" s="7" t="str">
        <f>INDEX('Masterlist - Updating'!$E:$E,MATCH('Masterlist Autolink (Audit)'!B294,'Masterlist - Updating'!$B:$B,0))</f>
        <v>1' - 11.5 NPT L1</v>
      </c>
      <c r="F294" s="7" t="str">
        <f>INDEX('Masterlist - Updating'!$F:$F,MATCH('Masterlist Autolink (Audit)'!B294,'Masterlist - Updating'!$B:$B,0))</f>
        <v>#1</v>
      </c>
      <c r="G294" s="7" t="str">
        <f>INDEX('Masterlist - Updating'!$G:$G,MATCH('Masterlist Autolink (Audit)'!B294,'Masterlist - Updating'!$B:$B,0))</f>
        <v>QCD/TRSG/PROCEDURE 030 / TRSG/QM/001/20</v>
      </c>
      <c r="H294" s="7" t="str">
        <f>INDEX('Masterlist - Updating'!$H:$H,MATCH('Masterlist Autolink (Audit)'!B294,'Masterlist - Updating'!$B:$B,0))</f>
        <v>ANSI/ASME B1.2
ANSI/ASME B1.8
ANSI/ASME B1.20.1
ANSI/ASME B1.5</v>
      </c>
      <c r="I294" s="8">
        <f>INDEX('Masterlist - Updating'!$I:$I,MATCH('Masterlist Autolink (Audit)'!B294,'Masterlist - Updating'!$B:$B,0))</f>
        <v>44529</v>
      </c>
      <c r="J294" s="133">
        <f>INDEX('Masterlist - Updating'!$J:$J,MATCH('Masterlist Autolink (Audit)'!B294,'Masterlist - Updating'!$B:$B,0))</f>
        <v>1</v>
      </c>
      <c r="K294" s="133" t="str">
        <f>INDEX('Masterlist - Updating'!$K:$K,MATCH('Masterlist Autolink (Audit)'!B294,'Masterlist - Updating'!$B:$B,0))</f>
        <v>Years</v>
      </c>
      <c r="L294" s="8">
        <f>INDEX('Masterlist - Updating'!$L:$L,MATCH('Masterlist Autolink (Audit)'!B294,'Masterlist - Updating'!$B:$B,0))</f>
        <v>44894</v>
      </c>
      <c r="M294" s="7" t="str">
        <f>INDEX('Masterlist - Updating'!$M:$M,MATCH('Masterlist Autolink (Audit)'!B294,'Masterlist - Updating'!$B:$B,0))</f>
        <v>TRESCAL</v>
      </c>
      <c r="N294" s="7" t="str">
        <f>INDEX('Masterlist - Updating'!$N:$N,MATCH('Masterlist Autolink (Audit)'!B294,'Masterlist - Updating'!$B:$B,0))</f>
        <v>SALDM/1918/8/21</v>
      </c>
      <c r="O294" s="7" t="str">
        <f>INDEX('Masterlist - Updating'!$O:$O,MATCH('Masterlist Autolink (Audit)'!B294,'Masterlist - Updating'!$B:$B,0))</f>
        <v>M/S GAUGE ROOM H35</v>
      </c>
      <c r="P294" s="7" t="b">
        <f ca="1">INDEX('Masterlist - Updating'!$P:$P,MATCH('Masterlist Autolink (Audit)'!B294,'Masterlist - Updating'!$B:$B,0))</f>
        <v>1</v>
      </c>
      <c r="Q294" s="7">
        <f>INDEX('Masterlist - Updating'!$Q:$Q,MATCH('Masterlist Autolink (Audit)'!B294,'Masterlist - Updating'!$B:$B,0))</f>
        <v>0</v>
      </c>
      <c r="R294" s="7">
        <f>INDEX('Masterlist - Updating'!$R:$R,MATCH('Masterlist Autolink (Audit)'!B294,'Masterlist - Updating'!$B:$B,0))</f>
        <v>0</v>
      </c>
      <c r="S294" s="7">
        <f>INDEX('Masterlist - Updating'!$S:$S,MATCH('Masterlist Autolink (Audit)'!B294,'Masterlist - Updating'!$B:$B,0))</f>
        <v>0</v>
      </c>
      <c r="T294" s="7">
        <f>INDEX('Masterlist - Updating'!$T:$T,MATCH('Masterlist Autolink (Audit)'!B294,'Masterlist - Updating'!$B:$B,0))</f>
        <v>0</v>
      </c>
      <c r="U294" s="11">
        <f t="shared" ca="1" si="14"/>
        <v>44831</v>
      </c>
      <c r="V294" s="11">
        <f t="shared" si="15"/>
        <v>44880</v>
      </c>
    </row>
    <row r="295" spans="1:22" ht="60" customHeight="1" x14ac:dyDescent="0.35">
      <c r="A295" s="2">
        <v>293</v>
      </c>
      <c r="B295" s="12" t="s">
        <v>1269</v>
      </c>
      <c r="C295" s="130" t="str">
        <f>INDEX('Masterlist - Updating'!$C:$C,MATCH('Masterlist Autolink (Audit)'!B295,'Masterlist - Updating'!$B:$B,0))</f>
        <v>PLUG GAUGE 
(GO &amp; NO GO)</v>
      </c>
      <c r="D295" s="7" t="str">
        <f>INDEX('Masterlist - Updating'!$D:$D,MATCH('Masterlist Autolink (Audit)'!B295,'Masterlist - Updating'!$B:$B,0))</f>
        <v>PMC MERCURY</v>
      </c>
      <c r="E295" s="7" t="str">
        <f>INDEX('Masterlist - Updating'!$E:$E,MATCH('Masterlist Autolink (Audit)'!B295,'Masterlist - Updating'!$B:$B,0))</f>
        <v>3/4"  - 16 UNF - 2B</v>
      </c>
      <c r="F295" s="7" t="str">
        <f>INDEX('Masterlist - Updating'!$F:$F,MATCH('Masterlist Autolink (Audit)'!B295,'Masterlist - Updating'!$B:$B,0))</f>
        <v>#2</v>
      </c>
      <c r="G295" s="7" t="str">
        <f>INDEX('Masterlist - Updating'!$G:$G,MATCH('Masterlist Autolink (Audit)'!B295,'Masterlist - Updating'!$B:$B,0))</f>
        <v>QCD/TRSG/PROCEDURE 014 / TRSG/QM/001/20 / 
ANSI/ASME B1.2-1983</v>
      </c>
      <c r="H295" s="7" t="str">
        <f>INDEX('Masterlist - Updating'!$H:$H,MATCH('Masterlist Autolink (Audit)'!B295,'Masterlist - Updating'!$B:$B,0))</f>
        <v>ANSI/ASME B1.2
ANSI/ASME B1.8
ANSI/ASME B1.20.1
ANSI/ASME B1.5</v>
      </c>
      <c r="I295" s="8">
        <f>INDEX('Masterlist - Updating'!$I:$I,MATCH('Masterlist Autolink (Audit)'!B295,'Masterlist - Updating'!$B:$B,0))</f>
        <v>44677</v>
      </c>
      <c r="J295" s="133">
        <f>INDEX('Masterlist - Updating'!$J:$J,MATCH('Masterlist Autolink (Audit)'!B295,'Masterlist - Updating'!$B:$B,0))</f>
        <v>1</v>
      </c>
      <c r="K295" s="133" t="str">
        <f>INDEX('Masterlist - Updating'!$K:$K,MATCH('Masterlist Autolink (Audit)'!B295,'Masterlist - Updating'!$B:$B,0))</f>
        <v>Years</v>
      </c>
      <c r="L295" s="8">
        <f>INDEX('Masterlist - Updating'!$L:$L,MATCH('Masterlist Autolink (Audit)'!B295,'Masterlist - Updating'!$B:$B,0))</f>
        <v>45042</v>
      </c>
      <c r="M295" s="7" t="str">
        <f>INDEX('Masterlist - Updating'!$M:$M,MATCH('Masterlist Autolink (Audit)'!B295,'Masterlist - Updating'!$B:$B,0))</f>
        <v>TRESCAL</v>
      </c>
      <c r="N295" s="7" t="str">
        <f>INDEX('Masterlist - Updating'!$N:$N,MATCH('Masterlist Autolink (Audit)'!B295,'Masterlist - Updating'!$B:$B,0))</f>
        <v>SALDM/0675/3/22</v>
      </c>
      <c r="O295" s="7" t="str">
        <f>INDEX('Masterlist - Updating'!$O:$O,MATCH('Masterlist Autolink (Audit)'!B295,'Masterlist - Updating'!$B:$B,0))</f>
        <v>QC BAY C TROLLY 1 L3</v>
      </c>
      <c r="P295" s="7" t="b">
        <f ca="1">INDEX('Masterlist - Updating'!$P:$P,MATCH('Masterlist Autolink (Audit)'!B295,'Masterlist - Updating'!$B:$B,0))</f>
        <v>1</v>
      </c>
      <c r="Q295" s="7">
        <f>INDEX('Masterlist - Updating'!$Q:$Q,MATCH('Masterlist Autolink (Audit)'!B295,'Masterlist - Updating'!$B:$B,0))</f>
        <v>0</v>
      </c>
      <c r="R295" s="7" t="str">
        <f>INDEX('Masterlist - Updating'!$R:$R,MATCH('Masterlist Autolink (Audit)'!B295,'Masterlist - Updating'!$B:$B,0))</f>
        <v>18640 (E81)
0101 (600.2)
000211509 (PH-3515F)</v>
      </c>
      <c r="S295" s="7" t="str">
        <f>INDEX('Masterlist - Updating'!$S:$S,MATCH('Masterlist Autolink (Audit)'!B295,'Masterlist - Updating'!$B:$B,0))</f>
        <v>SALDM/1010/2/21
SALDM/1074/3/21
SALDM/0624/1/22</v>
      </c>
      <c r="T295" s="7" t="str">
        <f>INDEX('Masterlist - Updating'!$T:$T,MATCH('Masterlist Autolink (Audit)'!B295,'Masterlist - Updating'!$B:$B,0))</f>
        <v>11.08.2023
12.08.2023
19.04.2023</v>
      </c>
      <c r="U295" s="11">
        <f t="shared" ca="1" si="14"/>
        <v>44831</v>
      </c>
      <c r="V295" s="11">
        <f t="shared" si="15"/>
        <v>45028</v>
      </c>
    </row>
    <row r="296" spans="1:22" ht="60" customHeight="1" x14ac:dyDescent="0.35">
      <c r="A296" s="2">
        <v>294</v>
      </c>
      <c r="B296" s="12" t="s">
        <v>1271</v>
      </c>
      <c r="C296" s="130" t="str">
        <f>INDEX('Masterlist - Updating'!$C:$C,MATCH('Masterlist Autolink (Audit)'!B296,'Masterlist - Updating'!$B:$B,0))</f>
        <v>PLUG GAUGE 
(GO &amp; NO GO)</v>
      </c>
      <c r="D296" s="7" t="str">
        <f>INDEX('Masterlist - Updating'!$D:$D,MATCH('Masterlist Autolink (Audit)'!B296,'Masterlist - Updating'!$B:$B,0))</f>
        <v>PMC MERCURY</v>
      </c>
      <c r="E296" s="7" t="str">
        <f>INDEX('Masterlist - Updating'!$E:$E,MATCH('Masterlist Autolink (Audit)'!B296,'Masterlist - Updating'!$B:$B,0))</f>
        <v>1" - 8 UNC - 2B</v>
      </c>
      <c r="F296" s="7" t="str">
        <f>INDEX('Masterlist - Updating'!$F:$F,MATCH('Masterlist Autolink (Audit)'!B296,'Masterlist - Updating'!$B:$B,0))</f>
        <v>#1</v>
      </c>
      <c r="G296" s="7" t="str">
        <f>INDEX('Masterlist - Updating'!$G:$G,MATCH('Masterlist Autolink (Audit)'!B296,'Masterlist - Updating'!$B:$B,0))</f>
        <v>QCD/TRSG/PROCEDURE 014 / TRSG/QM/001/20 / 
ANSI/ASME B1.2-1983</v>
      </c>
      <c r="H296" s="7" t="str">
        <f>INDEX('Masterlist - Updating'!$H:$H,MATCH('Masterlist Autolink (Audit)'!B296,'Masterlist - Updating'!$B:$B,0))</f>
        <v>ANSI/ASME B1.2
ANSI/ASME B1.8
ANSI/ASME B1.20.1
ANSI/ASME B1.5</v>
      </c>
      <c r="I296" s="8">
        <f>INDEX('Masterlist - Updating'!$I:$I,MATCH('Masterlist Autolink (Audit)'!B296,'Masterlist - Updating'!$B:$B,0))</f>
        <v>44677</v>
      </c>
      <c r="J296" s="133">
        <f>INDEX('Masterlist - Updating'!$J:$J,MATCH('Masterlist Autolink (Audit)'!B296,'Masterlist - Updating'!$B:$B,0))</f>
        <v>1</v>
      </c>
      <c r="K296" s="133" t="str">
        <f>INDEX('Masterlist - Updating'!$K:$K,MATCH('Masterlist Autolink (Audit)'!B296,'Masterlist - Updating'!$B:$B,0))</f>
        <v>Years</v>
      </c>
      <c r="L296" s="8">
        <f>INDEX('Masterlist - Updating'!$L:$L,MATCH('Masterlist Autolink (Audit)'!B296,'Masterlist - Updating'!$B:$B,0))</f>
        <v>45042</v>
      </c>
      <c r="M296" s="7" t="str">
        <f>INDEX('Masterlist - Updating'!$M:$M,MATCH('Masterlist Autolink (Audit)'!B296,'Masterlist - Updating'!$B:$B,0))</f>
        <v>TRESCAL</v>
      </c>
      <c r="N296" s="7">
        <f>INDEX('Masterlist - Updating'!$N:$N,MATCH('Masterlist Autolink (Audit)'!B296,'Masterlist - Updating'!$B:$B,0))</f>
        <v>0</v>
      </c>
      <c r="O296" s="7" t="str">
        <f>INDEX('Masterlist - Updating'!$O:$O,MATCH('Masterlist Autolink (Audit)'!B296,'Masterlist - Updating'!$B:$B,0))</f>
        <v>M/S GAUGE ROOM H17</v>
      </c>
      <c r="P296" s="7" t="b">
        <f ca="1">INDEX('Masterlist - Updating'!$P:$P,MATCH('Masterlist Autolink (Audit)'!B296,'Masterlist - Updating'!$B:$B,0))</f>
        <v>1</v>
      </c>
      <c r="Q296" s="7">
        <f>INDEX('Masterlist - Updating'!$Q:$Q,MATCH('Masterlist Autolink (Audit)'!B296,'Masterlist - Updating'!$B:$B,0))</f>
        <v>0</v>
      </c>
      <c r="R296" s="7" t="str">
        <f>INDEX('Masterlist - Updating'!$R:$R,MATCH('Masterlist Autolink (Audit)'!B296,'Masterlist - Updating'!$B:$B,0))</f>
        <v>18640 (E81)
0101 (600.2)
000211509 (PH-3515F)</v>
      </c>
      <c r="S296" s="7" t="str">
        <f>INDEX('Masterlist - Updating'!$S:$S,MATCH('Masterlist Autolink (Audit)'!B296,'Masterlist - Updating'!$B:$B,0))</f>
        <v>SALDM/1010/2/21
SALDM/1074/3/21
SALDM/0624/1/22</v>
      </c>
      <c r="T296" s="7" t="str">
        <f>INDEX('Masterlist - Updating'!$T:$T,MATCH('Masterlist Autolink (Audit)'!B296,'Masterlist - Updating'!$B:$B,0))</f>
        <v>11.08.2023
12.08.2023
19.04.2023</v>
      </c>
      <c r="U296" s="11">
        <f t="shared" ca="1" si="14"/>
        <v>44831</v>
      </c>
      <c r="V296" s="11">
        <f t="shared" si="15"/>
        <v>45028</v>
      </c>
    </row>
    <row r="297" spans="1:22" ht="60" customHeight="1" x14ac:dyDescent="0.35">
      <c r="A297" s="2">
        <v>295</v>
      </c>
      <c r="B297" s="3" t="s">
        <v>1273</v>
      </c>
      <c r="C297" s="130" t="str">
        <f>INDEX('Masterlist - Updating'!$C:$C,MATCH('Masterlist Autolink (Audit)'!B297,'Masterlist - Updating'!$B:$B,0))</f>
        <v>TEMPERATURE &amp; HUMIDITY DATA LOGGER</v>
      </c>
      <c r="D297" s="7" t="str">
        <f>INDEX('Masterlist - Updating'!$D:$D,MATCH('Masterlist Autolink (Audit)'!B297,'Masterlist - Updating'!$B:$B,0))</f>
        <v>EXTECH</v>
      </c>
      <c r="E297" s="7" t="str">
        <f>INDEX('Masterlist - Updating'!$E:$E,MATCH('Masterlist Autolink (Audit)'!B297,'Masterlist - Updating'!$B:$B,0))</f>
        <v>(-40 TO 70) °C &amp; (0 TO 100) %r.h.</v>
      </c>
      <c r="F297" s="7">
        <f>INDEX('Masterlist - Updating'!$F:$F,MATCH('Masterlist Autolink (Audit)'!B297,'Masterlist - Updating'!$B:$B,0))</f>
        <v>130817820</v>
      </c>
      <c r="G297" s="7" t="str">
        <f>INDEX('Masterlist - Updating'!$G:$G,MATCH('Masterlist Autolink (Audit)'!B297,'Masterlist - Updating'!$B:$B,0))</f>
        <v>QCD/TRSG/T06 / TRSG/QM/001/T06</v>
      </c>
      <c r="H297" s="7" t="str">
        <f>INDEX('Masterlist - Updating'!$H:$H,MATCH('Masterlist Autolink (Audit)'!B297,'Masterlist - Updating'!$B:$B,0))</f>
        <v>TEMPERATURE :
± 2.0°C
HUMIDITY :
 ± 5% RH</v>
      </c>
      <c r="I297" s="8">
        <f>INDEX('Masterlist - Updating'!$I:$I,MATCH('Masterlist Autolink (Audit)'!B297,'Masterlist - Updating'!$B:$B,0))</f>
        <v>44431</v>
      </c>
      <c r="J297" s="133">
        <f>INDEX('Masterlist - Updating'!$J:$J,MATCH('Masterlist Autolink (Audit)'!B297,'Masterlist - Updating'!$B:$B,0))</f>
        <v>1</v>
      </c>
      <c r="K297" s="133" t="str">
        <f>INDEX('Masterlist - Updating'!$K:$K,MATCH('Masterlist Autolink (Audit)'!B297,'Masterlist - Updating'!$B:$B,0))</f>
        <v>Years</v>
      </c>
      <c r="L297" s="8">
        <f>INDEX('Masterlist - Updating'!$L:$L,MATCH('Masterlist Autolink (Audit)'!B297,'Masterlist - Updating'!$B:$B,0))</f>
        <v>44796</v>
      </c>
      <c r="M297" s="7" t="str">
        <f>INDEX('Masterlist - Updating'!$M:$M,MATCH('Masterlist Autolink (Audit)'!B297,'Masterlist - Updating'!$B:$B,0))</f>
        <v>TRESCAL</v>
      </c>
      <c r="N297" s="7" t="str">
        <f>INDEX('Masterlist - Updating'!$N:$N,MATCH('Masterlist Autolink (Audit)'!B297,'Masterlist - Updating'!$B:$B,0))</f>
        <v>SALTM/0614/1/21</v>
      </c>
      <c r="O297" s="7" t="str">
        <f>INDEX('Masterlist - Updating'!$O:$O,MATCH('Masterlist Autolink (Audit)'!B297,'Masterlist - Updating'!$B:$B,0))</f>
        <v>QC GAUGE ROOM</v>
      </c>
      <c r="P297" s="7" t="b">
        <f ca="1">INDEX('Masterlist - Updating'!$P:$P,MATCH('Masterlist Autolink (Audit)'!B297,'Masterlist - Updating'!$B:$B,0))</f>
        <v>0</v>
      </c>
      <c r="Q297" s="7">
        <f>INDEX('Masterlist - Updating'!$Q:$Q,MATCH('Masterlist Autolink (Audit)'!B297,'Masterlist - Updating'!$B:$B,0))</f>
        <v>0</v>
      </c>
      <c r="R297" s="7">
        <f>INDEX('Masterlist - Updating'!$R:$R,MATCH('Masterlist Autolink (Audit)'!B297,'Masterlist - Updating'!$B:$B,0))</f>
        <v>0</v>
      </c>
      <c r="S297" s="7">
        <f>INDEX('Masterlist - Updating'!$S:$S,MATCH('Masterlist Autolink (Audit)'!B297,'Masterlist - Updating'!$B:$B,0))</f>
        <v>0</v>
      </c>
      <c r="T297" s="7">
        <f>INDEX('Masterlist - Updating'!$T:$T,MATCH('Masterlist Autolink (Audit)'!B297,'Masterlist - Updating'!$B:$B,0))</f>
        <v>0</v>
      </c>
      <c r="U297" s="11">
        <f t="shared" ca="1" si="14"/>
        <v>44831</v>
      </c>
      <c r="V297" s="11">
        <f t="shared" si="15"/>
        <v>44782</v>
      </c>
    </row>
    <row r="298" spans="1:22" ht="60" customHeight="1" x14ac:dyDescent="0.35">
      <c r="A298" s="2">
        <v>296</v>
      </c>
      <c r="B298" s="12" t="s">
        <v>1275</v>
      </c>
      <c r="C298" s="130" t="str">
        <f>INDEX('Masterlist - Updating'!$C:$C,MATCH('Masterlist Autolink (Audit)'!B298,'Masterlist - Updating'!$B:$B,0))</f>
        <v>BALL GAGE : BX-1000</v>
      </c>
      <c r="D298" s="7" t="str">
        <f>INDEX('Masterlist - Updating'!$D:$D,MATCH('Masterlist Autolink (Audit)'!B298,'Masterlist - Updating'!$B:$B,0))</f>
        <v>GAGE MAKER</v>
      </c>
      <c r="E298" s="7" t="str">
        <f>INDEX('Masterlist - Updating'!$E:$E,MATCH('Masterlist Autolink (Audit)'!B298,'Masterlist - Updating'!$B:$B,0))</f>
        <v>0" - 0.25"</v>
      </c>
      <c r="F298" s="7" t="str">
        <f>INDEX('Masterlist - Updating'!$F:$F,MATCH('Masterlist Autolink (Audit)'!B298,'Masterlist - Updating'!$B:$B,0))</f>
        <v>C14168 C/W DIAL INDICATOR S/N:  SKT034</v>
      </c>
      <c r="G298" s="7" t="str">
        <f>INDEX('Masterlist - Updating'!$G:$G,MATCH('Masterlist Autolink (Audit)'!B298,'Masterlist - Updating'!$B:$B,0))</f>
        <v>QCD/TRSG/PROCEDURE 011 / TRSG/QM/001/20 / ASME B89.1.10M-2001</v>
      </c>
      <c r="H298" s="7" t="str">
        <f>INDEX('Masterlist - Updating'!$H:$H,MATCH('Masterlist Autolink (Audit)'!B298,'Masterlist - Updating'!$B:$B,0))</f>
        <v>± 0.0005"</v>
      </c>
      <c r="I298" s="8">
        <f>INDEX('Masterlist - Updating'!$I:$I,MATCH('Masterlist Autolink (Audit)'!B298,'Masterlist - Updating'!$B:$B,0))</f>
        <v>44681</v>
      </c>
      <c r="J298" s="133">
        <f>INDEX('Masterlist - Updating'!$J:$J,MATCH('Masterlist Autolink (Audit)'!B298,'Masterlist - Updating'!$B:$B,0))</f>
        <v>1</v>
      </c>
      <c r="K298" s="133" t="str">
        <f>INDEX('Masterlist - Updating'!$K:$K,MATCH('Masterlist Autolink (Audit)'!B298,'Masterlist - Updating'!$B:$B,0))</f>
        <v>Years</v>
      </c>
      <c r="L298" s="8">
        <f>INDEX('Masterlist - Updating'!$L:$L,MATCH('Masterlist Autolink (Audit)'!B298,'Masterlist - Updating'!$B:$B,0))</f>
        <v>45046</v>
      </c>
      <c r="M298" s="7" t="str">
        <f>INDEX('Masterlist - Updating'!$M:$M,MATCH('Masterlist Autolink (Audit)'!B298,'Masterlist - Updating'!$B:$B,0))</f>
        <v>TRESCAL</v>
      </c>
      <c r="N298" s="7" t="str">
        <f>INDEX('Masterlist - Updating'!$N:$N,MATCH('Masterlist Autolink (Audit)'!B298,'Masterlist - Updating'!$B:$B,0))</f>
        <v>SALDM/0699/2/22</v>
      </c>
      <c r="O298" s="7" t="str">
        <f>INDEX('Masterlist - Updating'!$O:$O,MATCH('Masterlist Autolink (Audit)'!B298,'Masterlist - Updating'!$B:$B,0))</f>
        <v>QC GAUGE ROOM - J</v>
      </c>
      <c r="P298" s="7" t="b">
        <f ca="1">INDEX('Masterlist - Updating'!$P:$P,MATCH('Masterlist Autolink (Audit)'!B298,'Masterlist - Updating'!$B:$B,0))</f>
        <v>1</v>
      </c>
      <c r="Q298" s="7">
        <f>INDEX('Masterlist - Updating'!$Q:$Q,MATCH('Masterlist Autolink (Audit)'!B298,'Masterlist - Updating'!$B:$B,0))</f>
        <v>0</v>
      </c>
      <c r="R298" s="7" t="str">
        <f>INDEX('Masterlist - Updating'!$R:$R,MATCH('Masterlist Autolink (Audit)'!B298,'Masterlist - Updating'!$B:$B,0))</f>
        <v>1471/03 (OPTIMAR 100)</v>
      </c>
      <c r="S298" s="7" t="str">
        <f>INDEX('Masterlist - Updating'!$S:$S,MATCH('Masterlist Autolink (Audit)'!B298,'Masterlist - Updating'!$B:$B,0))</f>
        <v>MTO210721-1R</v>
      </c>
      <c r="T298" s="7" t="str">
        <f>INDEX('Masterlist - Updating'!$T:$T,MATCH('Masterlist Autolink (Audit)'!B298,'Masterlist - Updating'!$B:$B,0))</f>
        <v>27.07.2022</v>
      </c>
      <c r="U298" s="11">
        <f t="shared" ca="1" si="14"/>
        <v>44831</v>
      </c>
      <c r="V298" s="11">
        <f t="shared" si="15"/>
        <v>45032</v>
      </c>
    </row>
    <row r="299" spans="1:22" ht="60" customHeight="1" x14ac:dyDescent="0.35">
      <c r="A299" s="2">
        <v>297</v>
      </c>
      <c r="B299" s="12" t="s">
        <v>1279</v>
      </c>
      <c r="C299" s="130" t="str">
        <f>INDEX('Masterlist - Updating'!$C:$C,MATCH('Masterlist Autolink (Audit)'!B299,'Masterlist - Updating'!$B:$B,0))</f>
        <v>BALL GAGE : BX-1000</v>
      </c>
      <c r="D299" s="7" t="str">
        <f>INDEX('Masterlist - Updating'!$D:$D,MATCH('Masterlist Autolink (Audit)'!B299,'Masterlist - Updating'!$B:$B,0))</f>
        <v>GAGE MAKER</v>
      </c>
      <c r="E299" s="7" t="str">
        <f>INDEX('Masterlist - Updating'!$E:$E,MATCH('Masterlist Autolink (Audit)'!B299,'Masterlist - Updating'!$B:$B,0))</f>
        <v>0" - 0.25"</v>
      </c>
      <c r="F299" s="7" t="str">
        <f>INDEX('Masterlist - Updating'!$F:$F,MATCH('Masterlist Autolink (Audit)'!B299,'Masterlist - Updating'!$B:$B,0))</f>
        <v>C14169 c/w DIAL INDICATOR S/N:  SKT033</v>
      </c>
      <c r="G299" s="7" t="str">
        <f>INDEX('Masterlist - Updating'!$G:$G,MATCH('Masterlist Autolink (Audit)'!B299,'Masterlist - Updating'!$B:$B,0))</f>
        <v>QCD/TRSG/PROCEDURE 011 / TRSG/QM/001/20 / ASME B89.1.10M-2001</v>
      </c>
      <c r="H299" s="7" t="str">
        <f>INDEX('Masterlist - Updating'!$H:$H,MATCH('Masterlist Autolink (Audit)'!B299,'Masterlist - Updating'!$B:$B,0))</f>
        <v>± 0.0005"</v>
      </c>
      <c r="I299" s="8">
        <f>INDEX('Masterlist - Updating'!$I:$I,MATCH('Masterlist Autolink (Audit)'!B299,'Masterlist - Updating'!$B:$B,0))</f>
        <v>44681</v>
      </c>
      <c r="J299" s="133">
        <f>INDEX('Masterlist - Updating'!$J:$J,MATCH('Masterlist Autolink (Audit)'!B299,'Masterlist - Updating'!$B:$B,0))</f>
        <v>1</v>
      </c>
      <c r="K299" s="133" t="str">
        <f>INDEX('Masterlist - Updating'!$K:$K,MATCH('Masterlist Autolink (Audit)'!B299,'Masterlist - Updating'!$B:$B,0))</f>
        <v>Years</v>
      </c>
      <c r="L299" s="8">
        <f>INDEX('Masterlist - Updating'!$L:$L,MATCH('Masterlist Autolink (Audit)'!B299,'Masterlist - Updating'!$B:$B,0))</f>
        <v>45046</v>
      </c>
      <c r="M299" s="7" t="str">
        <f>INDEX('Masterlist - Updating'!$M:$M,MATCH('Masterlist Autolink (Audit)'!B299,'Masterlist - Updating'!$B:$B,0))</f>
        <v>TRESCAL</v>
      </c>
      <c r="N299" s="7" t="str">
        <f>INDEX('Masterlist - Updating'!$N:$N,MATCH('Masterlist Autolink (Audit)'!B299,'Masterlist - Updating'!$B:$B,0))</f>
        <v>SALDM/0699/3/22</v>
      </c>
      <c r="O299" s="7" t="str">
        <f>INDEX('Masterlist - Updating'!$O:$O,MATCH('Masterlist Autolink (Audit)'!B299,'Masterlist - Updating'!$B:$B,0))</f>
        <v>QC BAY C TROLLY 2 L1</v>
      </c>
      <c r="P299" s="7" t="b">
        <f ca="1">INDEX('Masterlist - Updating'!$P:$P,MATCH('Masterlist Autolink (Audit)'!B299,'Masterlist - Updating'!$B:$B,0))</f>
        <v>1</v>
      </c>
      <c r="Q299" s="7">
        <f>INDEX('Masterlist - Updating'!$Q:$Q,MATCH('Masterlist Autolink (Audit)'!B299,'Masterlist - Updating'!$B:$B,0))</f>
        <v>0</v>
      </c>
      <c r="R299" s="7" t="str">
        <f>INDEX('Masterlist - Updating'!$R:$R,MATCH('Masterlist Autolink (Audit)'!B299,'Masterlist - Updating'!$B:$B,0))</f>
        <v>1471/03 (OPTIMAR 100)</v>
      </c>
      <c r="S299" s="7" t="str">
        <f>INDEX('Masterlist - Updating'!$S:$S,MATCH('Masterlist Autolink (Audit)'!B299,'Masterlist - Updating'!$B:$B,0))</f>
        <v>MTO210721-1R</v>
      </c>
      <c r="T299" s="7" t="str">
        <f>INDEX('Masterlist - Updating'!$T:$T,MATCH('Masterlist Autolink (Audit)'!B299,'Masterlist - Updating'!$B:$B,0))</f>
        <v>27.07.2022</v>
      </c>
      <c r="U299" s="11">
        <f t="shared" ca="1" si="14"/>
        <v>44831</v>
      </c>
      <c r="V299" s="11">
        <f t="shared" si="15"/>
        <v>45032</v>
      </c>
    </row>
    <row r="300" spans="1:22" ht="60" customHeight="1" x14ac:dyDescent="0.35">
      <c r="A300" s="2">
        <v>298</v>
      </c>
      <c r="B300" s="12" t="s">
        <v>1282</v>
      </c>
      <c r="C300" s="130" t="str">
        <f>INDEX('Masterlist - Updating'!$C:$C,MATCH('Masterlist Autolink (Audit)'!B300,'Masterlist - Updating'!$B:$B,0))</f>
        <v>BALL GAGE : BX-1000</v>
      </c>
      <c r="D300" s="7" t="str">
        <f>INDEX('Masterlist - Updating'!$D:$D,MATCH('Masterlist Autolink (Audit)'!B300,'Masterlist - Updating'!$B:$B,0))</f>
        <v>GAGE MAKER</v>
      </c>
      <c r="E300" s="7" t="str">
        <f>INDEX('Masterlist - Updating'!$E:$E,MATCH('Masterlist Autolink (Audit)'!B300,'Masterlist - Updating'!$B:$B,0))</f>
        <v>0" - 0.25"</v>
      </c>
      <c r="F300" s="7" t="str">
        <f>INDEX('Masterlist - Updating'!$F:$F,MATCH('Masterlist Autolink (Audit)'!B300,'Masterlist - Updating'!$B:$B,0))</f>
        <v>C14173 c/w DIAL INDICATOR S/N: SLR715</v>
      </c>
      <c r="G300" s="7" t="str">
        <f>INDEX('Masterlist - Updating'!$G:$G,MATCH('Masterlist Autolink (Audit)'!B300,'Masterlist - Updating'!$B:$B,0))</f>
        <v>QCD/TRSG/PROCEDURE 011 / TRSG/QM/001/20 / ASME B89.1.10M-2001</v>
      </c>
      <c r="H300" s="7" t="str">
        <f>INDEX('Masterlist - Updating'!$H:$H,MATCH('Masterlist Autolink (Audit)'!B300,'Masterlist - Updating'!$B:$B,0))</f>
        <v>± 0.0005"</v>
      </c>
      <c r="I300" s="8">
        <f>INDEX('Masterlist - Updating'!$I:$I,MATCH('Masterlist Autolink (Audit)'!B300,'Masterlist - Updating'!$B:$B,0))</f>
        <v>44707</v>
      </c>
      <c r="J300" s="133">
        <f>INDEX('Masterlist - Updating'!$J:$J,MATCH('Masterlist Autolink (Audit)'!B300,'Masterlist - Updating'!$B:$B,0))</f>
        <v>1</v>
      </c>
      <c r="K300" s="133" t="str">
        <f>INDEX('Masterlist - Updating'!$K:$K,MATCH('Masterlist Autolink (Audit)'!B300,'Masterlist - Updating'!$B:$B,0))</f>
        <v>Years</v>
      </c>
      <c r="L300" s="8">
        <f>INDEX('Masterlist - Updating'!$L:$L,MATCH('Masterlist Autolink (Audit)'!B300,'Masterlist - Updating'!$B:$B,0))</f>
        <v>45072</v>
      </c>
      <c r="M300" s="7" t="str">
        <f>INDEX('Masterlist - Updating'!$M:$M,MATCH('Masterlist Autolink (Audit)'!B300,'Masterlist - Updating'!$B:$B,0))</f>
        <v>TRESCAL</v>
      </c>
      <c r="N300" s="7" t="str">
        <f>INDEX('Masterlist - Updating'!$N:$N,MATCH('Masterlist Autolink (Audit)'!B300,'Masterlist - Updating'!$B:$B,0))</f>
        <v>SALDM/0826/3/22</v>
      </c>
      <c r="O300" s="7" t="str">
        <f>INDEX('Masterlist - Updating'!$O:$O,MATCH('Masterlist Autolink (Audit)'!B300,'Masterlist - Updating'!$B:$B,0))</f>
        <v>QC BAY C TROLLY 2 L1</v>
      </c>
      <c r="P300" s="7" t="b">
        <f ca="1">INDEX('Masterlist - Updating'!$P:$P,MATCH('Masterlist Autolink (Audit)'!B300,'Masterlist - Updating'!$B:$B,0))</f>
        <v>1</v>
      </c>
      <c r="Q300" s="7">
        <f>INDEX('Masterlist - Updating'!$Q:$Q,MATCH('Masterlist Autolink (Audit)'!B300,'Masterlist - Updating'!$B:$B,0))</f>
        <v>0</v>
      </c>
      <c r="R300" s="7" t="str">
        <f>INDEX('Masterlist - Updating'!$R:$R,MATCH('Masterlist Autolink (Audit)'!B300,'Masterlist - Updating'!$B:$B,0))</f>
        <v>1471/03 (OPTIMAR 100)</v>
      </c>
      <c r="S300" s="7" t="str">
        <f>INDEX('Masterlist - Updating'!$S:$S,MATCH('Masterlist Autolink (Audit)'!B300,'Masterlist - Updating'!$B:$B,0))</f>
        <v>MTO210721-1R</v>
      </c>
      <c r="T300" s="7" t="str">
        <f>INDEX('Masterlist - Updating'!$T:$T,MATCH('Masterlist Autolink (Audit)'!B300,'Masterlist - Updating'!$B:$B,0))</f>
        <v>27.07.2022</v>
      </c>
      <c r="U300" s="11">
        <f t="shared" ca="1" si="14"/>
        <v>44831</v>
      </c>
      <c r="V300" s="11">
        <f t="shared" si="15"/>
        <v>45058</v>
      </c>
    </row>
    <row r="301" spans="1:22" ht="60" customHeight="1" x14ac:dyDescent="0.35">
      <c r="A301" s="2">
        <v>299</v>
      </c>
      <c r="B301" s="3" t="s">
        <v>1284</v>
      </c>
      <c r="C301" s="130" t="str">
        <f>INDEX('Masterlist - Updating'!$C:$C,MATCH('Masterlist Autolink (Audit)'!B301,'Masterlist - Updating'!$B:$B,0))</f>
        <v>CAMERON BALL GAUGE</v>
      </c>
      <c r="D301" s="7" t="str">
        <f>INDEX('Masterlist - Updating'!$D:$D,MATCH('Masterlist Autolink (Audit)'!B301,'Masterlist - Updating'!$B:$B,0))</f>
        <v>CAMERON</v>
      </c>
      <c r="E301" s="7" t="str">
        <f>INDEX('Masterlist - Updating'!$E:$E,MATCH('Masterlist Autolink (Audit)'!B301,'Masterlist - Updating'!$B:$B,0))</f>
        <v>1/8" WITH 12" LENGTH ROD</v>
      </c>
      <c r="F301" s="7" t="str">
        <f>INDEX('Masterlist - Updating'!$F:$F,MATCH('Masterlist Autolink (Audit)'!B301,'Masterlist - Updating'!$B:$B,0))</f>
        <v>19BB</v>
      </c>
      <c r="G301" s="7" t="str">
        <f>INDEX('Masterlist - Updating'!$G:$G,MATCH('Masterlist Autolink (Audit)'!B301,'Masterlist - Updating'!$B:$B,0))</f>
        <v>MP-DIM-01 (T) REV:0</v>
      </c>
      <c r="H301" s="7" t="str">
        <f>INDEX('Masterlist - Updating'!$H:$H,MATCH('Masterlist Autolink (Audit)'!B301,'Masterlist - Updating'!$B:$B,0))</f>
        <v>BALL DIAMETER TOLERANCE +0.0002"
CENTRELINE TO BASE TOLERANCE +0.0002"
PARALLESLISM OF BASE AND CENTRELINE OF 0.500"
DIAMETER HOLE MUST NOT EXCEED 0.0002"</v>
      </c>
      <c r="I301" s="8">
        <f>INDEX('Masterlist - Updating'!$I:$I,MATCH('Masterlist Autolink (Audit)'!B301,'Masterlist - Updating'!$B:$B,0))</f>
        <v>44778</v>
      </c>
      <c r="J301" s="133">
        <f>INDEX('Masterlist - Updating'!$J:$J,MATCH('Masterlist Autolink (Audit)'!B301,'Masterlist - Updating'!$B:$B,0))</f>
        <v>1</v>
      </c>
      <c r="K301" s="133" t="str">
        <f>INDEX('Masterlist - Updating'!$K:$K,MATCH('Masterlist Autolink (Audit)'!B301,'Masterlist - Updating'!$B:$B,0))</f>
        <v>Years</v>
      </c>
      <c r="L301" s="8">
        <f>INDEX('Masterlist - Updating'!$L:$L,MATCH('Masterlist Autolink (Audit)'!B301,'Masterlist - Updating'!$B:$B,0))</f>
        <v>45143</v>
      </c>
      <c r="M301" s="7" t="str">
        <f>INDEX('Masterlist - Updating'!$M:$M,MATCH('Masterlist Autolink (Audit)'!B301,'Masterlist - Updating'!$B:$B,0))</f>
        <v>CALTEK</v>
      </c>
      <c r="N301" s="7" t="str">
        <f>INDEX('Masterlist - Updating'!$N:$N,MATCH('Masterlist Autolink (Audit)'!B301,'Masterlist - Updating'!$B:$B,0))</f>
        <v>CTJ22-4963 / MPD 3078M-22</v>
      </c>
      <c r="O301" s="7" t="str">
        <f>INDEX('Masterlist - Updating'!$O:$O,MATCH('Masterlist Autolink (Audit)'!B301,'Masterlist - Updating'!$B:$B,0))</f>
        <v>M/S GAUGE ROOM I2</v>
      </c>
      <c r="P301" s="7" t="b">
        <f ca="1">INDEX('Masterlist - Updating'!$P:$P,MATCH('Masterlist Autolink (Audit)'!B301,'Masterlist - Updating'!$B:$B,0))</f>
        <v>1</v>
      </c>
      <c r="Q301" s="7">
        <f>INDEX('Masterlist - Updating'!$Q:$Q,MATCH('Masterlist Autolink (Audit)'!B301,'Masterlist - Updating'!$B:$B,0))</f>
        <v>0</v>
      </c>
      <c r="R301" s="7">
        <f>INDEX('Masterlist - Updating'!$R:$R,MATCH('Masterlist Autolink (Audit)'!B301,'Masterlist - Updating'!$B:$B,0))</f>
        <v>0</v>
      </c>
      <c r="S301" s="7">
        <f>INDEX('Masterlist - Updating'!$S:$S,MATCH('Masterlist Autolink (Audit)'!B301,'Masterlist - Updating'!$B:$B,0))</f>
        <v>0</v>
      </c>
      <c r="T301" s="7">
        <f>INDEX('Masterlist - Updating'!$T:$T,MATCH('Masterlist Autolink (Audit)'!B301,'Masterlist - Updating'!$B:$B,0))</f>
        <v>0</v>
      </c>
      <c r="U301" s="11">
        <f t="shared" ca="1" si="14"/>
        <v>44831</v>
      </c>
      <c r="V301" s="11">
        <f t="shared" si="15"/>
        <v>45129</v>
      </c>
    </row>
    <row r="302" spans="1:22" ht="60" customHeight="1" x14ac:dyDescent="0.35">
      <c r="A302" s="2">
        <v>300</v>
      </c>
      <c r="B302" s="12" t="s">
        <v>1289</v>
      </c>
      <c r="C302" s="130" t="str">
        <f>INDEX('Masterlist - Updating'!$C:$C,MATCH('Masterlist Autolink (Audit)'!B302,'Masterlist - Updating'!$B:$B,0))</f>
        <v>CAMERON BALL GAUGE</v>
      </c>
      <c r="D302" s="7" t="str">
        <f>INDEX('Masterlist - Updating'!$D:$D,MATCH('Masterlist Autolink (Audit)'!B302,'Masterlist - Updating'!$B:$B,0))</f>
        <v>CAMERON</v>
      </c>
      <c r="E302" s="7" t="str">
        <f>INDEX('Masterlist - Updating'!$E:$E,MATCH('Masterlist Autolink (Audit)'!B302,'Masterlist - Updating'!$B:$B,0))</f>
        <v xml:space="preserve"> 1/4" WITH 12" LENGTH ROD</v>
      </c>
      <c r="F302" s="7" t="str">
        <f>INDEX('Masterlist - Updating'!$F:$F,MATCH('Masterlist Autolink (Audit)'!B302,'Masterlist - Updating'!$B:$B,0))</f>
        <v>70BB</v>
      </c>
      <c r="G302" s="7" t="str">
        <f>INDEX('Masterlist - Updating'!$G:$G,MATCH('Masterlist Autolink (Audit)'!B302,'Masterlist - Updating'!$B:$B,0))</f>
        <v>MP-DIM-01 (T) REV:0</v>
      </c>
      <c r="H302" s="7" t="str">
        <f>INDEX('Masterlist - Updating'!$H:$H,MATCH('Masterlist Autolink (Audit)'!B302,'Masterlist - Updating'!$B:$B,0))</f>
        <v>BALL DIAMETER TOLERANCE +0.0002"
CENTRELINE TO BASE TOLERANCE +0.0002"
PARALLESLISM OF BASE AND CENTRELINE OF 0.500"
DIAMETER HOLE MUST NOT EXCEED 0.0002"</v>
      </c>
      <c r="I302" s="8">
        <f>INDEX('Masterlist - Updating'!$I:$I,MATCH('Masterlist Autolink (Audit)'!B302,'Masterlist - Updating'!$B:$B,0))</f>
        <v>44778</v>
      </c>
      <c r="J302" s="133">
        <f>INDEX('Masterlist - Updating'!$J:$J,MATCH('Masterlist Autolink (Audit)'!B302,'Masterlist - Updating'!$B:$B,0))</f>
        <v>1</v>
      </c>
      <c r="K302" s="133" t="str">
        <f>INDEX('Masterlist - Updating'!$K:$K,MATCH('Masterlist Autolink (Audit)'!B302,'Masterlist - Updating'!$B:$B,0))</f>
        <v>Years</v>
      </c>
      <c r="L302" s="8">
        <f>INDEX('Masterlist - Updating'!$L:$L,MATCH('Masterlist Autolink (Audit)'!B302,'Masterlist - Updating'!$B:$B,0))</f>
        <v>45143</v>
      </c>
      <c r="M302" s="7" t="str">
        <f>INDEX('Masterlist - Updating'!$M:$M,MATCH('Masterlist Autolink (Audit)'!B302,'Masterlist - Updating'!$B:$B,0))</f>
        <v>CALTEK</v>
      </c>
      <c r="N302" s="7" t="str">
        <f>INDEX('Masterlist - Updating'!$N:$N,MATCH('Masterlist Autolink (Audit)'!B302,'Masterlist - Updating'!$B:$B,0))</f>
        <v>CTJ22-4963 / MPD 3079M-22</v>
      </c>
      <c r="O302" s="7" t="str">
        <f>INDEX('Masterlist - Updating'!$O:$O,MATCH('Masterlist Autolink (Audit)'!B302,'Masterlist - Updating'!$B:$B,0))</f>
        <v>M/S GAUGE ROOM I8</v>
      </c>
      <c r="P302" s="7" t="b">
        <f ca="1">INDEX('Masterlist - Updating'!$P:$P,MATCH('Masterlist Autolink (Audit)'!B302,'Masterlist - Updating'!$B:$B,0))</f>
        <v>1</v>
      </c>
      <c r="Q302" s="7">
        <f>INDEX('Masterlist - Updating'!$Q:$Q,MATCH('Masterlist Autolink (Audit)'!B302,'Masterlist - Updating'!$B:$B,0))</f>
        <v>0</v>
      </c>
      <c r="R302" s="7">
        <f>INDEX('Masterlist - Updating'!$R:$R,MATCH('Masterlist Autolink (Audit)'!B302,'Masterlist - Updating'!$B:$B,0))</f>
        <v>1030706</v>
      </c>
      <c r="S302" s="7" t="str">
        <f>INDEX('Masterlist - Updating'!$S:$S,MATCH('Masterlist Autolink (Audit)'!B302,'Masterlist - Updating'!$B:$B,0))</f>
        <v>OPC2107-0964-1/1</v>
      </c>
      <c r="T302" s="7" t="str">
        <f>INDEX('Masterlist - Updating'!$T:$T,MATCH('Masterlist Autolink (Audit)'!B302,'Masterlist - Updating'!$B:$B,0))</f>
        <v>02.08.2023</v>
      </c>
      <c r="U302" s="11">
        <f t="shared" ca="1" si="14"/>
        <v>44831</v>
      </c>
      <c r="V302" s="11">
        <f t="shared" si="15"/>
        <v>45129</v>
      </c>
    </row>
    <row r="303" spans="1:22" ht="60" customHeight="1" x14ac:dyDescent="0.35">
      <c r="A303" s="2">
        <v>301</v>
      </c>
      <c r="B303" s="3" t="s">
        <v>1293</v>
      </c>
      <c r="C303" s="130" t="str">
        <f>INDEX('Masterlist - Updating'!$C:$C,MATCH('Masterlist Autolink (Audit)'!B303,'Masterlist - Updating'!$B:$B,0))</f>
        <v>CAMERON BALL GAUGE</v>
      </c>
      <c r="D303" s="7" t="str">
        <f>INDEX('Masterlist - Updating'!$D:$D,MATCH('Masterlist Autolink (Audit)'!B303,'Masterlist - Updating'!$B:$B,0))</f>
        <v>CAMERON</v>
      </c>
      <c r="E303" s="7" t="str">
        <f>INDEX('Masterlist - Updating'!$E:$E,MATCH('Masterlist Autolink (Audit)'!B303,'Masterlist - Updating'!$B:$B,0))</f>
        <v>3/8" WITH 12" LENGTH ROD</v>
      </c>
      <c r="F303" s="7" t="str">
        <f>INDEX('Masterlist - Updating'!$F:$F,MATCH('Masterlist Autolink (Audit)'!B303,'Masterlist - Updating'!$B:$B,0))</f>
        <v>63BB</v>
      </c>
      <c r="G303" s="7" t="str">
        <f>INDEX('Masterlist - Updating'!$G:$G,MATCH('Masterlist Autolink (Audit)'!B303,'Masterlist - Updating'!$B:$B,0))</f>
        <v>MP-DIM-01 (T) REV:0</v>
      </c>
      <c r="H303" s="7" t="str">
        <f>INDEX('Masterlist - Updating'!$H:$H,MATCH('Masterlist Autolink (Audit)'!B303,'Masterlist - Updating'!$B:$B,0))</f>
        <v>BALL DIAMETER TOLERANCE +0.0002"
CENTRELINE TO BASE TOLERANCE +0.0002"
PARALLESLISM OF BASE AND CENTRELINE OF 0.500"
DIAMETER HOLE MUST NOT EXCEED 0.0002"</v>
      </c>
      <c r="I303" s="8">
        <f>INDEX('Masterlist - Updating'!$I:$I,MATCH('Masterlist Autolink (Audit)'!B303,'Masterlist - Updating'!$B:$B,0))</f>
        <v>44778</v>
      </c>
      <c r="J303" s="133">
        <f>INDEX('Masterlist - Updating'!$J:$J,MATCH('Masterlist Autolink (Audit)'!B303,'Masterlist - Updating'!$B:$B,0))</f>
        <v>1</v>
      </c>
      <c r="K303" s="133" t="str">
        <f>INDEX('Masterlist - Updating'!$K:$K,MATCH('Masterlist Autolink (Audit)'!B303,'Masterlist - Updating'!$B:$B,0))</f>
        <v>Years</v>
      </c>
      <c r="L303" s="8">
        <f>INDEX('Masterlist - Updating'!$L:$L,MATCH('Masterlist Autolink (Audit)'!B303,'Masterlist - Updating'!$B:$B,0))</f>
        <v>45143</v>
      </c>
      <c r="M303" s="7" t="str">
        <f>INDEX('Masterlist - Updating'!$M:$M,MATCH('Masterlist Autolink (Audit)'!B303,'Masterlist - Updating'!$B:$B,0))</f>
        <v>TRESCAL</v>
      </c>
      <c r="N303" s="7" t="str">
        <f>INDEX('Masterlist - Updating'!$N:$N,MATCH('Masterlist Autolink (Audit)'!B303,'Masterlist - Updating'!$B:$B,0))</f>
        <v>CTJ22-4963 / MPD 3080M-22</v>
      </c>
      <c r="O303" s="7" t="str">
        <f>INDEX('Masterlist - Updating'!$O:$O,MATCH('Masterlist Autolink (Audit)'!B303,'Masterlist - Updating'!$B:$B,0))</f>
        <v>M/S GAUGE ROOM I4</v>
      </c>
      <c r="P303" s="7" t="b">
        <f ca="1">INDEX('Masterlist - Updating'!$P:$P,MATCH('Masterlist Autolink (Audit)'!B303,'Masterlist - Updating'!$B:$B,0))</f>
        <v>1</v>
      </c>
      <c r="Q303" s="7">
        <f>INDEX('Masterlist - Updating'!$Q:$Q,MATCH('Masterlist Autolink (Audit)'!B303,'Masterlist - Updating'!$B:$B,0))</f>
        <v>0</v>
      </c>
      <c r="R303" s="7">
        <f>INDEX('Masterlist - Updating'!$R:$R,MATCH('Masterlist Autolink (Audit)'!B303,'Masterlist - Updating'!$B:$B,0))</f>
        <v>1030706</v>
      </c>
      <c r="S303" s="7" t="str">
        <f>INDEX('Masterlist - Updating'!$S:$S,MATCH('Masterlist Autolink (Audit)'!B303,'Masterlist - Updating'!$B:$B,0))</f>
        <v>OPC2107-0964-1/1</v>
      </c>
      <c r="T303" s="7" t="str">
        <f>INDEX('Masterlist - Updating'!$T:$T,MATCH('Masterlist Autolink (Audit)'!B303,'Masterlist - Updating'!$B:$B,0))</f>
        <v>23.08.2023</v>
      </c>
      <c r="U303" s="11">
        <f t="shared" ca="1" si="14"/>
        <v>44831</v>
      </c>
      <c r="V303" s="11">
        <f t="shared" si="15"/>
        <v>45129</v>
      </c>
    </row>
    <row r="304" spans="1:22" ht="60" customHeight="1" x14ac:dyDescent="0.35">
      <c r="A304" s="2">
        <v>302</v>
      </c>
      <c r="B304" s="12" t="s">
        <v>1297</v>
      </c>
      <c r="C304" s="130" t="str">
        <f>INDEX('Masterlist - Updating'!$C:$C,MATCH('Masterlist Autolink (Audit)'!B304,'Masterlist - Updating'!$B:$B,0))</f>
        <v>GAUSSMETER (MAGNETIC FIELD INDICATOR)</v>
      </c>
      <c r="D304" s="7" t="str">
        <f>INDEX('Masterlist - Updating'!$D:$D,MATCH('Masterlist Autolink (Audit)'!B304,'Masterlist - Updating'!$B:$B,0))</f>
        <v>MAGNAFLUX</v>
      </c>
      <c r="E304" s="7" t="str">
        <f>INDEX('Masterlist - Updating'!$E:$E,MATCH('Masterlist Autolink (Audit)'!B304,'Masterlist - Updating'!$B:$B,0))</f>
        <v>10 GAUSS MAXIMUM</v>
      </c>
      <c r="F304" s="7" t="str">
        <f>INDEX('Masterlist - Updating'!$F:$F,MATCH('Masterlist Autolink (Audit)'!B304,'Masterlist - Updating'!$B:$B,0))</f>
        <v>14-461</v>
      </c>
      <c r="G304" s="7" t="str">
        <f>INDEX('Masterlist - Updating'!$G:$G,MATCH('Masterlist Autolink (Audit)'!B304,'Masterlist - Updating'!$B:$B,0))</f>
        <v>ISO10012:2003 / ISOIEC17025 / MIL-STD-45662A</v>
      </c>
      <c r="H304" s="7" t="str">
        <f>INDEX('Masterlist - Updating'!$H:$H,MATCH('Masterlist Autolink (Audit)'!B304,'Masterlist - Updating'!$B:$B,0))</f>
        <v>± 5% F.S</v>
      </c>
      <c r="I304" s="8">
        <f>INDEX('Masterlist - Updating'!$I:$I,MATCH('Masterlist Autolink (Audit)'!B304,'Masterlist - Updating'!$B:$B,0))</f>
        <v>44648</v>
      </c>
      <c r="J304" s="133">
        <f>INDEX('Masterlist - Updating'!$J:$J,MATCH('Masterlist Autolink (Audit)'!B304,'Masterlist - Updating'!$B:$B,0))</f>
        <v>6</v>
      </c>
      <c r="K304" s="133" t="str">
        <f>INDEX('Masterlist - Updating'!$K:$K,MATCH('Masterlist Autolink (Audit)'!B304,'Masterlist - Updating'!$B:$B,0))</f>
        <v>Months</v>
      </c>
      <c r="L304" s="8">
        <f>INDEX('Masterlist - Updating'!$L:$L,MATCH('Masterlist Autolink (Audit)'!B304,'Masterlist - Updating'!$B:$B,0))</f>
        <v>44832</v>
      </c>
      <c r="M304" s="7" t="str">
        <f>INDEX('Masterlist - Updating'!$M:$M,MATCH('Masterlist Autolink (Audit)'!B304,'Masterlist - Updating'!$B:$B,0))</f>
        <v>TRESCAL</v>
      </c>
      <c r="N304" s="7" t="str">
        <f>INDEX('Masterlist - Updating'!$N:$N,MATCH('Masterlist Autolink (Audit)'!B304,'Masterlist - Updating'!$B:$B,0))</f>
        <v>T9112-21 (19322-1)</v>
      </c>
      <c r="O304" s="7" t="str">
        <f>INDEX('Masterlist - Updating'!$O:$O,MATCH('Masterlist Autolink (Audit)'!B304,'Masterlist - Updating'!$B:$B,0))</f>
        <v>QC BAY C CABINET 2 L7</v>
      </c>
      <c r="P304" s="7" t="b">
        <f ca="1">INDEX('Masterlist - Updating'!$P:$P,MATCH('Masterlist Autolink (Audit)'!B304,'Masterlist - Updating'!$B:$B,0))</f>
        <v>0</v>
      </c>
      <c r="Q304" s="7">
        <f>INDEX('Masterlist - Updating'!$Q:$Q,MATCH('Masterlist Autolink (Audit)'!B304,'Masterlist - Updating'!$B:$B,0))</f>
        <v>0</v>
      </c>
      <c r="R304" s="7">
        <f>INDEX('Masterlist - Updating'!$R:$R,MATCH('Masterlist Autolink (Audit)'!B304,'Masterlist - Updating'!$B:$B,0))</f>
        <v>0</v>
      </c>
      <c r="S304" s="7">
        <f>INDEX('Masterlist - Updating'!$S:$S,MATCH('Masterlist Autolink (Audit)'!B304,'Masterlist - Updating'!$B:$B,0))</f>
        <v>0</v>
      </c>
      <c r="T304" s="7">
        <f>INDEX('Masterlist - Updating'!$T:$T,MATCH('Masterlist Autolink (Audit)'!B304,'Masterlist - Updating'!$B:$B,0))</f>
        <v>0</v>
      </c>
      <c r="U304" s="11">
        <f t="shared" ca="1" si="14"/>
        <v>44831</v>
      </c>
      <c r="V304" s="11">
        <f t="shared" si="15"/>
        <v>44818</v>
      </c>
    </row>
    <row r="305" spans="1:22" ht="60" customHeight="1" x14ac:dyDescent="0.35">
      <c r="A305" s="2">
        <v>303</v>
      </c>
      <c r="B305" s="12" t="s">
        <v>1303</v>
      </c>
      <c r="C305" s="130" t="str">
        <f>INDEX('Masterlist - Updating'!$C:$C,MATCH('Masterlist Autolink (Audit)'!B305,'Masterlist - Updating'!$B:$B,0))</f>
        <v>DIAL CALIPER</v>
      </c>
      <c r="D305" s="7" t="str">
        <f>INDEX('Masterlist - Updating'!$D:$D,MATCH('Masterlist Autolink (Audit)'!B305,'Masterlist - Updating'!$B:$B,0))</f>
        <v>MITUTOYO</v>
      </c>
      <c r="E305" s="7" t="str">
        <f>INDEX('Masterlist - Updating'!$E:$E,MATCH('Masterlist Autolink (Audit)'!B305,'Masterlist - Updating'!$B:$B,0))</f>
        <v xml:space="preserve"> 0" - 12"</v>
      </c>
      <c r="F305" s="7" t="str">
        <f>INDEX('Masterlist - Updating'!$F:$F,MATCH('Masterlist Autolink (Audit)'!B305,'Masterlist - Updating'!$B:$B,0))</f>
        <v>13535480</v>
      </c>
      <c r="G305" s="7" t="str">
        <f>INDEX('Masterlist - Updating'!$G:$G,MATCH('Masterlist Autolink (Audit)'!B305,'Masterlist - Updating'!$B:$B,0))</f>
        <v>MDCP-02:2020</v>
      </c>
      <c r="H305" s="7" t="str">
        <f>INDEX('Masterlist - Updating'!$H:$H,MATCH('Masterlist Autolink (Audit)'!B305,'Masterlist - Updating'!$B:$B,0))</f>
        <v>BS 887 / JIS B 7507 OR PER MANUFACTURER SPECIFICATION</v>
      </c>
      <c r="I305" s="8">
        <f>INDEX('Masterlist - Updating'!$I:$I,MATCH('Masterlist Autolink (Audit)'!B305,'Masterlist - Updating'!$B:$B,0))</f>
        <v>44483</v>
      </c>
      <c r="J305" s="133">
        <f>INDEX('Masterlist - Updating'!$J:$J,MATCH('Masterlist Autolink (Audit)'!B305,'Masterlist - Updating'!$B:$B,0))</f>
        <v>1</v>
      </c>
      <c r="K305" s="133" t="str">
        <f>INDEX('Masterlist - Updating'!$K:$K,MATCH('Masterlist Autolink (Audit)'!B305,'Masterlist - Updating'!$B:$B,0))</f>
        <v>Years</v>
      </c>
      <c r="L305" s="8">
        <f>INDEX('Masterlist - Updating'!$L:$L,MATCH('Masterlist Autolink (Audit)'!B305,'Masterlist - Updating'!$B:$B,0))</f>
        <v>44848</v>
      </c>
      <c r="M305" s="7" t="str">
        <f>INDEX('Masterlist - Updating'!$M:$M,MATCH('Masterlist Autolink (Audit)'!B305,'Masterlist - Updating'!$B:$B,0))</f>
        <v>Ming Deng</v>
      </c>
      <c r="N305" s="7" t="str">
        <f>INDEX('Masterlist - Updating'!$N:$N,MATCH('Masterlist Autolink (Audit)'!B305,'Masterlist - Updating'!$B:$B,0))</f>
        <v>MDL213166-9</v>
      </c>
      <c r="O305" s="7" t="str">
        <f>INDEX('Masterlist - Updating'!$O:$O,MATCH('Masterlist Autolink (Audit)'!B305,'Masterlist - Updating'!$B:$B,0))</f>
        <v>QC GAUGE ROOM - B</v>
      </c>
      <c r="P305" s="7" t="b">
        <f ca="1">INDEX('Masterlist - Updating'!$P:$P,MATCH('Masterlist Autolink (Audit)'!B305,'Masterlist - Updating'!$B:$B,0))</f>
        <v>1</v>
      </c>
      <c r="Q305" s="7">
        <f>INDEX('Masterlist - Updating'!$Q:$Q,MATCH('Masterlist Autolink (Audit)'!B305,'Masterlist - Updating'!$B:$B,0))</f>
        <v>0</v>
      </c>
      <c r="R305" s="7">
        <f>INDEX('Masterlist - Updating'!$R:$R,MATCH('Masterlist Autolink (Audit)'!B305,'Masterlist - Updating'!$B:$B,0))</f>
        <v>0</v>
      </c>
      <c r="S305" s="7">
        <f>INDEX('Masterlist - Updating'!$S:$S,MATCH('Masterlist Autolink (Audit)'!B305,'Masterlist - Updating'!$B:$B,0))</f>
        <v>0</v>
      </c>
      <c r="T305" s="7">
        <f>INDEX('Masterlist - Updating'!$T:$T,MATCH('Masterlist Autolink (Audit)'!B305,'Masterlist - Updating'!$B:$B,0))</f>
        <v>0</v>
      </c>
      <c r="U305" s="11">
        <f t="shared" ca="1" si="14"/>
        <v>44831</v>
      </c>
      <c r="V305" s="11">
        <f t="shared" si="15"/>
        <v>44834</v>
      </c>
    </row>
    <row r="306" spans="1:22" ht="60" customHeight="1" x14ac:dyDescent="0.35">
      <c r="A306" s="2">
        <v>304</v>
      </c>
      <c r="B306" s="12" t="s">
        <v>1305</v>
      </c>
      <c r="C306" s="130" t="str">
        <f>INDEX('Masterlist - Updating'!$C:$C,MATCH('Masterlist Autolink (Audit)'!B306,'Masterlist - Updating'!$B:$B,0))</f>
        <v>DIGIMATIC DEPTH GAUGE</v>
      </c>
      <c r="D306" s="7" t="str">
        <f>INDEX('Masterlist - Updating'!$D:$D,MATCH('Masterlist Autolink (Audit)'!B306,'Masterlist - Updating'!$B:$B,0))</f>
        <v>MITUTOYO</v>
      </c>
      <c r="E306" s="7" t="str">
        <f>INDEX('Masterlist - Updating'!$E:$E,MATCH('Masterlist Autolink (Audit)'!B306,'Masterlist - Updating'!$B:$B,0))</f>
        <v>0" - 12"</v>
      </c>
      <c r="F306" s="7" t="str">
        <f>INDEX('Masterlist - Updating'!$F:$F,MATCH('Masterlist Autolink (Audit)'!B306,'Masterlist - Updating'!$B:$B,0))</f>
        <v>0018059</v>
      </c>
      <c r="G306" s="7" t="str">
        <f>INDEX('Masterlist - Updating'!$G:$G,MATCH('Masterlist Autolink (Audit)'!B306,'Masterlist - Updating'!$B:$B,0))</f>
        <v>QCD/TRSG/PROCEDURE 021 / TRSG/QM/001/20 / BS EN ISO 13385-2:2011</v>
      </c>
      <c r="H306" s="7" t="str">
        <f>INDEX('Masterlist - Updating'!$H:$H,MATCH('Masterlist Autolink (Audit)'!B306,'Masterlist - Updating'!$B:$B,0))</f>
        <v>BS 6365 / PER MANUFACTURER SPECIFICATION</v>
      </c>
      <c r="I306" s="8">
        <f>INDEX('Masterlist - Updating'!$I:$I,MATCH('Masterlist Autolink (Audit)'!B306,'Masterlist - Updating'!$B:$B,0))</f>
        <v>44681</v>
      </c>
      <c r="J306" s="133">
        <f>INDEX('Masterlist - Updating'!$J:$J,MATCH('Masterlist Autolink (Audit)'!B306,'Masterlist - Updating'!$B:$B,0))</f>
        <v>1</v>
      </c>
      <c r="K306" s="133" t="str">
        <f>INDEX('Masterlist - Updating'!$K:$K,MATCH('Masterlist Autolink (Audit)'!B306,'Masterlist - Updating'!$B:$B,0))</f>
        <v>Years</v>
      </c>
      <c r="L306" s="8">
        <f>INDEX('Masterlist - Updating'!$L:$L,MATCH('Masterlist Autolink (Audit)'!B306,'Masterlist - Updating'!$B:$B,0))</f>
        <v>45046</v>
      </c>
      <c r="M306" s="7" t="str">
        <f>INDEX('Masterlist - Updating'!$M:$M,MATCH('Masterlist Autolink (Audit)'!B306,'Masterlist - Updating'!$B:$B,0))</f>
        <v>TRESCAL</v>
      </c>
      <c r="N306" s="7" t="str">
        <f>INDEX('Masterlist - Updating'!$N:$N,MATCH('Masterlist Autolink (Audit)'!B306,'Masterlist - Updating'!$B:$B,0))</f>
        <v>SALDM/0675/18/22</v>
      </c>
      <c r="O306" s="7" t="str">
        <f>INDEX('Masterlist - Updating'!$O:$O,MATCH('Masterlist Autolink (Audit)'!B306,'Masterlist - Updating'!$B:$B,0))</f>
        <v>QC GAUGE ROOM OUT SIDE</v>
      </c>
      <c r="P306" s="7" t="b">
        <f ca="1">INDEX('Masterlist - Updating'!$P:$P,MATCH('Masterlist Autolink (Audit)'!B306,'Masterlist - Updating'!$B:$B,0))</f>
        <v>1</v>
      </c>
      <c r="Q306" s="7">
        <f>INDEX('Masterlist - Updating'!$Q:$Q,MATCH('Masterlist Autolink (Audit)'!B306,'Masterlist - Updating'!$B:$B,0))</f>
        <v>0</v>
      </c>
      <c r="R306" s="7" t="str">
        <f>INDEX('Masterlist - Updating'!$R:$R,MATCH('Masterlist Autolink (Audit)'!B306,'Masterlist - Updating'!$B:$B,0))</f>
        <v>1306618
18640</v>
      </c>
      <c r="S306" s="7" t="str">
        <f>INDEX('Masterlist - Updating'!$S:$S,MATCH('Masterlist Autolink (Audit)'!B306,'Masterlist - Updating'!$B:$B,0))</f>
        <v>516-712-16
E81</v>
      </c>
      <c r="T306" s="7" t="str">
        <f>INDEX('Masterlist - Updating'!$T:$T,MATCH('Masterlist Autolink (Audit)'!B306,'Masterlist - Updating'!$B:$B,0))</f>
        <v>24.11.2022
11.08.2023</v>
      </c>
      <c r="U306" s="11">
        <f t="shared" ca="1" si="14"/>
        <v>44831</v>
      </c>
      <c r="V306" s="11">
        <f t="shared" si="15"/>
        <v>45032</v>
      </c>
    </row>
    <row r="307" spans="1:22" ht="60" customHeight="1" x14ac:dyDescent="0.35">
      <c r="A307" s="2">
        <v>305</v>
      </c>
      <c r="B307" s="12" t="s">
        <v>1308</v>
      </c>
      <c r="C307" s="130" t="str">
        <f>INDEX('Masterlist - Updating'!$C:$C,MATCH('Masterlist Autolink (Audit)'!B307,'Masterlist - Updating'!$B:$B,0))</f>
        <v>DIGITAL DEPTH MICROMETER</v>
      </c>
      <c r="D307" s="7" t="str">
        <f>INDEX('Masterlist - Updating'!$D:$D,MATCH('Masterlist Autolink (Audit)'!B307,'Masterlist - Updating'!$B:$B,0))</f>
        <v>MITUTOYO</v>
      </c>
      <c r="E307" s="7" t="str">
        <f>INDEX('Masterlist - Updating'!$E:$E,MATCH('Masterlist Autolink (Audit)'!B307,'Masterlist - Updating'!$B:$B,0))</f>
        <v>0" - 12"</v>
      </c>
      <c r="F307" s="7" t="str">
        <f>INDEX('Masterlist - Updating'!$F:$F,MATCH('Masterlist Autolink (Audit)'!B307,'Masterlist - Updating'!$B:$B,0))</f>
        <v>311657</v>
      </c>
      <c r="G307" s="7" t="str">
        <f>INDEX('Masterlist - Updating'!$G:$G,MATCH('Masterlist Autolink (Audit)'!B307,'Masterlist - Updating'!$B:$B,0))</f>
        <v>QCD/TRSG/PROCEDURE 007 / TRSG/QM/001/20 / BS 6468:2008</v>
      </c>
      <c r="H307" s="7" t="str">
        <f>INDEX('Masterlist - Updating'!$H:$H,MATCH('Masterlist Autolink (Audit)'!B307,'Masterlist - Updating'!$B:$B,0))</f>
        <v>± 0.03 mm / ± 0.001" (BS 6468 OR PER MANUFACTURER SPEC.)</v>
      </c>
      <c r="I307" s="8">
        <f>INDEX('Masterlist - Updating'!$I:$I,MATCH('Masterlist Autolink (Audit)'!B307,'Masterlist - Updating'!$B:$B,0))</f>
        <v>44685</v>
      </c>
      <c r="J307" s="133">
        <f>INDEX('Masterlist - Updating'!$J:$J,MATCH('Masterlist Autolink (Audit)'!B307,'Masterlist - Updating'!$B:$B,0))</f>
        <v>1</v>
      </c>
      <c r="K307" s="133" t="str">
        <f>INDEX('Masterlist - Updating'!$K:$K,MATCH('Masterlist Autolink (Audit)'!B307,'Masterlist - Updating'!$B:$B,0))</f>
        <v>Years</v>
      </c>
      <c r="L307" s="8">
        <f>INDEX('Masterlist - Updating'!$L:$L,MATCH('Masterlist Autolink (Audit)'!B307,'Masterlist - Updating'!$B:$B,0))</f>
        <v>45050</v>
      </c>
      <c r="M307" s="7" t="str">
        <f>INDEX('Masterlist - Updating'!$M:$M,MATCH('Masterlist Autolink (Audit)'!B307,'Masterlist - Updating'!$B:$B,0))</f>
        <v>TRESCAL</v>
      </c>
      <c r="N307" s="7" t="str">
        <f>INDEX('Masterlist - Updating'!$N:$N,MATCH('Masterlist Autolink (Audit)'!B307,'Masterlist - Updating'!$B:$B,0))</f>
        <v>SALDM/0699/5/22</v>
      </c>
      <c r="O307" s="7" t="str">
        <f>INDEX('Masterlist - Updating'!$O:$O,MATCH('Masterlist Autolink (Audit)'!B307,'Masterlist - Updating'!$B:$B,0))</f>
        <v>Machine Shop (VTCA1)</v>
      </c>
      <c r="P307" s="7" t="b">
        <f ca="1">INDEX('Masterlist - Updating'!$P:$P,MATCH('Masterlist Autolink (Audit)'!B307,'Masterlist - Updating'!$B:$B,0))</f>
        <v>1</v>
      </c>
      <c r="Q307" s="7">
        <f>INDEX('Masterlist - Updating'!$Q:$Q,MATCH('Masterlist Autolink (Audit)'!B307,'Masterlist - Updating'!$B:$B,0))</f>
        <v>0</v>
      </c>
      <c r="R307" s="7" t="str">
        <f>INDEX('Masterlist - Updating'!$R:$R,MATCH('Masterlist Autolink (Audit)'!B307,'Masterlist - Updating'!$B:$B,0))</f>
        <v>1306618
18640
T22349
G104607
309673</v>
      </c>
      <c r="S307" s="7" t="str">
        <f>INDEX('Masterlist - Updating'!$S:$S,MATCH('Masterlist Autolink (Audit)'!B307,'Masterlist - Updating'!$B:$B,0))</f>
        <v>516-712-16
E81
PCN - S
GIROD TAST
E10</v>
      </c>
      <c r="T307" s="7" t="str">
        <f>INDEX('Masterlist - Updating'!$T:$T,MATCH('Masterlist Autolink (Audit)'!B307,'Masterlist - Updating'!$B:$B,0))</f>
        <v>24.11.2022
11.08.2023
17.12.2022
17.12.2022
07.01.2023</v>
      </c>
      <c r="U307" s="11">
        <f t="shared" ca="1" si="14"/>
        <v>44831</v>
      </c>
      <c r="V307" s="11">
        <f t="shared" si="15"/>
        <v>45036</v>
      </c>
    </row>
    <row r="308" spans="1:22" ht="60" customHeight="1" x14ac:dyDescent="0.35">
      <c r="A308" s="2">
        <v>306</v>
      </c>
      <c r="B308" s="12" t="s">
        <v>1314</v>
      </c>
      <c r="C308" s="130" t="str">
        <f>INDEX('Masterlist - Updating'!$C:$C,MATCH('Masterlist Autolink (Audit)'!B308,'Masterlist - Updating'!$B:$B,0))</f>
        <v>DIGIMATIC EXTERNAL MICROMETER</v>
      </c>
      <c r="D308" s="7" t="str">
        <f>INDEX('Masterlist - Updating'!$D:$D,MATCH('Masterlist Autolink (Audit)'!B308,'Masterlist - Updating'!$B:$B,0))</f>
        <v>MITUTOYO</v>
      </c>
      <c r="E308" s="7" t="str">
        <f>INDEX('Masterlist - Updating'!$E:$E,MATCH('Masterlist Autolink (Audit)'!B308,'Masterlist - Updating'!$B:$B,0))</f>
        <v>24" - 30"</v>
      </c>
      <c r="F308" s="7" t="str">
        <f>INDEX('Masterlist - Updating'!$F:$F,MATCH('Masterlist Autolink (Audit)'!B308,'Masterlist - Updating'!$B:$B,0))</f>
        <v>31000808</v>
      </c>
      <c r="G308" s="7" t="str">
        <f>INDEX('Masterlist - Updating'!$G:$G,MATCH('Masterlist Autolink (Audit)'!B308,'Masterlist - Updating'!$B:$B,0))</f>
        <v>MDCP-01:2020 / MDCP-34:2020</v>
      </c>
      <c r="H308" s="7" t="str">
        <f>INDEX('Masterlist - Updating'!$H:$H,MATCH('Masterlist Autolink (Audit)'!B308,'Masterlist - Updating'!$B:$B,0))</f>
        <v>BS 870 / ISO 3611 OR PER MANUFACTURER SPECIFICATION</v>
      </c>
      <c r="I308" s="8">
        <f>INDEX('Masterlist - Updating'!$I:$I,MATCH('Masterlist Autolink (Audit)'!B308,'Masterlist - Updating'!$B:$B,0))</f>
        <v>44483</v>
      </c>
      <c r="J308" s="133">
        <f>INDEX('Masterlist - Updating'!$J:$J,MATCH('Masterlist Autolink (Audit)'!B308,'Masterlist - Updating'!$B:$B,0))</f>
        <v>1</v>
      </c>
      <c r="K308" s="133" t="str">
        <f>INDEX('Masterlist - Updating'!$K:$K,MATCH('Masterlist Autolink (Audit)'!B308,'Masterlist - Updating'!$B:$B,0))</f>
        <v>Years</v>
      </c>
      <c r="L308" s="8">
        <f>INDEX('Masterlist - Updating'!$L:$L,MATCH('Masterlist Autolink (Audit)'!B308,'Masterlist - Updating'!$B:$B,0))</f>
        <v>44848</v>
      </c>
      <c r="M308" s="7" t="str">
        <f>INDEX('Masterlist - Updating'!$M:$M,MATCH('Masterlist Autolink (Audit)'!B308,'Masterlist - Updating'!$B:$B,0))</f>
        <v>Ming Deng</v>
      </c>
      <c r="N308" s="7" t="str">
        <f>INDEX('Masterlist - Updating'!$N:$N,MATCH('Masterlist Autolink (Audit)'!B308,'Masterlist - Updating'!$B:$B,0))</f>
        <v>MDL213166-7</v>
      </c>
      <c r="O308" s="7" t="str">
        <f>INDEX('Masterlist - Updating'!$O:$O,MATCH('Masterlist Autolink (Audit)'!B308,'Masterlist - Updating'!$B:$B,0))</f>
        <v>QC GAUGE ROOM - E</v>
      </c>
      <c r="P308" s="7" t="b">
        <f ca="1">INDEX('Masterlist - Updating'!$P:$P,MATCH('Masterlist Autolink (Audit)'!B308,'Masterlist - Updating'!$B:$B,0))</f>
        <v>1</v>
      </c>
      <c r="Q308" s="7">
        <f>INDEX('Masterlist - Updating'!$Q:$Q,MATCH('Masterlist Autolink (Audit)'!B308,'Masterlist - Updating'!$B:$B,0))</f>
        <v>0</v>
      </c>
      <c r="R308" s="7">
        <f>INDEX('Masterlist - Updating'!$R:$R,MATCH('Masterlist Autolink (Audit)'!B308,'Masterlist - Updating'!$B:$B,0))</f>
        <v>0</v>
      </c>
      <c r="S308" s="7">
        <f>INDEX('Masterlist - Updating'!$S:$S,MATCH('Masterlist Autolink (Audit)'!B308,'Masterlist - Updating'!$B:$B,0))</f>
        <v>0</v>
      </c>
      <c r="T308" s="7">
        <f>INDEX('Masterlist - Updating'!$T:$T,MATCH('Masterlist Autolink (Audit)'!B308,'Masterlist - Updating'!$B:$B,0))</f>
        <v>0</v>
      </c>
      <c r="U308" s="11">
        <f t="shared" ca="1" si="14"/>
        <v>44831</v>
      </c>
      <c r="V308" s="11">
        <f t="shared" si="15"/>
        <v>44834</v>
      </c>
    </row>
    <row r="309" spans="1:22" ht="60" customHeight="1" x14ac:dyDescent="0.35">
      <c r="A309" s="2">
        <v>307</v>
      </c>
      <c r="B309" s="12" t="s">
        <v>1317</v>
      </c>
      <c r="C309" s="130" t="str">
        <f>INDEX('Masterlist - Updating'!$C:$C,MATCH('Masterlist Autolink (Audit)'!B309,'Masterlist - Updating'!$B:$B,0))</f>
        <v>STICK MICROMETER</v>
      </c>
      <c r="D309" s="7" t="str">
        <f>INDEX('Masterlist - Updating'!$D:$D,MATCH('Masterlist Autolink (Audit)'!B309,'Masterlist - Updating'!$B:$B,0))</f>
        <v>MITUTOYO</v>
      </c>
      <c r="E309" s="7" t="str">
        <f>INDEX('Masterlist - Updating'!$E:$E,MATCH('Masterlist Autolink (Audit)'!B309,'Masterlist - Updating'!$B:$B,0))</f>
        <v>2" - 40"</v>
      </c>
      <c r="F309" s="7" t="str">
        <f>INDEX('Masterlist - Updating'!$F:$F,MATCH('Masterlist Autolink (Audit)'!B309,'Masterlist - Updating'!$B:$B,0))</f>
        <v>2005073</v>
      </c>
      <c r="G309" s="7" t="str">
        <f>INDEX('Masterlist - Updating'!$G:$G,MATCH('Masterlist Autolink (Audit)'!B309,'Masterlist - Updating'!$B:$B,0))</f>
        <v>QCD/TRSG/PROCEDURE 006 / TRSG/QM/001/20</v>
      </c>
      <c r="H309" s="7" t="str">
        <f>INDEX('Masterlist - Updating'!$H:$H,MATCH('Masterlist Autolink (Audit)'!B309,'Masterlist - Updating'!$B:$B,0))</f>
        <v>BS 959 OR PER MANUFACTURER SPECIFICATION</v>
      </c>
      <c r="I309" s="8">
        <f>INDEX('Masterlist - Updating'!$I:$I,MATCH('Masterlist Autolink (Audit)'!B309,'Masterlist - Updating'!$B:$B,0))</f>
        <v>44554</v>
      </c>
      <c r="J309" s="133">
        <f>INDEX('Masterlist - Updating'!$J:$J,MATCH('Masterlist Autolink (Audit)'!B309,'Masterlist - Updating'!$B:$B,0))</f>
        <v>1</v>
      </c>
      <c r="K309" s="133" t="str">
        <f>INDEX('Masterlist - Updating'!$K:$K,MATCH('Masterlist Autolink (Audit)'!B309,'Masterlist - Updating'!$B:$B,0))</f>
        <v>Years</v>
      </c>
      <c r="L309" s="8">
        <f>INDEX('Masterlist - Updating'!$L:$L,MATCH('Masterlist Autolink (Audit)'!B309,'Masterlist - Updating'!$B:$B,0))</f>
        <v>44919</v>
      </c>
      <c r="M309" s="7" t="str">
        <f>INDEX('Masterlist - Updating'!$M:$M,MATCH('Masterlist Autolink (Audit)'!B309,'Masterlist - Updating'!$B:$B,0))</f>
        <v>TRESCAL</v>
      </c>
      <c r="N309" s="7" t="str">
        <f>INDEX('Masterlist - Updating'!$N:$N,MATCH('Masterlist Autolink (Audit)'!B309,'Masterlist - Updating'!$B:$B,0))</f>
        <v>SALDM/2184/2/21</v>
      </c>
      <c r="O309" s="7" t="str">
        <f>INDEX('Masterlist - Updating'!$O:$O,MATCH('Masterlist Autolink (Audit)'!B309,'Masterlist - Updating'!$B:$B,0))</f>
        <v>QC GAUGE ROOM - J</v>
      </c>
      <c r="P309" s="7" t="b">
        <f ca="1">INDEX('Masterlist - Updating'!$P:$P,MATCH('Masterlist Autolink (Audit)'!B309,'Masterlist - Updating'!$B:$B,0))</f>
        <v>1</v>
      </c>
      <c r="Q309" s="7">
        <f>INDEX('Masterlist - Updating'!$Q:$Q,MATCH('Masterlist Autolink (Audit)'!B309,'Masterlist - Updating'!$B:$B,0))</f>
        <v>0</v>
      </c>
      <c r="R309" s="7">
        <f>INDEX('Masterlist - Updating'!$R:$R,MATCH('Masterlist Autolink (Audit)'!B309,'Masterlist - Updating'!$B:$B,0))</f>
        <v>0</v>
      </c>
      <c r="S309" s="7">
        <f>INDEX('Masterlist - Updating'!$S:$S,MATCH('Masterlist Autolink (Audit)'!B309,'Masterlist - Updating'!$B:$B,0))</f>
        <v>0</v>
      </c>
      <c r="T309" s="7">
        <f>INDEX('Masterlist - Updating'!$T:$T,MATCH('Masterlist Autolink (Audit)'!B309,'Masterlist - Updating'!$B:$B,0))</f>
        <v>0</v>
      </c>
      <c r="U309" s="11">
        <f t="shared" ca="1" si="14"/>
        <v>44831</v>
      </c>
      <c r="V309" s="11">
        <f t="shared" si="15"/>
        <v>44905</v>
      </c>
    </row>
    <row r="310" spans="1:22" ht="60" customHeight="1" x14ac:dyDescent="0.35">
      <c r="A310" s="2">
        <v>308</v>
      </c>
      <c r="B310" s="12" t="s">
        <v>1319</v>
      </c>
      <c r="C310" s="130" t="str">
        <f>INDEX('Masterlist - Updating'!$C:$C,MATCH('Masterlist Autolink (Audit)'!B310,'Masterlist - Updating'!$B:$B,0))</f>
        <v>STICK MICROMETER</v>
      </c>
      <c r="D310" s="7" t="str">
        <f>INDEX('Masterlist - Updating'!$D:$D,MATCH('Masterlist Autolink (Audit)'!B310,'Masterlist - Updating'!$B:$B,0))</f>
        <v>MITUTOYO</v>
      </c>
      <c r="E310" s="7" t="str">
        <f>INDEX('Masterlist - Updating'!$E:$E,MATCH('Masterlist Autolink (Audit)'!B310,'Masterlist - Updating'!$B:$B,0))</f>
        <v>2" - 20"</v>
      </c>
      <c r="F310" s="7" t="str">
        <f>INDEX('Masterlist - Updating'!$F:$F,MATCH('Masterlist Autolink (Audit)'!B310,'Masterlist - Updating'!$B:$B,0))</f>
        <v>3005535</v>
      </c>
      <c r="G310" s="7" t="str">
        <f>INDEX('Masterlist - Updating'!$G:$G,MATCH('Masterlist Autolink (Audit)'!B310,'Masterlist - Updating'!$B:$B,0))</f>
        <v>QCD/TRSG/PROCEDURE 006 / TRSG/QM/001/20 / BS 959 : 2008</v>
      </c>
      <c r="H310" s="7" t="str">
        <f>INDEX('Masterlist - Updating'!$H:$H,MATCH('Masterlist Autolink (Audit)'!B310,'Masterlist - Updating'!$B:$B,0))</f>
        <v>BS 959 : 2008 OR PER MANUFACTURER SPEC</v>
      </c>
      <c r="I310" s="8">
        <f>INDEX('Masterlist - Updating'!$I:$I,MATCH('Masterlist Autolink (Audit)'!B310,'Masterlist - Updating'!$B:$B,0))</f>
        <v>44681</v>
      </c>
      <c r="J310" s="133">
        <f>INDEX('Masterlist - Updating'!$J:$J,MATCH('Masterlist Autolink (Audit)'!B310,'Masterlist - Updating'!$B:$B,0))</f>
        <v>1</v>
      </c>
      <c r="K310" s="133" t="str">
        <f>INDEX('Masterlist - Updating'!$K:$K,MATCH('Masterlist Autolink (Audit)'!B310,'Masterlist - Updating'!$B:$B,0))</f>
        <v>Years</v>
      </c>
      <c r="L310" s="8">
        <f>INDEX('Masterlist - Updating'!$L:$L,MATCH('Masterlist Autolink (Audit)'!B310,'Masterlist - Updating'!$B:$B,0))</f>
        <v>45046</v>
      </c>
      <c r="M310" s="7" t="str">
        <f>INDEX('Masterlist - Updating'!$M:$M,MATCH('Masterlist Autolink (Audit)'!B310,'Masterlist - Updating'!$B:$B,0))</f>
        <v>TRESCAL</v>
      </c>
      <c r="N310" s="7" t="str">
        <f>INDEX('Masterlist - Updating'!$N:$N,MATCH('Masterlist Autolink (Audit)'!B310,'Masterlist - Updating'!$B:$B,0))</f>
        <v>SALDM/0675/27/22</v>
      </c>
      <c r="O310" s="7" t="str">
        <f>INDEX('Masterlist - Updating'!$O:$O,MATCH('Masterlist Autolink (Audit)'!B310,'Masterlist - Updating'!$B:$B,0))</f>
        <v>QC GAUGE ROOM - I</v>
      </c>
      <c r="P310" s="7" t="b">
        <f ca="1">INDEX('Masterlist - Updating'!$P:$P,MATCH('Masterlist Autolink (Audit)'!B310,'Masterlist - Updating'!$B:$B,0))</f>
        <v>1</v>
      </c>
      <c r="Q310" s="7">
        <f>INDEX('Masterlist - Updating'!$Q:$Q,MATCH('Masterlist Autolink (Audit)'!B310,'Masterlist - Updating'!$B:$B,0))</f>
        <v>0</v>
      </c>
      <c r="R310" s="7" t="str">
        <f>INDEX('Masterlist - Updating'!$R:$R,MATCH('Masterlist Autolink (Audit)'!B310,'Masterlist - Updating'!$B:$B,0))</f>
        <v>1306618
18640
T22349
309673</v>
      </c>
      <c r="S310" s="7" t="str">
        <f>INDEX('Masterlist - Updating'!$S:$S,MATCH('Masterlist Autolink (Audit)'!B310,'Masterlist - Updating'!$B:$B,0))</f>
        <v>516-712-16
E81
PCN - S
E10</v>
      </c>
      <c r="T310" s="7" t="str">
        <f>INDEX('Masterlist - Updating'!$T:$T,MATCH('Masterlist Autolink (Audit)'!B310,'Masterlist - Updating'!$B:$B,0))</f>
        <v>24.11.2022
11.08.2023
17.12.2022
07.01.2023</v>
      </c>
      <c r="U310" s="11">
        <f t="shared" ca="1" si="14"/>
        <v>44831</v>
      </c>
      <c r="V310" s="11">
        <f t="shared" si="15"/>
        <v>45032</v>
      </c>
    </row>
    <row r="311" spans="1:22" ht="60" customHeight="1" x14ac:dyDescent="0.35">
      <c r="A311" s="2">
        <v>309</v>
      </c>
      <c r="B311" s="12" t="s">
        <v>1324</v>
      </c>
      <c r="C311" s="130" t="str">
        <f>INDEX('Masterlist - Updating'!$C:$C,MATCH('Masterlist Autolink (Audit)'!B311,'Masterlist - Updating'!$B:$B,0))</f>
        <v>SHEAR PIN HARDNESS TESTER</v>
      </c>
      <c r="D311" s="7" t="str">
        <f>INDEX('Masterlist - Updating'!$D:$D,MATCH('Masterlist Autolink (Audit)'!B311,'Masterlist - Updating'!$B:$B,0))</f>
        <v>-</v>
      </c>
      <c r="E311" s="7" t="str">
        <f>INDEX('Masterlist - Updating'!$E:$E,MATCH('Masterlist Autolink (Audit)'!B311,'Masterlist - Updating'!$B:$B,0))</f>
        <v>-</v>
      </c>
      <c r="F311" s="7" t="str">
        <f>INDEX('Masterlist - Updating'!$F:$F,MATCH('Masterlist Autolink (Audit)'!B311,'Masterlist - Updating'!$B:$B,0))</f>
        <v>-</v>
      </c>
      <c r="G311" s="7" t="str">
        <f>INDEX('Masterlist - Updating'!$G:$G,MATCH('Masterlist Autolink (Audit)'!B311,'Masterlist - Updating'!$B:$B,0))</f>
        <v>-</v>
      </c>
      <c r="H311" s="7" t="str">
        <f>INDEX('Masterlist - Updating'!$H:$H,MATCH('Masterlist Autolink (Audit)'!B311,'Masterlist - Updating'!$B:$B,0))</f>
        <v>-</v>
      </c>
      <c r="I311" s="8" t="str">
        <f>INDEX('Masterlist - Updating'!$I:$I,MATCH('Masterlist Autolink (Audit)'!B311,'Masterlist - Updating'!$B:$B,0))</f>
        <v>-</v>
      </c>
      <c r="J311" s="133">
        <f>INDEX('Masterlist - Updating'!$J:$J,MATCH('Masterlist Autolink (Audit)'!B311,'Masterlist - Updating'!$B:$B,0))</f>
        <v>0</v>
      </c>
      <c r="K311" s="133" t="str">
        <f>INDEX('Masterlist - Updating'!$K:$K,MATCH('Masterlist Autolink (Audit)'!B311,'Masterlist - Updating'!$B:$B,0))</f>
        <v>Days</v>
      </c>
      <c r="L311" s="8" t="str">
        <f>INDEX('Masterlist - Updating'!$L:$L,MATCH('Masterlist Autolink (Audit)'!B311,'Masterlist - Updating'!$B:$B,0))</f>
        <v>-</v>
      </c>
      <c r="M311" s="7" t="str">
        <f>INDEX('Masterlist - Updating'!$M:$M,MATCH('Masterlist Autolink (Audit)'!B311,'Masterlist - Updating'!$B:$B,0))</f>
        <v>-</v>
      </c>
      <c r="N311" s="7" t="str">
        <f>INDEX('Masterlist - Updating'!$N:$N,MATCH('Masterlist Autolink (Audit)'!B311,'Masterlist - Updating'!$B:$B,0))</f>
        <v>-</v>
      </c>
      <c r="O311" s="7" t="str">
        <f>INDEX('Masterlist - Updating'!$O:$O,MATCH('Masterlist Autolink (Audit)'!B311,'Masterlist - Updating'!$B:$B,0))</f>
        <v>QC BAY C CABINET 1 L3</v>
      </c>
      <c r="P311" s="7" t="str">
        <f>INDEX('Masterlist - Updating'!$P:$P,MATCH('Masterlist Autolink (Audit)'!B311,'Masterlist - Updating'!$B:$B,0))</f>
        <v>NA</v>
      </c>
      <c r="Q311" s="7" t="str">
        <f>INDEX('Masterlist - Updating'!$Q:$Q,MATCH('Masterlist Autolink (Audit)'!B311,'Masterlist - Updating'!$B:$B,0))</f>
        <v>Calibration Not Required</v>
      </c>
      <c r="R311" s="7">
        <f>INDEX('Masterlist - Updating'!$R:$R,MATCH('Masterlist Autolink (Audit)'!B311,'Masterlist - Updating'!$B:$B,0))</f>
        <v>0</v>
      </c>
      <c r="S311" s="7">
        <f>INDEX('Masterlist - Updating'!$S:$S,MATCH('Masterlist Autolink (Audit)'!B311,'Masterlist - Updating'!$B:$B,0))</f>
        <v>0</v>
      </c>
      <c r="T311" s="7">
        <f>INDEX('Masterlist - Updating'!$T:$T,MATCH('Masterlist Autolink (Audit)'!B311,'Masterlist - Updating'!$B:$B,0))</f>
        <v>0</v>
      </c>
      <c r="U311" s="11">
        <f t="shared" ca="1" si="14"/>
        <v>44831</v>
      </c>
      <c r="V311" s="11" t="e">
        <f t="shared" si="15"/>
        <v>#VALUE!</v>
      </c>
    </row>
    <row r="312" spans="1:22" ht="60" customHeight="1" x14ac:dyDescent="0.35">
      <c r="A312" s="2">
        <v>310</v>
      </c>
      <c r="B312" s="12" t="s">
        <v>1329</v>
      </c>
      <c r="C312" s="130" t="str">
        <f>INDEX('Masterlist - Updating'!$C:$C,MATCH('Masterlist Autolink (Audit)'!B312,'Masterlist - Updating'!$B:$B,0))</f>
        <v>SURFACE ROUGHNESS TESTER</v>
      </c>
      <c r="D312" s="7" t="str">
        <f>INDEX('Masterlist - Updating'!$D:$D,MATCH('Masterlist Autolink (Audit)'!B312,'Masterlist - Updating'!$B:$B,0))</f>
        <v>MITUTOYO</v>
      </c>
      <c r="E312" s="7" t="str">
        <f>INDEX('Masterlist - Updating'!$E:$E,MATCH('Masterlist Autolink (Audit)'!B312,'Masterlist - Updating'!$B:$B,0))</f>
        <v>-</v>
      </c>
      <c r="F312" s="7" t="str">
        <f>INDEX('Masterlist - Updating'!$F:$F,MATCH('Masterlist Autolink (Audit)'!B312,'Masterlist - Updating'!$B:$B,0))</f>
        <v>Tester:304361406
Stylus:238631406
Specimen:353701405</v>
      </c>
      <c r="G312" s="7" t="str">
        <f>INDEX('Masterlist - Updating'!$G:$G,MATCH('Masterlist Autolink (Audit)'!B312,'Masterlist - Updating'!$B:$B,0))</f>
        <v>QCD/TRSG/SEAMS 0026/ TRSG/QM/001/20</v>
      </c>
      <c r="H312" s="7" t="str">
        <f>INDEX('Masterlist - Updating'!$H:$H,MATCH('Masterlist Autolink (Audit)'!B312,'Masterlist - Updating'!$B:$B,0))</f>
        <v>ISO 12179:2000
ACCURACY OF READING: ±0.2 µM</v>
      </c>
      <c r="I312" s="8">
        <f>INDEX('Masterlist - Updating'!$I:$I,MATCH('Masterlist Autolink (Audit)'!B312,'Masterlist - Updating'!$B:$B,0))</f>
        <v>44792</v>
      </c>
      <c r="J312" s="133">
        <f>INDEX('Masterlist - Updating'!$J:$J,MATCH('Masterlist Autolink (Audit)'!B312,'Masterlist - Updating'!$B:$B,0))</f>
        <v>1</v>
      </c>
      <c r="K312" s="133" t="str">
        <f>INDEX('Masterlist - Updating'!$K:$K,MATCH('Masterlist Autolink (Audit)'!B312,'Masterlist - Updating'!$B:$B,0))</f>
        <v>Years</v>
      </c>
      <c r="L312" s="8">
        <f>INDEX('Masterlist - Updating'!$L:$L,MATCH('Masterlist Autolink (Audit)'!B312,'Masterlist - Updating'!$B:$B,0))</f>
        <v>45157</v>
      </c>
      <c r="M312" s="7" t="str">
        <f>INDEX('Masterlist - Updating'!$M:$M,MATCH('Masterlist Autolink (Audit)'!B312,'Masterlist - Updating'!$B:$B,0))</f>
        <v>TRESCAL</v>
      </c>
      <c r="N312" s="7" t="str">
        <f>INDEX('Masterlist - Updating'!$N:$N,MATCH('Masterlist Autolink (Audit)'!B312,'Masterlist - Updating'!$B:$B,0))</f>
        <v>SNLDM/0210/1/22 &amp; SNLDM/0210/2/22</v>
      </c>
      <c r="O312" s="7" t="str">
        <f>INDEX('Masterlist - Updating'!$O:$O,MATCH('Masterlist Autolink (Audit)'!B312,'Masterlist - Updating'!$B:$B,0))</f>
        <v>M/S GAUGE ROOM B6</v>
      </c>
      <c r="P312" s="7" t="b">
        <f ca="1">INDEX('Masterlist - Updating'!$P:$P,MATCH('Masterlist Autolink (Audit)'!B312,'Masterlist - Updating'!$B:$B,0))</f>
        <v>1</v>
      </c>
      <c r="Q312" s="7">
        <f>INDEX('Masterlist - Updating'!$Q:$Q,MATCH('Masterlist Autolink (Audit)'!B312,'Masterlist - Updating'!$B:$B,0))</f>
        <v>0</v>
      </c>
      <c r="R312" s="7">
        <f>INDEX('Masterlist - Updating'!$R:$R,MATCH('Masterlist Autolink (Audit)'!B312,'Masterlist - Updating'!$B:$B,0))</f>
        <v>0</v>
      </c>
      <c r="S312" s="7">
        <f>INDEX('Masterlist - Updating'!$S:$S,MATCH('Masterlist Autolink (Audit)'!B312,'Masterlist - Updating'!$B:$B,0))</f>
        <v>0</v>
      </c>
      <c r="T312" s="7">
        <f>INDEX('Masterlist - Updating'!$T:$T,MATCH('Masterlist Autolink (Audit)'!B312,'Masterlist - Updating'!$B:$B,0))</f>
        <v>0</v>
      </c>
      <c r="U312" s="11">
        <f t="shared" ca="1" si="14"/>
        <v>44831</v>
      </c>
      <c r="V312" s="11">
        <f t="shared" si="15"/>
        <v>45143</v>
      </c>
    </row>
    <row r="313" spans="1:22" ht="60" customHeight="1" x14ac:dyDescent="0.35">
      <c r="A313" s="2">
        <v>311</v>
      </c>
      <c r="B313" s="12" t="s">
        <v>1336</v>
      </c>
      <c r="C313" s="130" t="str">
        <f>INDEX('Masterlist - Updating'!$C:$C,MATCH('Masterlist Autolink (Audit)'!B313,'Masterlist - Updating'!$B:$B,0))</f>
        <v>UV Spot black light c/w Power Pack</v>
      </c>
      <c r="D313" s="7" t="str">
        <f>INDEX('Masterlist - Updating'!$D:$D,MATCH('Masterlist Autolink (Audit)'!B313,'Masterlist - Updating'!$B:$B,0))</f>
        <v>SUPER NOVA</v>
      </c>
      <c r="E313" s="7" t="str">
        <f>INDEX('Masterlist - Updating'!$E:$E,MATCH('Masterlist Autolink (Audit)'!B313,'Masterlist - Updating'!$B:$B,0))</f>
        <v>-</v>
      </c>
      <c r="F313" s="7" t="str">
        <f>INDEX('Masterlist - Updating'!$F:$F,MATCH('Masterlist Autolink (Audit)'!B313,'Masterlist - Updating'!$B:$B,0))</f>
        <v>2666 (UV) / 2670 ( Power pack)</v>
      </c>
      <c r="G313" s="7" t="str">
        <f>INDEX('Masterlist - Updating'!$G:$G,MATCH('Masterlist Autolink (Audit)'!B313,'Masterlist - Updating'!$B:$B,0))</f>
        <v>NIST/NRC</v>
      </c>
      <c r="H313" s="7" t="str">
        <f>INDEX('Masterlist - Updating'!$H:$H,MATCH('Masterlist Autolink (Audit)'!B313,'Masterlist - Updating'!$B:$B,0))</f>
        <v>NIST/NRC</v>
      </c>
      <c r="I313" s="8" t="str">
        <f>INDEX('Masterlist - Updating'!$I:$I,MATCH('Masterlist Autolink (Audit)'!B313,'Masterlist - Updating'!$B:$B,0))</f>
        <v>-</v>
      </c>
      <c r="J313" s="133">
        <f>INDEX('Masterlist - Updating'!$J:$J,MATCH('Masterlist Autolink (Audit)'!B313,'Masterlist - Updating'!$B:$B,0))</f>
        <v>999</v>
      </c>
      <c r="K313" s="133" t="str">
        <f>INDEX('Masterlist - Updating'!$K:$K,MATCH('Masterlist Autolink (Audit)'!B313,'Masterlist - Updating'!$B:$B,0))</f>
        <v>Years</v>
      </c>
      <c r="L313" s="8">
        <f>INDEX('Masterlist - Updating'!$L:$L,MATCH('Masterlist Autolink (Audit)'!B313,'Masterlist - Updating'!$B:$B,0))</f>
        <v>406768</v>
      </c>
      <c r="M313" s="7" t="str">
        <f>INDEX('Masterlist - Updating'!$M:$M,MATCH('Masterlist Autolink (Audit)'!B313,'Masterlist - Updating'!$B:$B,0))</f>
        <v>INNOTEST</v>
      </c>
      <c r="N313" s="7">
        <f>INDEX('Masterlist - Updating'!$N:$N,MATCH('Masterlist Autolink (Audit)'!B313,'Masterlist - Updating'!$B:$B,0))</f>
        <v>1284</v>
      </c>
      <c r="O313" s="7" t="str">
        <f>INDEX('Masterlist - Updating'!$O:$O,MATCH('Masterlist Autolink (Audit)'!B313,'Masterlist - Updating'!$B:$B,0))</f>
        <v>QC BAY C</v>
      </c>
      <c r="P313" s="7" t="b">
        <f ca="1">INDEX('Masterlist - Updating'!$P:$P,MATCH('Masterlist Autolink (Audit)'!B313,'Masterlist - Updating'!$B:$B,0))</f>
        <v>1</v>
      </c>
      <c r="Q313" s="7">
        <f>INDEX('Masterlist - Updating'!$Q:$Q,MATCH('Masterlist Autolink (Audit)'!B313,'Masterlist - Updating'!$B:$B,0))</f>
        <v>0</v>
      </c>
      <c r="R313" s="7">
        <f>INDEX('Masterlist - Updating'!$R:$R,MATCH('Masterlist Autolink (Audit)'!B313,'Masterlist - Updating'!$B:$B,0))</f>
        <v>0</v>
      </c>
      <c r="S313" s="7">
        <f>INDEX('Masterlist - Updating'!$S:$S,MATCH('Masterlist Autolink (Audit)'!B313,'Masterlist - Updating'!$B:$B,0))</f>
        <v>0</v>
      </c>
      <c r="T313" s="7">
        <f>INDEX('Masterlist - Updating'!$T:$T,MATCH('Masterlist Autolink (Audit)'!B313,'Masterlist - Updating'!$B:$B,0))</f>
        <v>0</v>
      </c>
      <c r="U313" s="11">
        <f t="shared" ca="1" si="14"/>
        <v>44831</v>
      </c>
      <c r="V313" s="11">
        <f t="shared" si="15"/>
        <v>406754</v>
      </c>
    </row>
    <row r="314" spans="1:22" ht="60" customHeight="1" x14ac:dyDescent="0.35">
      <c r="A314" s="2">
        <v>312</v>
      </c>
      <c r="B314" s="12" t="s">
        <v>1340</v>
      </c>
      <c r="C314" s="130" t="str">
        <f>INDEX('Masterlist - Updating'!$C:$C,MATCH('Masterlist Autolink (Audit)'!B314,'Masterlist - Updating'!$B:$B,0))</f>
        <v>UV Spot black light c/w Power Pack</v>
      </c>
      <c r="D314" s="7" t="str">
        <f>INDEX('Masterlist - Updating'!$D:$D,MATCH('Masterlist Autolink (Audit)'!B314,'Masterlist - Updating'!$B:$B,0))</f>
        <v>SUPER NOVA</v>
      </c>
      <c r="E314" s="7" t="str">
        <f>INDEX('Masterlist - Updating'!$E:$E,MATCH('Masterlist Autolink (Audit)'!B314,'Masterlist - Updating'!$B:$B,0))</f>
        <v>-</v>
      </c>
      <c r="F314" s="7" t="str">
        <f>INDEX('Masterlist - Updating'!$F:$F,MATCH('Masterlist Autolink (Audit)'!B314,'Masterlist - Updating'!$B:$B,0))</f>
        <v>2668 (UV) / 2669 (Power Pack</v>
      </c>
      <c r="G314" s="7" t="str">
        <f>INDEX('Masterlist - Updating'!$G:$G,MATCH('Masterlist Autolink (Audit)'!B314,'Masterlist - Updating'!$B:$B,0))</f>
        <v>NIST/NRC</v>
      </c>
      <c r="H314" s="7" t="str">
        <f>INDEX('Masterlist - Updating'!$H:$H,MATCH('Masterlist Autolink (Audit)'!B314,'Masterlist - Updating'!$B:$B,0))</f>
        <v>NIST/NRC</v>
      </c>
      <c r="I314" s="8" t="str">
        <f>INDEX('Masterlist - Updating'!$I:$I,MATCH('Masterlist Autolink (Audit)'!B314,'Masterlist - Updating'!$B:$B,0))</f>
        <v>-</v>
      </c>
      <c r="J314" s="133">
        <f>INDEX('Masterlist - Updating'!$J:$J,MATCH('Masterlist Autolink (Audit)'!B314,'Masterlist - Updating'!$B:$B,0))</f>
        <v>999</v>
      </c>
      <c r="K314" s="133" t="str">
        <f>INDEX('Masterlist - Updating'!$K:$K,MATCH('Masterlist Autolink (Audit)'!B314,'Masterlist - Updating'!$B:$B,0))</f>
        <v>Years</v>
      </c>
      <c r="L314" s="8">
        <f>INDEX('Masterlist - Updating'!$L:$L,MATCH('Masterlist Autolink (Audit)'!B314,'Masterlist - Updating'!$B:$B,0))</f>
        <v>406823</v>
      </c>
      <c r="M314" s="7" t="str">
        <f>INDEX('Masterlist - Updating'!$M:$M,MATCH('Masterlist Autolink (Audit)'!B314,'Masterlist - Updating'!$B:$B,0))</f>
        <v>INNOTEST</v>
      </c>
      <c r="N314" s="7">
        <f>INDEX('Masterlist - Updating'!$N:$N,MATCH('Masterlist Autolink (Audit)'!B314,'Masterlist - Updating'!$B:$B,0))</f>
        <v>1286</v>
      </c>
      <c r="O314" s="7" t="str">
        <f>INDEX('Masterlist - Updating'!$O:$O,MATCH('Masterlist Autolink (Audit)'!B314,'Masterlist - Updating'!$B:$B,0))</f>
        <v>QC BAY C ORANGE RACK L4</v>
      </c>
      <c r="P314" s="7" t="b">
        <f ca="1">INDEX('Masterlist - Updating'!$P:$P,MATCH('Masterlist Autolink (Audit)'!B314,'Masterlist - Updating'!$B:$B,0))</f>
        <v>1</v>
      </c>
      <c r="Q314" s="7">
        <f>INDEX('Masterlist - Updating'!$Q:$Q,MATCH('Masterlist Autolink (Audit)'!B314,'Masterlist - Updating'!$B:$B,0))</f>
        <v>0</v>
      </c>
      <c r="R314" s="7">
        <f>INDEX('Masterlist - Updating'!$R:$R,MATCH('Masterlist Autolink (Audit)'!B314,'Masterlist - Updating'!$B:$B,0))</f>
        <v>0</v>
      </c>
      <c r="S314" s="7">
        <f>INDEX('Masterlist - Updating'!$S:$S,MATCH('Masterlist Autolink (Audit)'!B314,'Masterlist - Updating'!$B:$B,0))</f>
        <v>0</v>
      </c>
      <c r="T314" s="7">
        <f>INDEX('Masterlist - Updating'!$T:$T,MATCH('Masterlist Autolink (Audit)'!B314,'Masterlist - Updating'!$B:$B,0))</f>
        <v>0</v>
      </c>
      <c r="U314" s="11">
        <f t="shared" ca="1" si="14"/>
        <v>44831</v>
      </c>
      <c r="V314" s="11">
        <f t="shared" ref="V314:V325" si="16">L314-14</f>
        <v>406809</v>
      </c>
    </row>
    <row r="315" spans="1:22" ht="60" customHeight="1" x14ac:dyDescent="0.35">
      <c r="A315" s="2">
        <v>313</v>
      </c>
      <c r="B315" s="12" t="s">
        <v>1342</v>
      </c>
      <c r="C315" s="130" t="str">
        <f>INDEX('Masterlist - Updating'!$C:$C,MATCH('Masterlist Autolink (Audit)'!B315,'Masterlist - Updating'!$B:$B,0))</f>
        <v>PLUG GAUGE 
(GO &amp; NO GO)</v>
      </c>
      <c r="D315" s="7" t="str">
        <f>INDEX('Masterlist - Updating'!$D:$D,MATCH('Masterlist Autolink (Audit)'!B315,'Masterlist - Updating'!$B:$B,0))</f>
        <v>GAGE ASSEMBLY</v>
      </c>
      <c r="E315" s="7" t="str">
        <f>INDEX('Masterlist - Updating'!$E:$E,MATCH('Masterlist Autolink (Audit)'!B315,'Masterlist - Updating'!$B:$B,0))</f>
        <v>1-5/16 - 12 UN - 2B</v>
      </c>
      <c r="F315" s="7" t="str">
        <f>INDEX('Masterlist - Updating'!$F:$F,MATCH('Masterlist Autolink (Audit)'!B315,'Masterlist - Updating'!$B:$B,0))</f>
        <v>2</v>
      </c>
      <c r="G315" s="7" t="str">
        <f>INDEX('Masterlist - Updating'!$G:$G,MATCH('Masterlist Autolink (Audit)'!B315,'Masterlist - Updating'!$B:$B,0))</f>
        <v>MDCP-15:2020</v>
      </c>
      <c r="H315" s="7" t="str">
        <f>INDEX('Masterlist - Updating'!$H:$H,MATCH('Masterlist Autolink (Audit)'!B315,'Masterlist - Updating'!$B:$B,0))</f>
        <v>ANSI/ASME B1.2
ANSI/ASME B1.8
ANSI/ASME B1.20.1
ANSI/ASME B1.5</v>
      </c>
      <c r="I315" s="8">
        <f>INDEX('Masterlist - Updating'!$I:$I,MATCH('Masterlist Autolink (Audit)'!B315,'Masterlist - Updating'!$B:$B,0))</f>
        <v>44566</v>
      </c>
      <c r="J315" s="133">
        <f>INDEX('Masterlist - Updating'!$J:$J,MATCH('Masterlist Autolink (Audit)'!B315,'Masterlist - Updating'!$B:$B,0))</f>
        <v>1</v>
      </c>
      <c r="K315" s="133" t="str">
        <f>INDEX('Masterlist - Updating'!$K:$K,MATCH('Masterlist Autolink (Audit)'!B315,'Masterlist - Updating'!$B:$B,0))</f>
        <v>Years</v>
      </c>
      <c r="L315" s="8">
        <f>INDEX('Masterlist - Updating'!$L:$L,MATCH('Masterlist Autolink (Audit)'!B315,'Masterlist - Updating'!$B:$B,0))</f>
        <v>44931</v>
      </c>
      <c r="M315" s="7" t="str">
        <f>INDEX('Masterlist - Updating'!$M:$M,MATCH('Masterlist Autolink (Audit)'!B315,'Masterlist - Updating'!$B:$B,0))</f>
        <v>Ming Deng</v>
      </c>
      <c r="N315" s="7" t="str">
        <f>INDEX('Masterlist - Updating'!$N:$N,MATCH('Masterlist Autolink (Audit)'!B315,'Masterlist - Updating'!$B:$B,0))</f>
        <v>MDL214096-3</v>
      </c>
      <c r="O315" s="7" t="str">
        <f>INDEX('Masterlist - Updating'!$O:$O,MATCH('Masterlist Autolink (Audit)'!B315,'Masterlist - Updating'!$B:$B,0))</f>
        <v>QC GAUGE ROOM - D</v>
      </c>
      <c r="P315" s="7" t="b">
        <f ca="1">INDEX('Masterlist - Updating'!$P:$P,MATCH('Masterlist Autolink (Audit)'!B315,'Masterlist - Updating'!$B:$B,0))</f>
        <v>1</v>
      </c>
      <c r="Q315" s="7">
        <f>INDEX('Masterlist - Updating'!$Q:$Q,MATCH('Masterlist Autolink (Audit)'!B315,'Masterlist - Updating'!$B:$B,0))</f>
        <v>0</v>
      </c>
      <c r="R315" s="7">
        <f>INDEX('Masterlist - Updating'!$R:$R,MATCH('Masterlist Autolink (Audit)'!B315,'Masterlist - Updating'!$B:$B,0))</f>
        <v>0</v>
      </c>
      <c r="S315" s="7">
        <f>INDEX('Masterlist - Updating'!$S:$S,MATCH('Masterlist Autolink (Audit)'!B315,'Masterlist - Updating'!$B:$B,0))</f>
        <v>0</v>
      </c>
      <c r="T315" s="7">
        <f>INDEX('Masterlist - Updating'!$T:$T,MATCH('Masterlist Autolink (Audit)'!B315,'Masterlist - Updating'!$B:$B,0))</f>
        <v>0</v>
      </c>
      <c r="U315" s="11">
        <f t="shared" ca="1" si="14"/>
        <v>44831</v>
      </c>
      <c r="V315" s="11">
        <f t="shared" si="16"/>
        <v>44917</v>
      </c>
    </row>
    <row r="316" spans="1:22" ht="60" customHeight="1" x14ac:dyDescent="0.35">
      <c r="A316" s="2">
        <v>314</v>
      </c>
      <c r="B316" s="12" t="s">
        <v>1344</v>
      </c>
      <c r="C316" s="130" t="str">
        <f>INDEX('Masterlist - Updating'!$C:$C,MATCH('Masterlist Autolink (Audit)'!B316,'Masterlist - Updating'!$B:$B,0))</f>
        <v>KDS TEST PANEL</v>
      </c>
      <c r="D316" s="7" t="str">
        <f>INDEX('Masterlist - Updating'!$D:$D,MATCH('Masterlist Autolink (Audit)'!B316,'Masterlist - Updating'!$B:$B,0))</f>
        <v>MAGNAFLUX</v>
      </c>
      <c r="E316" s="7" t="str">
        <f>INDEX('Masterlist - Updating'!$E:$E,MATCH('Masterlist Autolink (Audit)'!B316,'Masterlist - Updating'!$B:$B,0))</f>
        <v>-</v>
      </c>
      <c r="F316" s="7" t="str">
        <f>INDEX('Masterlist - Updating'!$F:$F,MATCH('Masterlist Autolink (Audit)'!B316,'Masterlist - Updating'!$B:$B,0))</f>
        <v>K00124</v>
      </c>
      <c r="G316" s="7" t="str">
        <f>INDEX('Masterlist - Updating'!$G:$G,MATCH('Masterlist Autolink (Audit)'!B316,'Masterlist - Updating'!$B:$B,0))</f>
        <v>ASTM E1417 / E 1417 M-12 &amp; AMS 2647 E</v>
      </c>
      <c r="H316" s="7" t="str">
        <f>INDEX('Masterlist - Updating'!$H:$H,MATCH('Masterlist Autolink (Audit)'!B316,'Masterlist - Updating'!$B:$B,0))</f>
        <v>ASTM E1417 / E 1417 M-12 &amp; AMS 2647 E</v>
      </c>
      <c r="I316" s="8">
        <f>INDEX('Masterlist - Updating'!$I:$I,MATCH('Masterlist Autolink (Audit)'!B316,'Masterlist - Updating'!$B:$B,0))</f>
        <v>41924</v>
      </c>
      <c r="J316" s="133">
        <f>INDEX('Masterlist - Updating'!$J:$J,MATCH('Masterlist Autolink (Audit)'!B316,'Masterlist - Updating'!$B:$B,0))</f>
        <v>999</v>
      </c>
      <c r="K316" s="133" t="str">
        <f>INDEX('Masterlist - Updating'!$K:$K,MATCH('Masterlist Autolink (Audit)'!B316,'Masterlist - Updating'!$B:$B,0))</f>
        <v>Years</v>
      </c>
      <c r="L316" s="8">
        <f>INDEX('Masterlist - Updating'!$L:$L,MATCH('Masterlist Autolink (Audit)'!B316,'Masterlist - Updating'!$B:$B,0))</f>
        <v>407195</v>
      </c>
      <c r="M316" s="7" t="str">
        <f>INDEX('Masterlist - Updating'!$M:$M,MATCH('Masterlist Autolink (Audit)'!B316,'Masterlist - Updating'!$B:$B,0))</f>
        <v>MAGNAFLUX</v>
      </c>
      <c r="N316" s="7" t="str">
        <f>INDEX('Masterlist - Updating'!$N:$N,MATCH('Masterlist Autolink (Audit)'!B316,'Masterlist - Updating'!$B:$B,0))</f>
        <v>KDS-3/13</v>
      </c>
      <c r="O316" s="7" t="str">
        <f>INDEX('Masterlist - Updating'!$O:$O,MATCH('Masterlist Autolink (Audit)'!B316,'Masterlist - Updating'!$B:$B,0))</f>
        <v>QC BAY C CABINET 2 L7</v>
      </c>
      <c r="P316" s="7" t="b">
        <f ca="1">INDEX('Masterlist - Updating'!$P:$P,MATCH('Masterlist Autolink (Audit)'!B316,'Masterlist - Updating'!$B:$B,0))</f>
        <v>1</v>
      </c>
      <c r="Q316" s="7">
        <f>INDEX('Masterlist - Updating'!$Q:$Q,MATCH('Masterlist Autolink (Audit)'!B316,'Masterlist - Updating'!$B:$B,0))</f>
        <v>0</v>
      </c>
      <c r="R316" s="7">
        <f>INDEX('Masterlist - Updating'!$R:$R,MATCH('Masterlist Autolink (Audit)'!B316,'Masterlist - Updating'!$B:$B,0))</f>
        <v>0</v>
      </c>
      <c r="S316" s="7">
        <f>INDEX('Masterlist - Updating'!$S:$S,MATCH('Masterlist Autolink (Audit)'!B316,'Masterlist - Updating'!$B:$B,0))</f>
        <v>0</v>
      </c>
      <c r="T316" s="7">
        <f>INDEX('Masterlist - Updating'!$T:$T,MATCH('Masterlist Autolink (Audit)'!B316,'Masterlist - Updating'!$B:$B,0))</f>
        <v>0</v>
      </c>
      <c r="U316" s="11">
        <f t="shared" ca="1" si="14"/>
        <v>44831</v>
      </c>
      <c r="V316" s="11">
        <f t="shared" si="16"/>
        <v>407181</v>
      </c>
    </row>
    <row r="317" spans="1:22" ht="60" customHeight="1" x14ac:dyDescent="0.35">
      <c r="A317" s="2">
        <v>315</v>
      </c>
      <c r="B317" s="12" t="s">
        <v>1347</v>
      </c>
      <c r="C317" s="130" t="str">
        <f>INDEX('Masterlist - Updating'!$C:$C,MATCH('Masterlist Autolink (Audit)'!B317,'Masterlist - Updating'!$B:$B,0))</f>
        <v>V1 STEEL CALIBRATION BLOCK</v>
      </c>
      <c r="D317" s="7" t="str">
        <f>INDEX('Masterlist - Updating'!$D:$D,MATCH('Masterlist Autolink (Audit)'!B317,'Masterlist - Updating'!$B:$B,0))</f>
        <v>-</v>
      </c>
      <c r="E317" s="7" t="str">
        <f>INDEX('Masterlist - Updating'!$E:$E,MATCH('Masterlist Autolink (Audit)'!B317,'Masterlist - Updating'!$B:$B,0))</f>
        <v>-</v>
      </c>
      <c r="F317" s="7" t="str">
        <f>INDEX('Masterlist - Updating'!$F:$F,MATCH('Masterlist Autolink (Audit)'!B317,'Masterlist - Updating'!$B:$B,0))</f>
        <v>77155</v>
      </c>
      <c r="G317" s="7" t="str">
        <f>INDEX('Masterlist - Updating'!$G:$G,MATCH('Masterlist Autolink (Audit)'!B317,'Masterlist - Updating'!$B:$B,0))</f>
        <v>-</v>
      </c>
      <c r="H317" s="7" t="str">
        <f>INDEX('Masterlist - Updating'!$H:$H,MATCH('Masterlist Autolink (Audit)'!B317,'Masterlist - Updating'!$B:$B,0))</f>
        <v>-</v>
      </c>
      <c r="I317" s="8" t="str">
        <f>INDEX('Masterlist - Updating'!$I:$I,MATCH('Masterlist Autolink (Audit)'!B317,'Masterlist - Updating'!$B:$B,0))</f>
        <v>-</v>
      </c>
      <c r="J317" s="133">
        <f>INDEX('Masterlist - Updating'!$J:$J,MATCH('Masterlist Autolink (Audit)'!B317,'Masterlist - Updating'!$B:$B,0))</f>
        <v>0</v>
      </c>
      <c r="K317" s="133" t="str">
        <f>INDEX('Masterlist - Updating'!$K:$K,MATCH('Masterlist Autolink (Audit)'!B317,'Masterlist - Updating'!$B:$B,0))</f>
        <v>Days</v>
      </c>
      <c r="L317" s="8" t="str">
        <f>INDEX('Masterlist - Updating'!$L:$L,MATCH('Masterlist Autolink (Audit)'!B317,'Masterlist - Updating'!$B:$B,0))</f>
        <v>-</v>
      </c>
      <c r="M317" s="7" t="str">
        <f>INDEX('Masterlist - Updating'!$M:$M,MATCH('Masterlist Autolink (Audit)'!B317,'Masterlist - Updating'!$B:$B,0))</f>
        <v>-</v>
      </c>
      <c r="N317" s="7" t="str">
        <f>INDEX('Masterlist - Updating'!$N:$N,MATCH('Masterlist Autolink (Audit)'!B317,'Masterlist - Updating'!$B:$B,0))</f>
        <v>-</v>
      </c>
      <c r="O317" s="7" t="str">
        <f>INDEX('Masterlist - Updating'!$O:$O,MATCH('Masterlist Autolink (Audit)'!B317,'Masterlist - Updating'!$B:$B,0))</f>
        <v>QC BAY C ORANGE RACK L2</v>
      </c>
      <c r="P317" s="7" t="str">
        <f>INDEX('Masterlist - Updating'!$P:$P,MATCH('Masterlist Autolink (Audit)'!B317,'Masterlist - Updating'!$B:$B,0))</f>
        <v>NA</v>
      </c>
      <c r="Q317" s="7" t="str">
        <f>INDEX('Masterlist - Updating'!$Q:$Q,MATCH('Masterlist Autolink (Audit)'!B317,'Masterlist - Updating'!$B:$B,0))</f>
        <v>Calibration Not Required</v>
      </c>
      <c r="R317" s="7">
        <f>INDEX('Masterlist - Updating'!$R:$R,MATCH('Masterlist Autolink (Audit)'!B317,'Masterlist - Updating'!$B:$B,0))</f>
        <v>0</v>
      </c>
      <c r="S317" s="7">
        <f>INDEX('Masterlist - Updating'!$S:$S,MATCH('Masterlist Autolink (Audit)'!B317,'Masterlist - Updating'!$B:$B,0))</f>
        <v>0</v>
      </c>
      <c r="T317" s="7">
        <f>INDEX('Masterlist - Updating'!$T:$T,MATCH('Masterlist Autolink (Audit)'!B317,'Masterlist - Updating'!$B:$B,0))</f>
        <v>0</v>
      </c>
      <c r="U317" s="11">
        <f t="shared" ca="1" si="14"/>
        <v>44831</v>
      </c>
      <c r="V317" s="11" t="e">
        <f t="shared" si="16"/>
        <v>#VALUE!</v>
      </c>
    </row>
    <row r="318" spans="1:22" ht="60" customHeight="1" x14ac:dyDescent="0.35">
      <c r="A318" s="2">
        <v>316</v>
      </c>
      <c r="B318" s="12" t="s">
        <v>1351</v>
      </c>
      <c r="C318" s="130" t="str">
        <f>INDEX('Masterlist - Updating'!$C:$C,MATCH('Masterlist Autolink (Audit)'!B318,'Masterlist - Updating'!$B:$B,0))</f>
        <v>V1 CALIBRATION BLOCK IN F22 MATERIAL</v>
      </c>
      <c r="D318" s="7" t="str">
        <f>INDEX('Masterlist - Updating'!$D:$D,MATCH('Masterlist Autolink (Audit)'!B318,'Masterlist - Updating'!$B:$B,0))</f>
        <v>-</v>
      </c>
      <c r="E318" s="7" t="str">
        <f>INDEX('Masterlist - Updating'!$E:$E,MATCH('Masterlist Autolink (Audit)'!B318,'Masterlist - Updating'!$B:$B,0))</f>
        <v>-</v>
      </c>
      <c r="F318" s="7" t="str">
        <f>INDEX('Masterlist - Updating'!$F:$F,MATCH('Masterlist Autolink (Audit)'!B318,'Masterlist - Updating'!$B:$B,0))</f>
        <v>44970/F22</v>
      </c>
      <c r="G318" s="7" t="str">
        <f>INDEX('Masterlist - Updating'!$G:$G,MATCH('Masterlist Autolink (Audit)'!B318,'Masterlist - Updating'!$B:$B,0))</f>
        <v>-</v>
      </c>
      <c r="H318" s="7" t="str">
        <f>INDEX('Masterlist - Updating'!$H:$H,MATCH('Masterlist Autolink (Audit)'!B318,'Masterlist - Updating'!$B:$B,0))</f>
        <v>-</v>
      </c>
      <c r="I318" s="8" t="str">
        <f>INDEX('Masterlist - Updating'!$I:$I,MATCH('Masterlist Autolink (Audit)'!B318,'Masterlist - Updating'!$B:$B,0))</f>
        <v>-</v>
      </c>
      <c r="J318" s="133">
        <f>INDEX('Masterlist - Updating'!$J:$J,MATCH('Masterlist Autolink (Audit)'!B318,'Masterlist - Updating'!$B:$B,0))</f>
        <v>0</v>
      </c>
      <c r="K318" s="133" t="str">
        <f>INDEX('Masterlist - Updating'!$K:$K,MATCH('Masterlist Autolink (Audit)'!B318,'Masterlist - Updating'!$B:$B,0))</f>
        <v>Days</v>
      </c>
      <c r="L318" s="8" t="str">
        <f>INDEX('Masterlist - Updating'!$L:$L,MATCH('Masterlist Autolink (Audit)'!B318,'Masterlist - Updating'!$B:$B,0))</f>
        <v>-</v>
      </c>
      <c r="M318" s="7" t="str">
        <f>INDEX('Masterlist - Updating'!$M:$M,MATCH('Masterlist Autolink (Audit)'!B318,'Masterlist - Updating'!$B:$B,0))</f>
        <v>-</v>
      </c>
      <c r="N318" s="7" t="str">
        <f>INDEX('Masterlist - Updating'!$N:$N,MATCH('Masterlist Autolink (Audit)'!B318,'Masterlist - Updating'!$B:$B,0))</f>
        <v>-</v>
      </c>
      <c r="O318" s="7" t="str">
        <f>INDEX('Masterlist - Updating'!$O:$O,MATCH('Masterlist Autolink (Audit)'!B318,'Masterlist - Updating'!$B:$B,0))</f>
        <v>QC BAY C ORANGE RACK L2</v>
      </c>
      <c r="P318" s="7" t="str">
        <f>INDEX('Masterlist - Updating'!$P:$P,MATCH('Masterlist Autolink (Audit)'!B318,'Masterlist - Updating'!$B:$B,0))</f>
        <v>NA</v>
      </c>
      <c r="Q318" s="7" t="str">
        <f>INDEX('Masterlist - Updating'!$Q:$Q,MATCH('Masterlist Autolink (Audit)'!B318,'Masterlist - Updating'!$B:$B,0))</f>
        <v>Calibration Not Required</v>
      </c>
      <c r="R318" s="7">
        <f>INDEX('Masterlist - Updating'!$R:$R,MATCH('Masterlist Autolink (Audit)'!B318,'Masterlist - Updating'!$B:$B,0))</f>
        <v>0</v>
      </c>
      <c r="S318" s="7">
        <f>INDEX('Masterlist - Updating'!$S:$S,MATCH('Masterlist Autolink (Audit)'!B318,'Masterlist - Updating'!$B:$B,0))</f>
        <v>0</v>
      </c>
      <c r="T318" s="7">
        <f>INDEX('Masterlist - Updating'!$T:$T,MATCH('Masterlist Autolink (Audit)'!B318,'Masterlist - Updating'!$B:$B,0))</f>
        <v>0</v>
      </c>
      <c r="U318" s="11">
        <f t="shared" ca="1" si="14"/>
        <v>44831</v>
      </c>
      <c r="V318" s="11" t="e">
        <f t="shared" si="16"/>
        <v>#VALUE!</v>
      </c>
    </row>
    <row r="319" spans="1:22" ht="60" customHeight="1" x14ac:dyDescent="0.35">
      <c r="A319" s="2">
        <v>317</v>
      </c>
      <c r="B319" s="12" t="s">
        <v>1354</v>
      </c>
      <c r="C319" s="130" t="str">
        <f>INDEX('Masterlist - Updating'!$C:$C,MATCH('Masterlist Autolink (Audit)'!B319,'Masterlist - Updating'!$B:$B,0))</f>
        <v>DUROMETER - TYPE A (ELASTOMER HARDNESS TESTER)</v>
      </c>
      <c r="D319" s="7" t="str">
        <f>INDEX('Masterlist - Updating'!$D:$D,MATCH('Masterlist Autolink (Audit)'!B319,'Masterlist - Updating'!$B:$B,0))</f>
        <v>TECLOCK</v>
      </c>
      <c r="E319" s="7" t="str">
        <f>INDEX('Masterlist - Updating'!$E:$E,MATCH('Masterlist Autolink (Audit)'!B319,'Masterlist - Updating'!$B:$B,0))</f>
        <v>0 - 100 DIV</v>
      </c>
      <c r="F319" s="7" t="str">
        <f>INDEX('Masterlist - Updating'!$F:$F,MATCH('Masterlist Autolink (Audit)'!B319,'Masterlist - Updating'!$B:$B,0))</f>
        <v>06213</v>
      </c>
      <c r="G319" s="7" t="str">
        <f>INDEX('Masterlist - Updating'!$G:$G,MATCH('Masterlist Autolink (Audit)'!B319,'Masterlist - Updating'!$B:$B,0))</f>
        <v>QCD/TRSG/PROCEDURE 032 /  TRSG/QM/001/20</v>
      </c>
      <c r="H319" s="7" t="str">
        <f>INDEX('Masterlist - Updating'!$H:$H,MATCH('Masterlist Autolink (Audit)'!B319,'Masterlist - Updating'!$B:$B,0))</f>
        <v>± 1 Deg/DIV</v>
      </c>
      <c r="I319" s="8">
        <f>INDEX('Masterlist - Updating'!$I:$I,MATCH('Masterlist Autolink (Audit)'!B319,'Masterlist - Updating'!$B:$B,0))</f>
        <v>44757</v>
      </c>
      <c r="J319" s="133">
        <f>INDEX('Masterlist - Updating'!$J:$J,MATCH('Masterlist Autolink (Audit)'!B319,'Masterlist - Updating'!$B:$B,0))</f>
        <v>1</v>
      </c>
      <c r="K319" s="133" t="str">
        <f>INDEX('Masterlist - Updating'!$K:$K,MATCH('Masterlist Autolink (Audit)'!B319,'Masterlist - Updating'!$B:$B,0))</f>
        <v>Years</v>
      </c>
      <c r="L319" s="8">
        <f>INDEX('Masterlist - Updating'!$L:$L,MATCH('Masterlist Autolink (Audit)'!B319,'Masterlist - Updating'!$B:$B,0))</f>
        <v>45122</v>
      </c>
      <c r="M319" s="7" t="str">
        <f>INDEX('Masterlist - Updating'!$M:$M,MATCH('Masterlist Autolink (Audit)'!B319,'Masterlist - Updating'!$B:$B,0))</f>
        <v>TRESCAL</v>
      </c>
      <c r="N319" s="7" t="str">
        <f>INDEX('Masterlist - Updating'!$N:$N,MATCH('Masterlist Autolink (Audit)'!B319,'Masterlist - Updating'!$B:$B,0))</f>
        <v>SNLFT/0057/1/22</v>
      </c>
      <c r="O319" s="7" t="str">
        <f>INDEX('Masterlist - Updating'!$O:$O,MATCH('Masterlist Autolink (Audit)'!B319,'Masterlist - Updating'!$B:$B,0))</f>
        <v>QC GAUGE ROOM - I</v>
      </c>
      <c r="P319" s="7" t="b">
        <f ca="1">INDEX('Masterlist - Updating'!$P:$P,MATCH('Masterlist Autolink (Audit)'!B319,'Masterlist - Updating'!$B:$B,0))</f>
        <v>1</v>
      </c>
      <c r="Q319" s="7">
        <f>INDEX('Masterlist - Updating'!$Q:$Q,MATCH('Masterlist Autolink (Audit)'!B319,'Masterlist - Updating'!$B:$B,0))</f>
        <v>0</v>
      </c>
      <c r="R319" s="7" t="str">
        <f>INDEX('Masterlist - Updating'!$R:$R,MATCH('Masterlist Autolink (Audit)'!B319,'Masterlist - Updating'!$B:$B,0))</f>
        <v>105027
4000012981 (E2)</v>
      </c>
      <c r="S319" s="7" t="str">
        <f>INDEX('Masterlist - Updating'!$S:$S,MATCH('Masterlist Autolink (Audit)'!B319,'Masterlist - Updating'!$B:$B,0))</f>
        <v>SALFT/0022/2/22
PSYP-22043426</v>
      </c>
      <c r="T319" s="7" t="str">
        <f>INDEX('Masterlist - Updating'!$T:$T,MATCH('Masterlist Autolink (Audit)'!B319,'Masterlist - Updating'!$B:$B,0))</f>
        <v>05.01.2023
28.06.2023</v>
      </c>
      <c r="U319" s="11">
        <f t="shared" ca="1" si="14"/>
        <v>44831</v>
      </c>
      <c r="V319" s="11">
        <f t="shared" si="16"/>
        <v>45108</v>
      </c>
    </row>
    <row r="320" spans="1:22" ht="60" customHeight="1" x14ac:dyDescent="0.35">
      <c r="A320" s="2">
        <v>318</v>
      </c>
      <c r="B320" s="12" t="s">
        <v>1357</v>
      </c>
      <c r="C320" s="130" t="str">
        <f>INDEX('Masterlist - Updating'!$C:$C,MATCH('Masterlist Autolink (Audit)'!B320,'Masterlist - Updating'!$B:$B,0))</f>
        <v>DEADWEIGHTS OF 10Ib</v>
      </c>
      <c r="D320" s="7" t="str">
        <f>INDEX('Masterlist - Updating'!$D:$D,MATCH('Masterlist Autolink (Audit)'!B320,'Masterlist - Updating'!$B:$B,0))</f>
        <v>ELECTRO-SPECT INC</v>
      </c>
      <c r="E320" s="7" t="str">
        <f>INDEX('Masterlist - Updating'!$E:$E,MATCH('Masterlist Autolink (Audit)'!B320,'Masterlist - Updating'!$B:$B,0))</f>
        <v>10Ib</v>
      </c>
      <c r="F320" s="7" t="str">
        <f>INDEX('Masterlist - Updating'!$F:$F,MATCH('Masterlist Autolink (Audit)'!B320,'Masterlist - Updating'!$B:$B,0))</f>
        <v>3099</v>
      </c>
      <c r="G320" s="7" t="str">
        <f>INDEX('Masterlist - Updating'!$G:$G,MATCH('Masterlist Autolink (Audit)'!B320,'Masterlist - Updating'!$B:$B,0))</f>
        <v>MP-MEC-10(T)</v>
      </c>
      <c r="H320" s="7" t="str">
        <f>INDEX('Masterlist - Updating'!$H:$H,MATCH('Masterlist Autolink (Audit)'!B320,'Masterlist - Updating'!$B:$B,0))</f>
        <v>MINIMUM 4.5 KG</v>
      </c>
      <c r="I320" s="8">
        <f>INDEX('Masterlist - Updating'!$I:$I,MATCH('Masterlist Autolink (Audit)'!B320,'Masterlist - Updating'!$B:$B,0))</f>
        <v>43983</v>
      </c>
      <c r="J320" s="133">
        <f>INDEX('Masterlist - Updating'!$J:$J,MATCH('Masterlist Autolink (Audit)'!B320,'Masterlist - Updating'!$B:$B,0))</f>
        <v>5</v>
      </c>
      <c r="K320" s="133" t="str">
        <f>INDEX('Masterlist - Updating'!$K:$K,MATCH('Masterlist Autolink (Audit)'!B320,'Masterlist - Updating'!$B:$B,0))</f>
        <v>Years</v>
      </c>
      <c r="L320" s="8">
        <f>INDEX('Masterlist - Updating'!$L:$L,MATCH('Masterlist Autolink (Audit)'!B320,'Masterlist - Updating'!$B:$B,0))</f>
        <v>45809</v>
      </c>
      <c r="M320" s="7" t="str">
        <f>INDEX('Masterlist - Updating'!$M:$M,MATCH('Masterlist Autolink (Audit)'!B320,'Masterlist - Updating'!$B:$B,0))</f>
        <v>METRIX</v>
      </c>
      <c r="N320" s="7" t="str">
        <f>INDEX('Masterlist - Updating'!$N:$N,MATCH('Masterlist Autolink (Audit)'!B320,'Masterlist - Updating'!$B:$B,0))</f>
        <v>MPM 1910M-20</v>
      </c>
      <c r="O320" s="7" t="str">
        <f>INDEX('Masterlist - Updating'!$O:$O,MATCH('Masterlist Autolink (Audit)'!B320,'Masterlist - Updating'!$B:$B,0))</f>
        <v>QC BAY C ORANGE RACK L2</v>
      </c>
      <c r="P320" s="7" t="b">
        <f ca="1">INDEX('Masterlist - Updating'!$P:$P,MATCH('Masterlist Autolink (Audit)'!B320,'Masterlist - Updating'!$B:$B,0))</f>
        <v>1</v>
      </c>
      <c r="Q320" s="7">
        <f>INDEX('Masterlist - Updating'!$Q:$Q,MATCH('Masterlist Autolink (Audit)'!B320,'Masterlist - Updating'!$B:$B,0))</f>
        <v>0</v>
      </c>
      <c r="R320" s="7">
        <f>INDEX('Masterlist - Updating'!$R:$R,MATCH('Masterlist Autolink (Audit)'!B320,'Masterlist - Updating'!$B:$B,0))</f>
        <v>0</v>
      </c>
      <c r="S320" s="7">
        <f>INDEX('Masterlist - Updating'!$S:$S,MATCH('Masterlist Autolink (Audit)'!B320,'Masterlist - Updating'!$B:$B,0))</f>
        <v>0</v>
      </c>
      <c r="T320" s="7">
        <f>INDEX('Masterlist - Updating'!$T:$T,MATCH('Masterlist Autolink (Audit)'!B320,'Masterlist - Updating'!$B:$B,0))</f>
        <v>0</v>
      </c>
      <c r="U320" s="11">
        <f t="shared" ca="1" si="14"/>
        <v>44831</v>
      </c>
      <c r="V320" s="11">
        <f t="shared" si="16"/>
        <v>45795</v>
      </c>
    </row>
    <row r="321" spans="1:22" ht="60" customHeight="1" x14ac:dyDescent="0.35">
      <c r="A321" s="2">
        <v>319</v>
      </c>
      <c r="B321" s="12" t="s">
        <v>1360</v>
      </c>
      <c r="C321" s="130" t="str">
        <f>INDEX('Masterlist - Updating'!$C:$C,MATCH('Masterlist Autolink (Audit)'!B321,'Masterlist - Updating'!$B:$B,0))</f>
        <v>MAGNETIC AC YOKE</v>
      </c>
      <c r="D321" s="7" t="str">
        <f>INDEX('Masterlist - Updating'!$D:$D,MATCH('Masterlist Autolink (Audit)'!B321,'Masterlist - Updating'!$B:$B,0))</f>
        <v>INNOTEST</v>
      </c>
      <c r="E321" s="7" t="str">
        <f>INDEX('Masterlist - Updating'!$E:$E,MATCH('Masterlist Autolink (Audit)'!B321,'Masterlist - Updating'!$B:$B,0))</f>
        <v>10 lbs</v>
      </c>
      <c r="F321" s="7" t="str">
        <f>INDEX('Masterlist - Updating'!$F:$F,MATCH('Masterlist Autolink (Audit)'!B321,'Masterlist - Updating'!$B:$B,0))</f>
        <v>240058</v>
      </c>
      <c r="G321" s="7" t="str">
        <f>INDEX('Masterlist - Updating'!$G:$G,MATCH('Masterlist Autolink (Audit)'!B321,'Masterlist - Updating'!$B:$B,0))</f>
        <v>ISO10012:2003 / ISOIEC17025 / MIL-STD-45662A</v>
      </c>
      <c r="H321" s="7" t="str">
        <f>INDEX('Masterlist - Updating'!$H:$H,MATCH('Masterlist Autolink (Audit)'!B321,'Masterlist - Updating'!$B:$B,0))</f>
        <v>10-POUND WEIGHT WITH THE LEGS SPACED AT 2" - 4"</v>
      </c>
      <c r="I321" s="8">
        <f>INDEX('Masterlist - Updating'!$I:$I,MATCH('Masterlist Autolink (Audit)'!B321,'Masterlist - Updating'!$B:$B,0))</f>
        <v>44648</v>
      </c>
      <c r="J321" s="133">
        <f>INDEX('Masterlist - Updating'!$J:$J,MATCH('Masterlist Autolink (Audit)'!B321,'Masterlist - Updating'!$B:$B,0))</f>
        <v>6</v>
      </c>
      <c r="K321" s="133" t="str">
        <f>INDEX('Masterlist - Updating'!$K:$K,MATCH('Masterlist Autolink (Audit)'!B321,'Masterlist - Updating'!$B:$B,0))</f>
        <v>Months</v>
      </c>
      <c r="L321" s="8">
        <f>INDEX('Masterlist - Updating'!$L:$L,MATCH('Masterlist Autolink (Audit)'!B321,'Masterlist - Updating'!$B:$B,0))</f>
        <v>44832</v>
      </c>
      <c r="M321" s="7" t="str">
        <f>INDEX('Masterlist - Updating'!$M:$M,MATCH('Masterlist Autolink (Audit)'!B321,'Masterlist - Updating'!$B:$B,0))</f>
        <v>TRESCAL</v>
      </c>
      <c r="N321" s="7" t="str">
        <f>INDEX('Masterlist - Updating'!$N:$N,MATCH('Masterlist Autolink (Audit)'!B321,'Masterlist - Updating'!$B:$B,0))</f>
        <v>T9113-21 (19322-2)</v>
      </c>
      <c r="O321" s="7" t="str">
        <f>INDEX('Masterlist - Updating'!$O:$O,MATCH('Masterlist Autolink (Audit)'!B321,'Masterlist - Updating'!$B:$B,0))</f>
        <v>QC BAY C CABINET 2 L7</v>
      </c>
      <c r="P321" s="7" t="b">
        <f ca="1">INDEX('Masterlist - Updating'!$P:$P,MATCH('Masterlist Autolink (Audit)'!B321,'Masterlist - Updating'!$B:$B,0))</f>
        <v>0</v>
      </c>
      <c r="Q321" s="7">
        <f>INDEX('Masterlist - Updating'!$Q:$Q,MATCH('Masterlist Autolink (Audit)'!B321,'Masterlist - Updating'!$B:$B,0))</f>
        <v>0</v>
      </c>
      <c r="R321" s="7" t="str">
        <f>INDEX('Masterlist - Updating'!$R:$R,MATCH('Masterlist Autolink (Audit)'!B321,'Masterlist - Updating'!$B:$B,0))</f>
        <v>-</v>
      </c>
      <c r="S321" s="7" t="str">
        <f>INDEX('Masterlist - Updating'!$S:$S,MATCH('Masterlist Autolink (Audit)'!B321,'Masterlist - Updating'!$B:$B,0))</f>
        <v>-</v>
      </c>
      <c r="T321" s="7" t="str">
        <f>INDEX('Masterlist - Updating'!$T:$T,MATCH('Masterlist Autolink (Audit)'!B321,'Masterlist - Updating'!$B:$B,0))</f>
        <v>-</v>
      </c>
      <c r="U321" s="11">
        <f t="shared" ca="1" si="14"/>
        <v>44831</v>
      </c>
      <c r="V321" s="11">
        <f t="shared" si="16"/>
        <v>44818</v>
      </c>
    </row>
    <row r="322" spans="1:22" ht="60" customHeight="1" x14ac:dyDescent="0.35">
      <c r="A322" s="2">
        <v>320</v>
      </c>
      <c r="B322" s="12" t="s">
        <v>1366</v>
      </c>
      <c r="C322" s="130" t="str">
        <f>INDEX('Masterlist - Updating'!$C:$C,MATCH('Masterlist Autolink (Audit)'!B322,'Masterlist - Updating'!$B:$B,0))</f>
        <v>PLUG GAUGE</v>
      </c>
      <c r="D322" s="7" t="str">
        <f>INDEX('Masterlist - Updating'!$D:$D,MATCH('Masterlist Autolink (Audit)'!B322,'Masterlist - Updating'!$B:$B,0))</f>
        <v>GAGE ASSEMBLY</v>
      </c>
      <c r="E322" s="7" t="str">
        <f>INDEX('Masterlist - Updating'!$E:$E,MATCH('Masterlist Autolink (Audit)'!B322,'Masterlist - Updating'!$B:$B,0))</f>
        <v>3/8" - 18 NPT L1</v>
      </c>
      <c r="F322" s="7" t="str">
        <f>INDEX('Masterlist - Updating'!$F:$F,MATCH('Masterlist Autolink (Audit)'!B322,'Masterlist - Updating'!$B:$B,0))</f>
        <v>-</v>
      </c>
      <c r="G322" s="7" t="str">
        <f>INDEX('Masterlist - Updating'!$G:$G,MATCH('Masterlist Autolink (Audit)'!B322,'Masterlist - Updating'!$B:$B,0))</f>
        <v>QCD/TRSG/PROCEDURE 030 / TRSG/QM/001/20 / 
ANSI/ASME B1.20.5-1991</v>
      </c>
      <c r="H322" s="7" t="str">
        <f>INDEX('Masterlist - Updating'!$H:$H,MATCH('Masterlist Autolink (Audit)'!B322,'Masterlist - Updating'!$B:$B,0))</f>
        <v>ANSI/ASME B1.2
ANSI/ASME B1.8
ANSI/ASME B1.20.1
ANSI/ASME B1.5</v>
      </c>
      <c r="I322" s="8">
        <f>INDEX('Masterlist - Updating'!$I:$I,MATCH('Masterlist Autolink (Audit)'!B322,'Masterlist - Updating'!$B:$B,0))</f>
        <v>44690</v>
      </c>
      <c r="J322" s="133">
        <f>INDEX('Masterlist - Updating'!$J:$J,MATCH('Masterlist Autolink (Audit)'!B322,'Masterlist - Updating'!$B:$B,0))</f>
        <v>1</v>
      </c>
      <c r="K322" s="133" t="str">
        <f>INDEX('Masterlist - Updating'!$K:$K,MATCH('Masterlist Autolink (Audit)'!B322,'Masterlist - Updating'!$B:$B,0))</f>
        <v>Years</v>
      </c>
      <c r="L322" s="8">
        <f>INDEX('Masterlist - Updating'!$L:$L,MATCH('Masterlist Autolink (Audit)'!B322,'Masterlist - Updating'!$B:$B,0))</f>
        <v>45055</v>
      </c>
      <c r="M322" s="7" t="str">
        <f>INDEX('Masterlist - Updating'!$M:$M,MATCH('Masterlist Autolink (Audit)'!B322,'Masterlist - Updating'!$B:$B,0))</f>
        <v>TRESCAL</v>
      </c>
      <c r="N322" s="7" t="str">
        <f>INDEX('Masterlist - Updating'!$N:$N,MATCH('Masterlist Autolink (Audit)'!B322,'Masterlist - Updating'!$B:$B,0))</f>
        <v>SALDM/0699/21/22</v>
      </c>
      <c r="O322" s="7" t="str">
        <f>INDEX('Masterlist - Updating'!$O:$O,MATCH('Masterlist Autolink (Audit)'!B322,'Masterlist - Updating'!$B:$B,0))</f>
        <v>M/S GAUGE ROOM H33</v>
      </c>
      <c r="P322" s="7" t="b">
        <f ca="1">INDEX('Masterlist - Updating'!$P:$P,MATCH('Masterlist Autolink (Audit)'!B322,'Masterlist - Updating'!$B:$B,0))</f>
        <v>1</v>
      </c>
      <c r="Q322" s="7">
        <f>INDEX('Masterlist - Updating'!$Q:$Q,MATCH('Masterlist Autolink (Audit)'!B322,'Masterlist - Updating'!$B:$B,0))</f>
        <v>0</v>
      </c>
      <c r="R322" s="7" t="str">
        <f>INDEX('Masterlist - Updating'!$R:$R,MATCH('Masterlist Autolink (Audit)'!B322,'Masterlist - Updating'!$B:$B,0))</f>
        <v>18640 (E81)
0101 (600.2)
000211509 (PH-3515F)</v>
      </c>
      <c r="S322" s="7" t="str">
        <f>INDEX('Masterlist - Updating'!$S:$S,MATCH('Masterlist Autolink (Audit)'!B322,'Masterlist - Updating'!$B:$B,0))</f>
        <v>SALDM/1010/2/21
SALDM/1074/3/21
SALDM/0624/1/22</v>
      </c>
      <c r="T322" s="7" t="str">
        <f>INDEX('Masterlist - Updating'!$T:$T,MATCH('Masterlist Autolink (Audit)'!B322,'Masterlist - Updating'!$B:$B,0))</f>
        <v>11.08.2023
12.08.2023
19.04.2023</v>
      </c>
      <c r="U322" s="11">
        <f t="shared" ca="1" si="14"/>
        <v>44831</v>
      </c>
      <c r="V322" s="11">
        <f t="shared" si="16"/>
        <v>45041</v>
      </c>
    </row>
    <row r="323" spans="1:22" ht="60" customHeight="1" x14ac:dyDescent="0.35">
      <c r="A323" s="2">
        <v>321</v>
      </c>
      <c r="B323" s="12" t="s">
        <v>1376</v>
      </c>
      <c r="C323" s="130" t="str">
        <f>INDEX('Masterlist - Updating'!$C:$C,MATCH('Masterlist Autolink (Audit)'!B323,'Masterlist - Updating'!$B:$B,0))</f>
        <v>PLUG GAUGE</v>
      </c>
      <c r="D323" s="7" t="str">
        <f>INDEX('Masterlist - Updating'!$D:$D,MATCH('Masterlist Autolink (Audit)'!B323,'Masterlist - Updating'!$B:$B,0))</f>
        <v>GAGE ASSEMBLY</v>
      </c>
      <c r="E323" s="7" t="str">
        <f>INDEX('Masterlist - Updating'!$E:$E,MATCH('Masterlist Autolink (Audit)'!B323,'Masterlist - Updating'!$B:$B,0))</f>
        <v>1/2" - 14 NPT</v>
      </c>
      <c r="F323" s="7" t="str">
        <f>INDEX('Masterlist - Updating'!$F:$F,MATCH('Masterlist Autolink (Audit)'!B323,'Masterlist - Updating'!$B:$B,0))</f>
        <v>-</v>
      </c>
      <c r="G323" s="7" t="str">
        <f>INDEX('Masterlist - Updating'!$G:$G,MATCH('Masterlist Autolink (Audit)'!B323,'Masterlist - Updating'!$B:$B,0))</f>
        <v>QCD/TRSG/PROCEDURE 030 / TRSG/QM/001/20</v>
      </c>
      <c r="H323" s="7" t="str">
        <f>INDEX('Masterlist - Updating'!$H:$H,MATCH('Masterlist Autolink (Audit)'!B323,'Masterlist - Updating'!$B:$B,0))</f>
        <v>ANSI/ASME B1.2
ANSI/ASME B1.8
ANSI/ASME B1.20.1
ANSI/ASME B1.5</v>
      </c>
      <c r="I323" s="8">
        <f>INDEX('Masterlist - Updating'!$I:$I,MATCH('Masterlist Autolink (Audit)'!B323,'Masterlist - Updating'!$B:$B,0))</f>
        <v>44529</v>
      </c>
      <c r="J323" s="133">
        <f>INDEX('Masterlist - Updating'!$J:$J,MATCH('Masterlist Autolink (Audit)'!B323,'Masterlist - Updating'!$B:$B,0))</f>
        <v>1</v>
      </c>
      <c r="K323" s="133" t="str">
        <f>INDEX('Masterlist - Updating'!$K:$K,MATCH('Masterlist Autolink (Audit)'!B323,'Masterlist - Updating'!$B:$B,0))</f>
        <v>Years</v>
      </c>
      <c r="L323" s="8">
        <f>INDEX('Masterlist - Updating'!$L:$L,MATCH('Masterlist Autolink (Audit)'!B323,'Masterlist - Updating'!$B:$B,0))</f>
        <v>44894</v>
      </c>
      <c r="M323" s="7" t="str">
        <f>INDEX('Masterlist - Updating'!$M:$M,MATCH('Masterlist Autolink (Audit)'!B323,'Masterlist - Updating'!$B:$B,0))</f>
        <v>TRESCAL</v>
      </c>
      <c r="N323" s="7" t="str">
        <f>INDEX('Masterlist - Updating'!$N:$N,MATCH('Masterlist Autolink (Audit)'!B323,'Masterlist - Updating'!$B:$B,0))</f>
        <v>SALDM/1918/9/21</v>
      </c>
      <c r="O323" s="7" t="str">
        <f>INDEX('Masterlist - Updating'!$O:$O,MATCH('Masterlist Autolink (Audit)'!B323,'Masterlist - Updating'!$B:$B,0))</f>
        <v>M/S GAUGE ROOM H39</v>
      </c>
      <c r="P323" s="7" t="b">
        <f ca="1">INDEX('Masterlist - Updating'!$P:$P,MATCH('Masterlist Autolink (Audit)'!B323,'Masterlist - Updating'!$B:$B,0))</f>
        <v>1</v>
      </c>
      <c r="Q323" s="7">
        <f>INDEX('Masterlist - Updating'!$Q:$Q,MATCH('Masterlist Autolink (Audit)'!B323,'Masterlist - Updating'!$B:$B,0))</f>
        <v>0</v>
      </c>
      <c r="R323" s="7">
        <f>INDEX('Masterlist - Updating'!$R:$R,MATCH('Masterlist Autolink (Audit)'!B323,'Masterlist - Updating'!$B:$B,0))</f>
        <v>0</v>
      </c>
      <c r="S323" s="7">
        <f>INDEX('Masterlist - Updating'!$S:$S,MATCH('Masterlist Autolink (Audit)'!B323,'Masterlist - Updating'!$B:$B,0))</f>
        <v>0</v>
      </c>
      <c r="T323" s="7">
        <f>INDEX('Masterlist - Updating'!$T:$T,MATCH('Masterlist Autolink (Audit)'!B323,'Masterlist - Updating'!$B:$B,0))</f>
        <v>0</v>
      </c>
      <c r="U323" s="11">
        <f t="shared" ref="U323:U330" ca="1" si="17">TODAY()</f>
        <v>44831</v>
      </c>
      <c r="V323" s="11">
        <f t="shared" si="16"/>
        <v>44880</v>
      </c>
    </row>
    <row r="324" spans="1:22" ht="60" customHeight="1" x14ac:dyDescent="0.35">
      <c r="A324" s="2">
        <v>322</v>
      </c>
      <c r="B324" s="12" t="s">
        <v>1378</v>
      </c>
      <c r="C324" s="130" t="str">
        <f>INDEX('Masterlist - Updating'!$C:$C,MATCH('Masterlist Autolink (Audit)'!B324,'Masterlist - Updating'!$B:$B,0))</f>
        <v>PLUG GAUGE</v>
      </c>
      <c r="D324" s="7" t="str">
        <f>INDEX('Masterlist - Updating'!$D:$D,MATCH('Masterlist Autolink (Audit)'!B324,'Masterlist - Updating'!$B:$B,0))</f>
        <v>GAGE ASSEMBLY</v>
      </c>
      <c r="E324" s="7" t="str">
        <f>INDEX('Masterlist - Updating'!$E:$E,MATCH('Masterlist Autolink (Audit)'!B324,'Masterlist - Updating'!$B:$B,0))</f>
        <v>1" - 11.5 NPT</v>
      </c>
      <c r="F324" s="7" t="str">
        <f>INDEX('Masterlist - Updating'!$F:$F,MATCH('Masterlist Autolink (Audit)'!B324,'Masterlist - Updating'!$B:$B,0))</f>
        <v>#1</v>
      </c>
      <c r="G324" s="7" t="str">
        <f>INDEX('Masterlist - Updating'!$G:$G,MATCH('Masterlist Autolink (Audit)'!B324,'Masterlist - Updating'!$B:$B,0))</f>
        <v>QCD/TRSG/PROCEDURE 030 / TRSG/QM/001/20 / 
ANSI/ASME B1.20.5-1991</v>
      </c>
      <c r="H324" s="7" t="str">
        <f>INDEX('Masterlist - Updating'!$H:$H,MATCH('Masterlist Autolink (Audit)'!B324,'Masterlist - Updating'!$B:$B,0))</f>
        <v>ANSI/ASME B1.2
ANSI/ASME B1.8
ANSI/ASME B1.20.1
ANSI/ASME B1.5</v>
      </c>
      <c r="I324" s="8">
        <f>INDEX('Masterlist - Updating'!$I:$I,MATCH('Masterlist Autolink (Audit)'!B324,'Masterlist - Updating'!$B:$B,0))</f>
        <v>44690</v>
      </c>
      <c r="J324" s="133">
        <f>INDEX('Masterlist - Updating'!$J:$J,MATCH('Masterlist Autolink (Audit)'!B324,'Masterlist - Updating'!$B:$B,0))</f>
        <v>1</v>
      </c>
      <c r="K324" s="133" t="str">
        <f>INDEX('Masterlist - Updating'!$K:$K,MATCH('Masterlist Autolink (Audit)'!B324,'Masterlist - Updating'!$B:$B,0))</f>
        <v>Years</v>
      </c>
      <c r="L324" s="8">
        <f>INDEX('Masterlist - Updating'!$L:$L,MATCH('Masterlist Autolink (Audit)'!B324,'Masterlist - Updating'!$B:$B,0))</f>
        <v>45055</v>
      </c>
      <c r="M324" s="7" t="str">
        <f>INDEX('Masterlist - Updating'!$M:$M,MATCH('Masterlist Autolink (Audit)'!B324,'Masterlist - Updating'!$B:$B,0))</f>
        <v>TRESCAL</v>
      </c>
      <c r="N324" s="7" t="str">
        <f>INDEX('Masterlist - Updating'!$N:$N,MATCH('Masterlist Autolink (Audit)'!B324,'Masterlist - Updating'!$B:$B,0))</f>
        <v>SALDM/0699/22/22</v>
      </c>
      <c r="O324" s="7" t="str">
        <f>INDEX('Masterlist - Updating'!$O:$O,MATCH('Masterlist Autolink (Audit)'!B324,'Masterlist - Updating'!$B:$B,0))</f>
        <v>QC GAUGE ROOM - I</v>
      </c>
      <c r="P324" s="7" t="b">
        <f ca="1">INDEX('Masterlist - Updating'!$P:$P,MATCH('Masterlist Autolink (Audit)'!B324,'Masterlist - Updating'!$B:$B,0))</f>
        <v>1</v>
      </c>
      <c r="Q324" s="7">
        <f>INDEX('Masterlist - Updating'!$Q:$Q,MATCH('Masterlist Autolink (Audit)'!B324,'Masterlist - Updating'!$B:$B,0))</f>
        <v>0</v>
      </c>
      <c r="R324" s="7" t="str">
        <f>INDEX('Masterlist - Updating'!$R:$R,MATCH('Masterlist Autolink (Audit)'!B324,'Masterlist - Updating'!$B:$B,0))</f>
        <v>18640 (E81)
0101 (600.2)
000211509 (PH-3515F)</v>
      </c>
      <c r="S324" s="7" t="str">
        <f>INDEX('Masterlist - Updating'!$S:$S,MATCH('Masterlist Autolink (Audit)'!B324,'Masterlist - Updating'!$B:$B,0))</f>
        <v>SALDM/1010/2/21
SALDM/1074/3/21
SALDM/0624/1/22</v>
      </c>
      <c r="T324" s="7" t="str">
        <f>INDEX('Masterlist - Updating'!$T:$T,MATCH('Masterlist Autolink (Audit)'!B324,'Masterlist - Updating'!$B:$B,0))</f>
        <v>11.08.2023
12.08.2023
19.04.2023</v>
      </c>
      <c r="U324" s="11">
        <f t="shared" ca="1" si="17"/>
        <v>44831</v>
      </c>
      <c r="V324" s="11">
        <f t="shared" si="16"/>
        <v>45041</v>
      </c>
    </row>
    <row r="325" spans="1:22" ht="60" customHeight="1" x14ac:dyDescent="0.35">
      <c r="A325" s="2">
        <v>323</v>
      </c>
      <c r="B325" s="12" t="s">
        <v>1381</v>
      </c>
      <c r="C325" s="130" t="str">
        <f>INDEX('Masterlist - Updating'!$C:$C,MATCH('Masterlist Autolink (Audit)'!B325,'Masterlist - Updating'!$B:$B,0))</f>
        <v>PLUG GAUGE</v>
      </c>
      <c r="D325" s="7" t="str">
        <f>INDEX('Masterlist - Updating'!$D:$D,MATCH('Masterlist Autolink (Audit)'!B325,'Masterlist - Updating'!$B:$B,0))</f>
        <v>GAGE ASSEMBLY</v>
      </c>
      <c r="E325" s="7" t="str">
        <f>INDEX('Masterlist - Updating'!$E:$E,MATCH('Masterlist Autolink (Audit)'!B325,'Masterlist - Updating'!$B:$B,0))</f>
        <v>1-1/4" - 11.5 NPT</v>
      </c>
      <c r="F325" s="7" t="str">
        <f>INDEX('Masterlist - Updating'!$F:$F,MATCH('Masterlist Autolink (Audit)'!B325,'Masterlist - Updating'!$B:$B,0))</f>
        <v>-</v>
      </c>
      <c r="G325" s="7" t="str">
        <f>INDEX('Masterlist - Updating'!$G:$G,MATCH('Masterlist Autolink (Audit)'!B325,'Masterlist - Updating'!$B:$B,0))</f>
        <v>QCD/TRSG/PROCEDURE 030 / TRSG/QM/001/20</v>
      </c>
      <c r="H325" s="7" t="str">
        <f>INDEX('Masterlist - Updating'!$H:$H,MATCH('Masterlist Autolink (Audit)'!B325,'Masterlist - Updating'!$B:$B,0))</f>
        <v>ANSI/ASME B1.2
ANSI/ASME B1.8
ANSI/ASME B1.20.1
ANSI/ASME B1.5</v>
      </c>
      <c r="I325" s="8">
        <f>INDEX('Masterlist - Updating'!$I:$I,MATCH('Masterlist Autolink (Audit)'!B325,'Masterlist - Updating'!$B:$B,0))</f>
        <v>44529</v>
      </c>
      <c r="J325" s="133">
        <f>INDEX('Masterlist - Updating'!$J:$J,MATCH('Masterlist Autolink (Audit)'!B325,'Masterlist - Updating'!$B:$B,0))</f>
        <v>1</v>
      </c>
      <c r="K325" s="133" t="str">
        <f>INDEX('Masterlist - Updating'!$K:$K,MATCH('Masterlist Autolink (Audit)'!B325,'Masterlist - Updating'!$B:$B,0))</f>
        <v>Years</v>
      </c>
      <c r="L325" s="8">
        <f>INDEX('Masterlist - Updating'!$L:$L,MATCH('Masterlist Autolink (Audit)'!B325,'Masterlist - Updating'!$B:$B,0))</f>
        <v>44894</v>
      </c>
      <c r="M325" s="7" t="str">
        <f>INDEX('Masterlist - Updating'!$M:$M,MATCH('Masterlist Autolink (Audit)'!B325,'Masterlist - Updating'!$B:$B,0))</f>
        <v>TRESCAL</v>
      </c>
      <c r="N325" s="7" t="str">
        <f>INDEX('Masterlist - Updating'!$N:$N,MATCH('Masterlist Autolink (Audit)'!B325,'Masterlist - Updating'!$B:$B,0))</f>
        <v>SALDM/1918/10/21</v>
      </c>
      <c r="O325" s="7" t="str">
        <f>INDEX('Masterlist - Updating'!$O:$O,MATCH('Masterlist Autolink (Audit)'!B325,'Masterlist - Updating'!$B:$B,0))</f>
        <v>M/S GAUGE ROOM H40</v>
      </c>
      <c r="P325" s="7" t="b">
        <f ca="1">INDEX('Masterlist - Updating'!$P:$P,MATCH('Masterlist Autolink (Audit)'!B325,'Masterlist - Updating'!$B:$B,0))</f>
        <v>1</v>
      </c>
      <c r="Q325" s="7">
        <f>INDEX('Masterlist - Updating'!$Q:$Q,MATCH('Masterlist Autolink (Audit)'!B325,'Masterlist - Updating'!$B:$B,0))</f>
        <v>0</v>
      </c>
      <c r="R325" s="7">
        <f>INDEX('Masterlist - Updating'!$R:$R,MATCH('Masterlist Autolink (Audit)'!B325,'Masterlist - Updating'!$B:$B,0))</f>
        <v>0</v>
      </c>
      <c r="S325" s="7">
        <f>INDEX('Masterlist - Updating'!$S:$S,MATCH('Masterlist Autolink (Audit)'!B325,'Masterlist - Updating'!$B:$B,0))</f>
        <v>0</v>
      </c>
      <c r="T325" s="7">
        <f>INDEX('Masterlist - Updating'!$T:$T,MATCH('Masterlist Autolink (Audit)'!B325,'Masterlist - Updating'!$B:$B,0))</f>
        <v>0</v>
      </c>
      <c r="U325" s="11">
        <f t="shared" ca="1" si="17"/>
        <v>44831</v>
      </c>
      <c r="V325" s="11">
        <f t="shared" si="16"/>
        <v>44880</v>
      </c>
    </row>
    <row r="326" spans="1:22" ht="60" customHeight="1" x14ac:dyDescent="0.35">
      <c r="A326" s="2">
        <v>324</v>
      </c>
      <c r="B326" s="12" t="s">
        <v>1384</v>
      </c>
      <c r="C326" s="130" t="str">
        <f>INDEX('Masterlist - Updating'!$C:$C,MATCH('Masterlist Autolink (Audit)'!B326,'Masterlist - Updating'!$B:$B,0))</f>
        <v>PLUG GAUGE</v>
      </c>
      <c r="D326" s="7" t="str">
        <f>INDEX('Masterlist - Updating'!$D:$D,MATCH('Masterlist Autolink (Audit)'!B326,'Masterlist - Updating'!$B:$B,0))</f>
        <v>GAGE ASSEMBLY</v>
      </c>
      <c r="E326" s="7" t="str">
        <f>INDEX('Masterlist - Updating'!$E:$E,MATCH('Masterlist Autolink (Audit)'!B326,'Masterlist - Updating'!$B:$B,0))</f>
        <v>1-1/2" - 11.5 NPT</v>
      </c>
      <c r="F326" s="7" t="str">
        <f>INDEX('Masterlist - Updating'!$F:$F,MATCH('Masterlist Autolink (Audit)'!B326,'Masterlist - Updating'!$B:$B,0))</f>
        <v>-</v>
      </c>
      <c r="G326" s="7" t="str">
        <f>INDEX('Masterlist - Updating'!$G:$G,MATCH('Masterlist Autolink (Audit)'!B326,'Masterlist - Updating'!$B:$B,0))</f>
        <v>QCD/TRSG/PROCEDURE 030 / TRSG/QM/001/20</v>
      </c>
      <c r="H326" s="7" t="str">
        <f>INDEX('Masterlist - Updating'!$H:$H,MATCH('Masterlist Autolink (Audit)'!B326,'Masterlist - Updating'!$B:$B,0))</f>
        <v>ANSI/ASME B1.2
ANSI/ASME B1.8
ANSI/ASME B1.20.1
ANSI/ASME B1.5</v>
      </c>
      <c r="I326" s="8">
        <f>INDEX('Masterlist - Updating'!$I:$I,MATCH('Masterlist Autolink (Audit)'!B326,'Masterlist - Updating'!$B:$B,0))</f>
        <v>44529</v>
      </c>
      <c r="J326" s="133">
        <f>INDEX('Masterlist - Updating'!$J:$J,MATCH('Masterlist Autolink (Audit)'!B326,'Masterlist - Updating'!$B:$B,0))</f>
        <v>1</v>
      </c>
      <c r="K326" s="133" t="str">
        <f>INDEX('Masterlist - Updating'!$K:$K,MATCH('Masterlist Autolink (Audit)'!B326,'Masterlist - Updating'!$B:$B,0))</f>
        <v>Years</v>
      </c>
      <c r="L326" s="8">
        <f>INDEX('Masterlist - Updating'!$L:$L,MATCH('Masterlist Autolink (Audit)'!B326,'Masterlist - Updating'!$B:$B,0))</f>
        <v>44894</v>
      </c>
      <c r="M326" s="7" t="str">
        <f>INDEX('Masterlist - Updating'!$M:$M,MATCH('Masterlist Autolink (Audit)'!B326,'Masterlist - Updating'!$B:$B,0))</f>
        <v>TRESCAL</v>
      </c>
      <c r="N326" s="7" t="str">
        <f>INDEX('Masterlist - Updating'!$N:$N,MATCH('Masterlist Autolink (Audit)'!B326,'Masterlist - Updating'!$B:$B,0))</f>
        <v>SALDM/1918/7/21</v>
      </c>
      <c r="O326" s="7" t="str">
        <f>INDEX('Masterlist - Updating'!$O:$O,MATCH('Masterlist Autolink (Audit)'!B326,'Masterlist - Updating'!$B:$B,0))</f>
        <v>M/S GAUGE ROOM H36</v>
      </c>
      <c r="P326" s="7" t="b">
        <f ca="1">INDEX('Masterlist - Updating'!$P:$P,MATCH('Masterlist Autolink (Audit)'!B326,'Masterlist - Updating'!$B:$B,0))</f>
        <v>1</v>
      </c>
      <c r="Q326" s="7">
        <f>INDEX('Masterlist - Updating'!$Q:$Q,MATCH('Masterlist Autolink (Audit)'!B326,'Masterlist - Updating'!$B:$B,0))</f>
        <v>0</v>
      </c>
      <c r="R326" s="7">
        <f>INDEX('Masterlist - Updating'!$R:$R,MATCH('Masterlist Autolink (Audit)'!B326,'Masterlist - Updating'!$B:$B,0))</f>
        <v>0</v>
      </c>
      <c r="S326" s="7">
        <f>INDEX('Masterlist - Updating'!$S:$S,MATCH('Masterlist Autolink (Audit)'!B326,'Masterlist - Updating'!$B:$B,0))</f>
        <v>0</v>
      </c>
      <c r="T326" s="7">
        <f>INDEX('Masterlist - Updating'!$T:$T,MATCH('Masterlist Autolink (Audit)'!B326,'Masterlist - Updating'!$B:$B,0))</f>
        <v>0</v>
      </c>
      <c r="U326" s="11">
        <f t="shared" ca="1" si="17"/>
        <v>44831</v>
      </c>
      <c r="V326" s="11">
        <f>(L326-14)</f>
        <v>44880</v>
      </c>
    </row>
    <row r="327" spans="1:22" ht="60" customHeight="1" x14ac:dyDescent="0.35">
      <c r="A327" s="2">
        <v>325</v>
      </c>
      <c r="B327" s="12" t="s">
        <v>1387</v>
      </c>
      <c r="C327" s="130" t="str">
        <f>INDEX('Masterlist - Updating'!$C:$C,MATCH('Masterlist Autolink (Audit)'!B327,'Masterlist - Updating'!$B:$B,0))</f>
        <v>PLUG GAUGE 
(GO &amp; NO GO)</v>
      </c>
      <c r="D327" s="7" t="str">
        <f>INDEX('Masterlist - Updating'!$D:$D,MATCH('Masterlist Autolink (Audit)'!B327,'Masterlist - Updating'!$B:$B,0))</f>
        <v>THREADMASTER</v>
      </c>
      <c r="E327" s="7" t="str">
        <f>INDEX('Masterlist - Updating'!$E:$E,MATCH('Masterlist Autolink (Audit)'!B327,'Masterlist - Updating'!$B:$B,0))</f>
        <v>1-1/4" - 8 UN - 2B</v>
      </c>
      <c r="F327" s="7" t="str">
        <f>INDEX('Masterlist - Updating'!$F:$F,MATCH('Masterlist Autolink (Audit)'!B327,'Masterlist - Updating'!$B:$B,0))</f>
        <v>149777</v>
      </c>
      <c r="G327" s="7" t="str">
        <f>INDEX('Masterlist - Updating'!$G:$G,MATCH('Masterlist Autolink (Audit)'!B327,'Masterlist - Updating'!$B:$B,0))</f>
        <v>QCD/TRSG/PROCEDURE 014 / TRSG/QM/001/20 / 
ANSI/ASME B1.2-1983</v>
      </c>
      <c r="H327" s="7" t="str">
        <f>INDEX('Masterlist - Updating'!$H:$H,MATCH('Masterlist Autolink (Audit)'!B327,'Masterlist - Updating'!$B:$B,0))</f>
        <v>ANSI/ASME B1.2
ANSI/ASME B1.8
ANSI/ASME B1.20.1
ANSI/ASME B1.5</v>
      </c>
      <c r="I327" s="8">
        <f>INDEX('Masterlist - Updating'!$I:$I,MATCH('Masterlist Autolink (Audit)'!B327,'Masterlist - Updating'!$B:$B,0))</f>
        <v>44749</v>
      </c>
      <c r="J327" s="133">
        <f>INDEX('Masterlist - Updating'!$J:$J,MATCH('Masterlist Autolink (Audit)'!B327,'Masterlist - Updating'!$B:$B,0))</f>
        <v>1</v>
      </c>
      <c r="K327" s="133" t="str">
        <f>INDEX('Masterlist - Updating'!$K:$K,MATCH('Masterlist Autolink (Audit)'!B327,'Masterlist - Updating'!$B:$B,0))</f>
        <v>Years</v>
      </c>
      <c r="L327" s="8">
        <f>INDEX('Masterlist - Updating'!$L:$L,MATCH('Masterlist Autolink (Audit)'!B327,'Masterlist - Updating'!$B:$B,0))</f>
        <v>45114</v>
      </c>
      <c r="M327" s="7" t="str">
        <f>INDEX('Masterlist - Updating'!$M:$M,MATCH('Masterlist Autolink (Audit)'!B327,'Masterlist - Updating'!$B:$B,0))</f>
        <v>TRESCAL</v>
      </c>
      <c r="N327" s="7" t="str">
        <f>INDEX('Masterlist - Updating'!$N:$N,MATCH('Masterlist Autolink (Audit)'!B327,'Masterlist - Updating'!$B:$B,0))</f>
        <v>SALDM/0826/10/22</v>
      </c>
      <c r="O327" s="7" t="str">
        <f>INDEX('Masterlist - Updating'!$O:$O,MATCH('Masterlist Autolink (Audit)'!B327,'Masterlist - Updating'!$B:$B,0))</f>
        <v>M/S GAUGE ROOM H7</v>
      </c>
      <c r="P327" s="7" t="b">
        <f ca="1">INDEX('Masterlist - Updating'!$P:$P,MATCH('Masterlist Autolink (Audit)'!B327,'Masterlist - Updating'!$B:$B,0))</f>
        <v>1</v>
      </c>
      <c r="Q327" s="7">
        <f>INDEX('Masterlist - Updating'!$Q:$Q,MATCH('Masterlist Autolink (Audit)'!B327,'Masterlist - Updating'!$B:$B,0))</f>
        <v>0</v>
      </c>
      <c r="R327" s="7" t="str">
        <f>INDEX('Masterlist - Updating'!$R:$R,MATCH('Masterlist Autolink (Audit)'!B327,'Masterlist - Updating'!$B:$B,0))</f>
        <v>18640 (E81)
0101 (600.2)
000211509 (PH-3515F)</v>
      </c>
      <c r="S327" s="7" t="str">
        <f>INDEX('Masterlist - Updating'!$S:$S,MATCH('Masterlist Autolink (Audit)'!B327,'Masterlist - Updating'!$B:$B,0))</f>
        <v>SALDM/1010/2/21
SALDM/1074/3/21
SALDM/0624/1/22</v>
      </c>
      <c r="T327" s="7" t="str">
        <f>INDEX('Masterlist - Updating'!$T:$T,MATCH('Masterlist Autolink (Audit)'!B327,'Masterlist - Updating'!$B:$B,0))</f>
        <v>11.08.2023
12.08.2023
19.04.2023</v>
      </c>
      <c r="U327" s="11">
        <f t="shared" ca="1" si="17"/>
        <v>44831</v>
      </c>
      <c r="V327" s="11">
        <f>(L327-14)</f>
        <v>45100</v>
      </c>
    </row>
    <row r="328" spans="1:22" ht="60" customHeight="1" x14ac:dyDescent="0.35">
      <c r="A328" s="2">
        <v>326</v>
      </c>
      <c r="B328" s="12" t="s">
        <v>1391</v>
      </c>
      <c r="C328" s="130" t="str">
        <f>INDEX('Masterlist - Updating'!$C:$C,MATCH('Masterlist Autolink (Audit)'!B328,'Masterlist - Updating'!$B:$B,0))</f>
        <v>PLUG GAUGE 
(GO &amp; NO GO)</v>
      </c>
      <c r="D328" s="7" t="str">
        <f>INDEX('Masterlist - Updating'!$D:$D,MATCH('Masterlist Autolink (Audit)'!B328,'Masterlist - Updating'!$B:$B,0))</f>
        <v>THREADMASTER</v>
      </c>
      <c r="E328" s="7" t="str">
        <f>INDEX('Masterlist - Updating'!$E:$E,MATCH('Masterlist Autolink (Audit)'!B328,'Masterlist - Updating'!$B:$B,0))</f>
        <v>1-3/8" - 8 UN - 2B</v>
      </c>
      <c r="F328" s="7" t="str">
        <f>INDEX('Masterlist - Updating'!$F:$F,MATCH('Masterlist Autolink (Audit)'!B328,'Masterlist - Updating'!$B:$B,0))</f>
        <v>149775</v>
      </c>
      <c r="G328" s="7" t="str">
        <f>INDEX('Masterlist - Updating'!$G:$G,MATCH('Masterlist Autolink (Audit)'!B328,'Masterlist - Updating'!$B:$B,0))</f>
        <v>QCD/TRSG/PROCEDURE 014 / TRSG/QM/001/20 / 
ANSI/ASME B1.2-1983</v>
      </c>
      <c r="H328" s="7" t="str">
        <f>INDEX('Masterlist - Updating'!$H:$H,MATCH('Masterlist Autolink (Audit)'!B328,'Masterlist - Updating'!$B:$B,0))</f>
        <v>ANSI/ASME B1.2
ANSI/ASME B1.8
ANSI/ASME B1.20.1
ANSI/ASME B1.5</v>
      </c>
      <c r="I328" s="8">
        <f>INDEX('Masterlist - Updating'!$I:$I,MATCH('Masterlist Autolink (Audit)'!B328,'Masterlist - Updating'!$B:$B,0))</f>
        <v>44749</v>
      </c>
      <c r="J328" s="133">
        <f>INDEX('Masterlist - Updating'!$J:$J,MATCH('Masterlist Autolink (Audit)'!B328,'Masterlist - Updating'!$B:$B,0))</f>
        <v>1</v>
      </c>
      <c r="K328" s="133" t="str">
        <f>INDEX('Masterlist - Updating'!$K:$K,MATCH('Masterlist Autolink (Audit)'!B328,'Masterlist - Updating'!$B:$B,0))</f>
        <v>Years</v>
      </c>
      <c r="L328" s="8">
        <f>INDEX('Masterlist - Updating'!$L:$L,MATCH('Masterlist Autolink (Audit)'!B328,'Masterlist - Updating'!$B:$B,0))</f>
        <v>45114</v>
      </c>
      <c r="M328" s="7" t="str">
        <f>INDEX('Masterlist - Updating'!$M:$M,MATCH('Masterlist Autolink (Audit)'!B328,'Masterlist - Updating'!$B:$B,0))</f>
        <v>TRESCAL</v>
      </c>
      <c r="N328" s="7" t="str">
        <f>INDEX('Masterlist - Updating'!$N:$N,MATCH('Masterlist Autolink (Audit)'!B328,'Masterlist - Updating'!$B:$B,0))</f>
        <v>SALDM/0826/11/22</v>
      </c>
      <c r="O328" s="7" t="str">
        <f>INDEX('Masterlist - Updating'!$O:$O,MATCH('Masterlist Autolink (Audit)'!B328,'Masterlist - Updating'!$B:$B,0))</f>
        <v>QC GAUGE ROOM - D</v>
      </c>
      <c r="P328" s="7" t="b">
        <f ca="1">INDEX('Masterlist - Updating'!$P:$P,MATCH('Masterlist Autolink (Audit)'!B328,'Masterlist - Updating'!$B:$B,0))</f>
        <v>1</v>
      </c>
      <c r="Q328" s="7">
        <f>INDEX('Masterlist - Updating'!$Q:$Q,MATCH('Masterlist Autolink (Audit)'!B328,'Masterlist - Updating'!$B:$B,0))</f>
        <v>0</v>
      </c>
      <c r="R328" s="7" t="str">
        <f>INDEX('Masterlist - Updating'!$R:$R,MATCH('Masterlist Autolink (Audit)'!B328,'Masterlist - Updating'!$B:$B,0))</f>
        <v>18640 (E81)
0101 (600.2)
000211509 (PH-3515F)</v>
      </c>
      <c r="S328" s="7" t="str">
        <f>INDEX('Masterlist - Updating'!$S:$S,MATCH('Masterlist Autolink (Audit)'!B328,'Masterlist - Updating'!$B:$B,0))</f>
        <v>SALDM/1010/2/21
SALDM/1074/3/21
SALDM/0624/1/22</v>
      </c>
      <c r="T328" s="7" t="str">
        <f>INDEX('Masterlist - Updating'!$T:$T,MATCH('Masterlist Autolink (Audit)'!B328,'Masterlist - Updating'!$B:$B,0))</f>
        <v>11.08.2023
12.08.2023
19.04.2023</v>
      </c>
      <c r="U328" s="11">
        <f t="shared" ca="1" si="17"/>
        <v>44831</v>
      </c>
      <c r="V328" s="11">
        <f>(L328-14)</f>
        <v>45100</v>
      </c>
    </row>
    <row r="329" spans="1:22" ht="60" customHeight="1" x14ac:dyDescent="0.35">
      <c r="A329" s="2">
        <v>327</v>
      </c>
      <c r="B329" s="12" t="s">
        <v>1394</v>
      </c>
      <c r="C329" s="130" t="str">
        <f>INDEX('Masterlist - Updating'!$C:$C,MATCH('Masterlist Autolink (Audit)'!B329,'Masterlist - Updating'!$B:$B,0))</f>
        <v>PLUG GAUGE 
(GO &amp; NO GO)</v>
      </c>
      <c r="D329" s="7" t="str">
        <f>INDEX('Masterlist - Updating'!$D:$D,MATCH('Masterlist Autolink (Audit)'!B329,'Masterlist - Updating'!$B:$B,0))</f>
        <v>THREADMASTER</v>
      </c>
      <c r="E329" s="7" t="str">
        <f>INDEX('Masterlist - Updating'!$E:$E,MATCH('Masterlist Autolink (Audit)'!B329,'Masterlist - Updating'!$B:$B,0))</f>
        <v xml:space="preserve">3" - 8 UN - 2B </v>
      </c>
      <c r="F329" s="7" t="str">
        <f>INDEX('Masterlist - Updating'!$F:$F,MATCH('Masterlist Autolink (Audit)'!B329,'Masterlist - Updating'!$B:$B,0))</f>
        <v>144661 &amp; 144663</v>
      </c>
      <c r="G329" s="7" t="str">
        <f>INDEX('Masterlist - Updating'!$G:$G,MATCH('Masterlist Autolink (Audit)'!B329,'Masterlist - Updating'!$B:$B,0))</f>
        <v>QCD/TRSG/PROCEDURE 014 / TRSG/QM/001/20 / 
ANSI/ASME B1.2-1983</v>
      </c>
      <c r="H329" s="7" t="str">
        <f>INDEX('Masterlist - Updating'!$H:$H,MATCH('Masterlist Autolink (Audit)'!B329,'Masterlist - Updating'!$B:$B,0))</f>
        <v>ANSI/ASME B1.2
ANSI/ASME B1.8
ANSI/ASME B1.20.1
ANSI/ASME B1.5</v>
      </c>
      <c r="I329" s="8">
        <f>INDEX('Masterlist - Updating'!$I:$I,MATCH('Masterlist Autolink (Audit)'!B329,'Masterlist - Updating'!$B:$B,0))</f>
        <v>44681</v>
      </c>
      <c r="J329" s="133">
        <f>INDEX('Masterlist - Updating'!$J:$J,MATCH('Masterlist Autolink (Audit)'!B329,'Masterlist - Updating'!$B:$B,0))</f>
        <v>1</v>
      </c>
      <c r="K329" s="133" t="str">
        <f>INDEX('Masterlist - Updating'!$K:$K,MATCH('Masterlist Autolink (Audit)'!B329,'Masterlist - Updating'!$B:$B,0))</f>
        <v>Years</v>
      </c>
      <c r="L329" s="8">
        <f>INDEX('Masterlist - Updating'!$L:$L,MATCH('Masterlist Autolink (Audit)'!B329,'Masterlist - Updating'!$B:$B,0))</f>
        <v>45046</v>
      </c>
      <c r="M329" s="7" t="str">
        <f>INDEX('Masterlist - Updating'!$M:$M,MATCH('Masterlist Autolink (Audit)'!B329,'Masterlist - Updating'!$B:$B,0))</f>
        <v>TRESCAL</v>
      </c>
      <c r="N329" s="7" t="str">
        <f>INDEX('Masterlist - Updating'!$N:$N,MATCH('Masterlist Autolink (Audit)'!B329,'Masterlist - Updating'!$B:$B,0))</f>
        <v>SALDM/0675/6/22</v>
      </c>
      <c r="O329" s="7" t="str">
        <f>INDEX('Masterlist - Updating'!$O:$O,MATCH('Masterlist Autolink (Audit)'!B329,'Masterlist - Updating'!$B:$B,0))</f>
        <v>M/S GAUGE ROOM C20 &amp; C21</v>
      </c>
      <c r="P329" s="7" t="b">
        <f ca="1">INDEX('Masterlist - Updating'!$P:$P,MATCH('Masterlist Autolink (Audit)'!B329,'Masterlist - Updating'!$B:$B,0))</f>
        <v>1</v>
      </c>
      <c r="Q329" s="7">
        <f>INDEX('Masterlist - Updating'!$Q:$Q,MATCH('Masterlist Autolink (Audit)'!B329,'Masterlist - Updating'!$B:$B,0))</f>
        <v>0</v>
      </c>
      <c r="R329" s="7" t="str">
        <f>INDEX('Masterlist - Updating'!$R:$R,MATCH('Masterlist Autolink (Audit)'!B329,'Masterlist - Updating'!$B:$B,0))</f>
        <v>18640 (E81)
0101 (600.2)
000211509 (PH-3515F)</v>
      </c>
      <c r="S329" s="7" t="str">
        <f>INDEX('Masterlist - Updating'!$S:$S,MATCH('Masterlist Autolink (Audit)'!B329,'Masterlist - Updating'!$B:$B,0))</f>
        <v>SALDM/1010/2/21
SALDM/1074/3/21
SALDM/0624/1/22</v>
      </c>
      <c r="T329" s="7" t="str">
        <f>INDEX('Masterlist - Updating'!$T:$T,MATCH('Masterlist Autolink (Audit)'!B329,'Masterlist - Updating'!$B:$B,0))</f>
        <v>11.08.2023
12.08.2023
19.04.2023</v>
      </c>
      <c r="U329" s="11">
        <f t="shared" ca="1" si="17"/>
        <v>44831</v>
      </c>
      <c r="V329" s="11">
        <f>(L329-14)</f>
        <v>45032</v>
      </c>
    </row>
    <row r="330" spans="1:22" ht="60" customHeight="1" x14ac:dyDescent="0.35">
      <c r="A330" s="2">
        <v>328</v>
      </c>
      <c r="B330" s="12" t="s">
        <v>1399</v>
      </c>
      <c r="C330" s="130" t="str">
        <f>INDEX('Masterlist - Updating'!$C:$C,MATCH('Masterlist Autolink (Audit)'!B330,'Masterlist - Updating'!$B:$B,0))</f>
        <v>PLUG GAUGE 
(GO &amp; NO GO)</v>
      </c>
      <c r="D330" s="7" t="str">
        <f>INDEX('Masterlist - Updating'!$D:$D,MATCH('Masterlist Autolink (Audit)'!B330,'Masterlist - Updating'!$B:$B,0))</f>
        <v>THE ORIGINAL GAUGE UK</v>
      </c>
      <c r="E330" s="7" t="str">
        <f>INDEX('Masterlist - Updating'!$E:$E,MATCH('Masterlist Autolink (Audit)'!B330,'Masterlist - Updating'!$B:$B,0))</f>
        <v>1/2" - 13 UNC - 2B</v>
      </c>
      <c r="F330" s="7" t="str">
        <f>INDEX('Masterlist - Updating'!$F:$F,MATCH('Masterlist Autolink (Audit)'!B330,'Masterlist - Updating'!$B:$B,0))</f>
        <v>CM657890-1A</v>
      </c>
      <c r="G330" s="7" t="str">
        <f>INDEX('Masterlist - Updating'!$G:$G,MATCH('Masterlist Autolink (Audit)'!B330,'Masterlist - Updating'!$B:$B,0))</f>
        <v>QCD/TRSG/PROCEDURE 014 / TRSG/QM/001/20 / 
ANSI/ASME B1.2-1983</v>
      </c>
      <c r="H330" s="7" t="str">
        <f>INDEX('Masterlist - Updating'!$H:$H,MATCH('Masterlist Autolink (Audit)'!B330,'Masterlist - Updating'!$B:$B,0))</f>
        <v>ANSI/ASME B1.2
ANSI/ASME B1.8
ANSI/ASME B1.20.1
ANSI/ASME B1.5</v>
      </c>
      <c r="I330" s="8">
        <f>INDEX('Masterlist - Updating'!$I:$I,MATCH('Masterlist Autolink (Audit)'!B330,'Masterlist - Updating'!$B:$B,0))</f>
        <v>44749</v>
      </c>
      <c r="J330" s="133">
        <f>INDEX('Masterlist - Updating'!$J:$J,MATCH('Masterlist Autolink (Audit)'!B330,'Masterlist - Updating'!$B:$B,0))</f>
        <v>1</v>
      </c>
      <c r="K330" s="133" t="str">
        <f>INDEX('Masterlist - Updating'!$K:$K,MATCH('Masterlist Autolink (Audit)'!B330,'Masterlist - Updating'!$B:$B,0))</f>
        <v>Years</v>
      </c>
      <c r="L330" s="8">
        <f>INDEX('Masterlist - Updating'!$L:$L,MATCH('Masterlist Autolink (Audit)'!B330,'Masterlist - Updating'!$B:$B,0))</f>
        <v>45114</v>
      </c>
      <c r="M330" s="7" t="str">
        <f>INDEX('Masterlist - Updating'!$M:$M,MATCH('Masterlist Autolink (Audit)'!B330,'Masterlist - Updating'!$B:$B,0))</f>
        <v>TRESCAL</v>
      </c>
      <c r="N330" s="7" t="str">
        <f>INDEX('Masterlist - Updating'!$N:$N,MATCH('Masterlist Autolink (Audit)'!B330,'Masterlist - Updating'!$B:$B,0))</f>
        <v>SALDM/0826/8/22</v>
      </c>
      <c r="O330" s="7" t="str">
        <f>INDEX('Masterlist - Updating'!$O:$O,MATCH('Masterlist Autolink (Audit)'!B330,'Masterlist - Updating'!$B:$B,0))</f>
        <v>M/S GAUGE ROOM H22</v>
      </c>
      <c r="P330" s="7" t="b">
        <f ca="1">INDEX('Masterlist - Updating'!$P:$P,MATCH('Masterlist Autolink (Audit)'!B330,'Masterlist - Updating'!$B:$B,0))</f>
        <v>1</v>
      </c>
      <c r="Q330" s="7">
        <f>INDEX('Masterlist - Updating'!$Q:$Q,MATCH('Masterlist Autolink (Audit)'!B330,'Masterlist - Updating'!$B:$B,0))</f>
        <v>0</v>
      </c>
      <c r="R330" s="7" t="str">
        <f>INDEX('Masterlist - Updating'!$R:$R,MATCH('Masterlist Autolink (Audit)'!B330,'Masterlist - Updating'!$B:$B,0))</f>
        <v>18640 (E81)
0101 (600.2)
000211509 (PH-3515F)</v>
      </c>
      <c r="S330" s="7" t="str">
        <f>INDEX('Masterlist - Updating'!$S:$S,MATCH('Masterlist Autolink (Audit)'!B330,'Masterlist - Updating'!$B:$B,0))</f>
        <v>SALDM/1010/2/21
SALDM/1074/3/21
SALDM/0624/1/22</v>
      </c>
      <c r="T330" s="7" t="str">
        <f>INDEX('Masterlist - Updating'!$T:$T,MATCH('Masterlist Autolink (Audit)'!B330,'Masterlist - Updating'!$B:$B,0))</f>
        <v>11.08.2023
12.08.2023
19.04.2023</v>
      </c>
      <c r="U330" s="11">
        <f t="shared" ca="1" si="17"/>
        <v>44831</v>
      </c>
      <c r="V330" s="11">
        <f>(L330-14)</f>
        <v>45100</v>
      </c>
    </row>
    <row r="331" spans="1:22" ht="60" customHeight="1" x14ac:dyDescent="0.35">
      <c r="A331" s="2">
        <v>329</v>
      </c>
      <c r="B331" s="12" t="s">
        <v>1403</v>
      </c>
      <c r="C331" s="130" t="str">
        <f>INDEX('Masterlist - Updating'!$C:$C,MATCH('Masterlist Autolink (Audit)'!B331,'Masterlist - Updating'!$B:$B,0))</f>
        <v>ID 11" X 1" WT CURVATURE BLOCK</v>
      </c>
      <c r="D331" s="7" t="str">
        <f>INDEX('Masterlist - Updating'!$D:$D,MATCH('Masterlist Autolink (Audit)'!B331,'Masterlist - Updating'!$B:$B,0))</f>
        <v>-</v>
      </c>
      <c r="E331" s="7" t="str">
        <f>INDEX('Masterlist - Updating'!$E:$E,MATCH('Masterlist Autolink (Audit)'!B331,'Masterlist - Updating'!$B:$B,0))</f>
        <v>11" X 1"</v>
      </c>
      <c r="F331" s="7" t="str">
        <f>INDEX('Masterlist - Updating'!$F:$F,MATCH('Masterlist Autolink (Audit)'!B331,'Masterlist - Updating'!$B:$B,0))</f>
        <v>-</v>
      </c>
      <c r="G331" s="7" t="str">
        <f>INDEX('Masterlist - Updating'!$G:$G,MATCH('Masterlist Autolink (Audit)'!B331,'Masterlist - Updating'!$B:$B,0))</f>
        <v>-</v>
      </c>
      <c r="H331" s="7" t="str">
        <f>INDEX('Masterlist - Updating'!$H:$H,MATCH('Masterlist Autolink (Audit)'!B331,'Masterlist - Updating'!$B:$B,0))</f>
        <v>-</v>
      </c>
      <c r="I331" s="8" t="str">
        <f>INDEX('Masterlist - Updating'!$I:$I,MATCH('Masterlist Autolink (Audit)'!B331,'Masterlist - Updating'!$B:$B,0))</f>
        <v>-</v>
      </c>
      <c r="J331" s="133">
        <f>INDEX('Masterlist - Updating'!$J:$J,MATCH('Masterlist Autolink (Audit)'!B331,'Masterlist - Updating'!$B:$B,0))</f>
        <v>0</v>
      </c>
      <c r="K331" s="133" t="str">
        <f>INDEX('Masterlist - Updating'!$K:$K,MATCH('Masterlist Autolink (Audit)'!B331,'Masterlist - Updating'!$B:$B,0))</f>
        <v>Days</v>
      </c>
      <c r="L331" s="8" t="str">
        <f>INDEX('Masterlist - Updating'!$L:$L,MATCH('Masterlist Autolink (Audit)'!B331,'Masterlist - Updating'!$B:$B,0))</f>
        <v>-</v>
      </c>
      <c r="M331" s="7" t="str">
        <f>INDEX('Masterlist - Updating'!$M:$M,MATCH('Masterlist Autolink (Audit)'!B331,'Masterlist - Updating'!$B:$B,0))</f>
        <v>-</v>
      </c>
      <c r="N331" s="7" t="str">
        <f>INDEX('Masterlist - Updating'!$N:$N,MATCH('Masterlist Autolink (Audit)'!B331,'Masterlist - Updating'!$B:$B,0))</f>
        <v>-</v>
      </c>
      <c r="O331" s="7" t="str">
        <f>INDEX('Masterlist - Updating'!$O:$O,MATCH('Masterlist Autolink (Audit)'!B331,'Masterlist - Updating'!$B:$B,0))</f>
        <v>QC BAY C</v>
      </c>
      <c r="P331" s="7" t="str">
        <f>INDEX('Masterlist - Updating'!$P:$P,MATCH('Masterlist Autolink (Audit)'!B331,'Masterlist - Updating'!$B:$B,0))</f>
        <v>NA</v>
      </c>
      <c r="Q331" s="7" t="str">
        <f>INDEX('Masterlist - Updating'!$Q:$Q,MATCH('Masterlist Autolink (Audit)'!B331,'Masterlist - Updating'!$B:$B,0))</f>
        <v>Calibration Not Required</v>
      </c>
      <c r="R331" s="7">
        <f>INDEX('Masterlist - Updating'!$R:$R,MATCH('Masterlist Autolink (Audit)'!B331,'Masterlist - Updating'!$B:$B,0))</f>
        <v>0</v>
      </c>
      <c r="S331" s="7">
        <f>INDEX('Masterlist - Updating'!$S:$S,MATCH('Masterlist Autolink (Audit)'!B331,'Masterlist - Updating'!$B:$B,0))</f>
        <v>0</v>
      </c>
      <c r="T331" s="7">
        <f>INDEX('Masterlist - Updating'!$T:$T,MATCH('Masterlist Autolink (Audit)'!B331,'Masterlist - Updating'!$B:$B,0))</f>
        <v>0</v>
      </c>
      <c r="U331" s="11"/>
      <c r="V331" s="11"/>
    </row>
    <row r="332" spans="1:22" ht="60" customHeight="1" x14ac:dyDescent="0.35">
      <c r="A332" s="2">
        <v>330</v>
      </c>
      <c r="B332" s="12" t="s">
        <v>1405</v>
      </c>
      <c r="C332" s="130" t="str">
        <f>INDEX('Masterlist - Updating'!$C:$C,MATCH('Masterlist Autolink (Audit)'!B332,'Masterlist - Updating'!$B:$B,0))</f>
        <v>70MM THICK RECTANGULAR BLOCK</v>
      </c>
      <c r="D332" s="7" t="str">
        <f>INDEX('Masterlist - Updating'!$D:$D,MATCH('Masterlist Autolink (Audit)'!B332,'Masterlist - Updating'!$B:$B,0))</f>
        <v>-</v>
      </c>
      <c r="E332" s="7" t="str">
        <f>INDEX('Masterlist - Updating'!$E:$E,MATCH('Masterlist Autolink (Audit)'!B332,'Masterlist - Updating'!$B:$B,0))</f>
        <v>70MM</v>
      </c>
      <c r="F332" s="7" t="str">
        <f>INDEX('Masterlist - Updating'!$F:$F,MATCH('Masterlist Autolink (Audit)'!B332,'Masterlist - Updating'!$B:$B,0))</f>
        <v>-</v>
      </c>
      <c r="G332" s="7" t="str">
        <f>INDEX('Masterlist - Updating'!$G:$G,MATCH('Masterlist Autolink (Audit)'!B332,'Masterlist - Updating'!$B:$B,0))</f>
        <v>-</v>
      </c>
      <c r="H332" s="7" t="str">
        <f>INDEX('Masterlist - Updating'!$H:$H,MATCH('Masterlist Autolink (Audit)'!B332,'Masterlist - Updating'!$B:$B,0))</f>
        <v>-</v>
      </c>
      <c r="I332" s="8" t="str">
        <f>INDEX('Masterlist - Updating'!$I:$I,MATCH('Masterlist Autolink (Audit)'!B332,'Masterlist - Updating'!$B:$B,0))</f>
        <v>-</v>
      </c>
      <c r="J332" s="133">
        <f>INDEX('Masterlist - Updating'!$J:$J,MATCH('Masterlist Autolink (Audit)'!B332,'Masterlist - Updating'!$B:$B,0))</f>
        <v>0</v>
      </c>
      <c r="K332" s="133" t="str">
        <f>INDEX('Masterlist - Updating'!$K:$K,MATCH('Masterlist Autolink (Audit)'!B332,'Masterlist - Updating'!$B:$B,0))</f>
        <v>Days</v>
      </c>
      <c r="L332" s="8" t="str">
        <f>INDEX('Masterlist - Updating'!$L:$L,MATCH('Masterlist Autolink (Audit)'!B332,'Masterlist - Updating'!$B:$B,0))</f>
        <v>-</v>
      </c>
      <c r="M332" s="7" t="str">
        <f>INDEX('Masterlist - Updating'!$M:$M,MATCH('Masterlist Autolink (Audit)'!B332,'Masterlist - Updating'!$B:$B,0))</f>
        <v>-</v>
      </c>
      <c r="N332" s="7" t="str">
        <f>INDEX('Masterlist - Updating'!$N:$N,MATCH('Masterlist Autolink (Audit)'!B332,'Masterlist - Updating'!$B:$B,0))</f>
        <v>-</v>
      </c>
      <c r="O332" s="7" t="str">
        <f>INDEX('Masterlist - Updating'!$O:$O,MATCH('Masterlist Autolink (Audit)'!B332,'Masterlist - Updating'!$B:$B,0))</f>
        <v>QC BAY C</v>
      </c>
      <c r="P332" s="7" t="str">
        <f>INDEX('Masterlist - Updating'!$P:$P,MATCH('Masterlist Autolink (Audit)'!B332,'Masterlist - Updating'!$B:$B,0))</f>
        <v>NA</v>
      </c>
      <c r="Q332" s="7" t="str">
        <f>INDEX('Masterlist - Updating'!$Q:$Q,MATCH('Masterlist Autolink (Audit)'!B332,'Masterlist - Updating'!$B:$B,0))</f>
        <v>Calibration Not Required</v>
      </c>
      <c r="R332" s="7">
        <f>INDEX('Masterlist - Updating'!$R:$R,MATCH('Masterlist Autolink (Audit)'!B332,'Masterlist - Updating'!$B:$B,0))</f>
        <v>0</v>
      </c>
      <c r="S332" s="7">
        <f>INDEX('Masterlist - Updating'!$S:$S,MATCH('Masterlist Autolink (Audit)'!B332,'Masterlist - Updating'!$B:$B,0))</f>
        <v>0</v>
      </c>
      <c r="T332" s="7">
        <f>INDEX('Masterlist - Updating'!$T:$T,MATCH('Masterlist Autolink (Audit)'!B332,'Masterlist - Updating'!$B:$B,0))</f>
        <v>0</v>
      </c>
      <c r="U332" s="1"/>
      <c r="V332" s="1"/>
    </row>
    <row r="333" spans="1:22" ht="60" customHeight="1" x14ac:dyDescent="0.35">
      <c r="A333" s="2">
        <v>331</v>
      </c>
      <c r="B333" s="12" t="s">
        <v>1407</v>
      </c>
      <c r="C333" s="130" t="str">
        <f>INDEX('Masterlist - Updating'!$C:$C,MATCH('Masterlist Autolink (Audit)'!B333,'Masterlist - Updating'!$B:$B,0))</f>
        <v>ID 4-1/4" OUTLET</v>
      </c>
      <c r="D333" s="7" t="str">
        <f>INDEX('Masterlist - Updating'!$D:$D,MATCH('Masterlist Autolink (Audit)'!B333,'Masterlist - Updating'!$B:$B,0))</f>
        <v>-</v>
      </c>
      <c r="E333" s="7" t="str">
        <f>INDEX('Masterlist - Updating'!$E:$E,MATCH('Masterlist Autolink (Audit)'!B333,'Masterlist - Updating'!$B:$B,0))</f>
        <v xml:space="preserve"> 4-1/4" </v>
      </c>
      <c r="F333" s="7" t="str">
        <f>INDEX('Masterlist - Updating'!$F:$F,MATCH('Masterlist Autolink (Audit)'!B333,'Masterlist - Updating'!$B:$B,0))</f>
        <v>-</v>
      </c>
      <c r="G333" s="7" t="str">
        <f>INDEX('Masterlist - Updating'!$G:$G,MATCH('Masterlist Autolink (Audit)'!B333,'Masterlist - Updating'!$B:$B,0))</f>
        <v>-</v>
      </c>
      <c r="H333" s="7" t="str">
        <f>INDEX('Masterlist - Updating'!$H:$H,MATCH('Masterlist Autolink (Audit)'!B333,'Masterlist - Updating'!$B:$B,0))</f>
        <v>-</v>
      </c>
      <c r="I333" s="8" t="str">
        <f>INDEX('Masterlist - Updating'!$I:$I,MATCH('Masterlist Autolink (Audit)'!B333,'Masterlist - Updating'!$B:$B,0))</f>
        <v>-</v>
      </c>
      <c r="J333" s="133">
        <f>INDEX('Masterlist - Updating'!$J:$J,MATCH('Masterlist Autolink (Audit)'!B333,'Masterlist - Updating'!$B:$B,0))</f>
        <v>0</v>
      </c>
      <c r="K333" s="133" t="str">
        <f>INDEX('Masterlist - Updating'!$K:$K,MATCH('Masterlist Autolink (Audit)'!B333,'Masterlist - Updating'!$B:$B,0))</f>
        <v>Days</v>
      </c>
      <c r="L333" s="8" t="str">
        <f>INDEX('Masterlist - Updating'!$L:$L,MATCH('Masterlist Autolink (Audit)'!B333,'Masterlist - Updating'!$B:$B,0))</f>
        <v>-</v>
      </c>
      <c r="M333" s="7" t="str">
        <f>INDEX('Masterlist - Updating'!$M:$M,MATCH('Masterlist Autolink (Audit)'!B333,'Masterlist - Updating'!$B:$B,0))</f>
        <v>-</v>
      </c>
      <c r="N333" s="7" t="str">
        <f>INDEX('Masterlist - Updating'!$N:$N,MATCH('Masterlist Autolink (Audit)'!B333,'Masterlist - Updating'!$B:$B,0))</f>
        <v>-</v>
      </c>
      <c r="O333" s="7" t="str">
        <f>INDEX('Masterlist - Updating'!$O:$O,MATCH('Masterlist Autolink (Audit)'!B333,'Masterlist - Updating'!$B:$B,0))</f>
        <v>QC BAY C</v>
      </c>
      <c r="P333" s="7" t="str">
        <f>INDEX('Masterlist - Updating'!$P:$P,MATCH('Masterlist Autolink (Audit)'!B333,'Masterlist - Updating'!$B:$B,0))</f>
        <v>NA</v>
      </c>
      <c r="Q333" s="7" t="str">
        <f>INDEX('Masterlist - Updating'!$Q:$Q,MATCH('Masterlist Autolink (Audit)'!B333,'Masterlist - Updating'!$B:$B,0))</f>
        <v>Calibration Not Required</v>
      </c>
      <c r="R333" s="7">
        <f>INDEX('Masterlist - Updating'!$R:$R,MATCH('Masterlist Autolink (Audit)'!B333,'Masterlist - Updating'!$B:$B,0))</f>
        <v>0</v>
      </c>
      <c r="S333" s="7">
        <f>INDEX('Masterlist - Updating'!$S:$S,MATCH('Masterlist Autolink (Audit)'!B333,'Masterlist - Updating'!$B:$B,0))</f>
        <v>0</v>
      </c>
      <c r="T333" s="7">
        <f>INDEX('Masterlist - Updating'!$T:$T,MATCH('Masterlist Autolink (Audit)'!B333,'Masterlist - Updating'!$B:$B,0))</f>
        <v>0</v>
      </c>
      <c r="U333" s="1"/>
      <c r="V333" s="1"/>
    </row>
    <row r="334" spans="1:22" ht="60" customHeight="1" x14ac:dyDescent="0.35">
      <c r="A334" s="2">
        <v>332</v>
      </c>
      <c r="B334" s="12" t="s">
        <v>1409</v>
      </c>
      <c r="C334" s="130" t="str">
        <f>INDEX('Masterlist - Updating'!$C:$C,MATCH('Masterlist Autolink (Audit)'!B334,'Masterlist - Updating'!$B:$B,0))</f>
        <v>ID 3-1/16" OUTLET</v>
      </c>
      <c r="D334" s="7" t="str">
        <f>INDEX('Masterlist - Updating'!$D:$D,MATCH('Masterlist Autolink (Audit)'!B334,'Masterlist - Updating'!$B:$B,0))</f>
        <v>-</v>
      </c>
      <c r="E334" s="7" t="str">
        <f>INDEX('Masterlist - Updating'!$E:$E,MATCH('Masterlist Autolink (Audit)'!B334,'Masterlist - Updating'!$B:$B,0))</f>
        <v xml:space="preserve">3-1/16" </v>
      </c>
      <c r="F334" s="7" t="str">
        <f>INDEX('Masterlist - Updating'!$F:$F,MATCH('Masterlist Autolink (Audit)'!B334,'Masterlist - Updating'!$B:$B,0))</f>
        <v>-</v>
      </c>
      <c r="G334" s="7" t="str">
        <f>INDEX('Masterlist - Updating'!$G:$G,MATCH('Masterlist Autolink (Audit)'!B334,'Masterlist - Updating'!$B:$B,0))</f>
        <v>-</v>
      </c>
      <c r="H334" s="7" t="str">
        <f>INDEX('Masterlist - Updating'!$H:$H,MATCH('Masterlist Autolink (Audit)'!B334,'Masterlist - Updating'!$B:$B,0))</f>
        <v>-</v>
      </c>
      <c r="I334" s="8" t="str">
        <f>INDEX('Masterlist - Updating'!$I:$I,MATCH('Masterlist Autolink (Audit)'!B334,'Masterlist - Updating'!$B:$B,0))</f>
        <v>-</v>
      </c>
      <c r="J334" s="133">
        <f>INDEX('Masterlist - Updating'!$J:$J,MATCH('Masterlist Autolink (Audit)'!B334,'Masterlist - Updating'!$B:$B,0))</f>
        <v>0</v>
      </c>
      <c r="K334" s="133" t="str">
        <f>INDEX('Masterlist - Updating'!$K:$K,MATCH('Masterlist Autolink (Audit)'!B334,'Masterlist - Updating'!$B:$B,0))</f>
        <v>Days</v>
      </c>
      <c r="L334" s="8" t="str">
        <f>INDEX('Masterlist - Updating'!$L:$L,MATCH('Masterlist Autolink (Audit)'!B334,'Masterlist - Updating'!$B:$B,0))</f>
        <v>-</v>
      </c>
      <c r="M334" s="7" t="str">
        <f>INDEX('Masterlist - Updating'!$M:$M,MATCH('Masterlist Autolink (Audit)'!B334,'Masterlist - Updating'!$B:$B,0))</f>
        <v>-</v>
      </c>
      <c r="N334" s="7" t="str">
        <f>INDEX('Masterlist - Updating'!$N:$N,MATCH('Masterlist Autolink (Audit)'!B334,'Masterlist - Updating'!$B:$B,0))</f>
        <v>-</v>
      </c>
      <c r="O334" s="7" t="str">
        <f>INDEX('Masterlist - Updating'!$O:$O,MATCH('Masterlist Autolink (Audit)'!B334,'Masterlist - Updating'!$B:$B,0))</f>
        <v>QC BAY C</v>
      </c>
      <c r="P334" s="7" t="str">
        <f>INDEX('Masterlist - Updating'!$P:$P,MATCH('Masterlist Autolink (Audit)'!B334,'Masterlist - Updating'!$B:$B,0))</f>
        <v>NA</v>
      </c>
      <c r="Q334" s="7" t="str">
        <f>INDEX('Masterlist - Updating'!$Q:$Q,MATCH('Masterlist Autolink (Audit)'!B334,'Masterlist - Updating'!$B:$B,0))</f>
        <v>Calibration Not Required</v>
      </c>
      <c r="R334" s="7">
        <f>INDEX('Masterlist - Updating'!$R:$R,MATCH('Masterlist Autolink (Audit)'!B334,'Masterlist - Updating'!$B:$B,0))</f>
        <v>0</v>
      </c>
      <c r="S334" s="7">
        <f>INDEX('Masterlist - Updating'!$S:$S,MATCH('Masterlist Autolink (Audit)'!B334,'Masterlist - Updating'!$B:$B,0))</f>
        <v>0</v>
      </c>
      <c r="T334" s="7">
        <f>INDEX('Masterlist - Updating'!$T:$T,MATCH('Masterlist Autolink (Audit)'!B334,'Masterlist - Updating'!$B:$B,0))</f>
        <v>0</v>
      </c>
      <c r="U334" s="1"/>
      <c r="V334" s="30"/>
    </row>
    <row r="335" spans="1:22" ht="60" customHeight="1" x14ac:dyDescent="0.35">
      <c r="A335" s="2">
        <v>333</v>
      </c>
      <c r="B335" s="12" t="s">
        <v>1411</v>
      </c>
      <c r="C335" s="130" t="str">
        <f>INDEX('Masterlist - Updating'!$C:$C,MATCH('Masterlist Autolink (Audit)'!B335,'Masterlist - Updating'!$B:$B,0))</f>
        <v>ID 18-3/4" X 1" WT CURVATURE BLOCK</v>
      </c>
      <c r="D335" s="7" t="str">
        <f>INDEX('Masterlist - Updating'!$D:$D,MATCH('Masterlist Autolink (Audit)'!B335,'Masterlist - Updating'!$B:$B,0))</f>
        <v>-</v>
      </c>
      <c r="E335" s="7" t="str">
        <f>INDEX('Masterlist - Updating'!$E:$E,MATCH('Masterlist Autolink (Audit)'!B335,'Masterlist - Updating'!$B:$B,0))</f>
        <v>18-3/4" X 1“</v>
      </c>
      <c r="F335" s="7" t="str">
        <f>INDEX('Masterlist - Updating'!$F:$F,MATCH('Masterlist Autolink (Audit)'!B335,'Masterlist - Updating'!$B:$B,0))</f>
        <v>-</v>
      </c>
      <c r="G335" s="7" t="str">
        <f>INDEX('Masterlist - Updating'!$G:$G,MATCH('Masterlist Autolink (Audit)'!B335,'Masterlist - Updating'!$B:$B,0))</f>
        <v>-</v>
      </c>
      <c r="H335" s="7" t="str">
        <f>INDEX('Masterlist - Updating'!$H:$H,MATCH('Masterlist Autolink (Audit)'!B335,'Masterlist - Updating'!$B:$B,0))</f>
        <v>-</v>
      </c>
      <c r="I335" s="8" t="str">
        <f>INDEX('Masterlist - Updating'!$I:$I,MATCH('Masterlist Autolink (Audit)'!B335,'Masterlist - Updating'!$B:$B,0))</f>
        <v>-</v>
      </c>
      <c r="J335" s="133">
        <f>INDEX('Masterlist - Updating'!$J:$J,MATCH('Masterlist Autolink (Audit)'!B335,'Masterlist - Updating'!$B:$B,0))</f>
        <v>0</v>
      </c>
      <c r="K335" s="133" t="str">
        <f>INDEX('Masterlist - Updating'!$K:$K,MATCH('Masterlist Autolink (Audit)'!B335,'Masterlist - Updating'!$B:$B,0))</f>
        <v>Days</v>
      </c>
      <c r="L335" s="8" t="str">
        <f>INDEX('Masterlist - Updating'!$L:$L,MATCH('Masterlist Autolink (Audit)'!B335,'Masterlist - Updating'!$B:$B,0))</f>
        <v>-</v>
      </c>
      <c r="M335" s="7" t="str">
        <f>INDEX('Masterlist - Updating'!$M:$M,MATCH('Masterlist Autolink (Audit)'!B335,'Masterlist - Updating'!$B:$B,0))</f>
        <v>-</v>
      </c>
      <c r="N335" s="7" t="str">
        <f>INDEX('Masterlist - Updating'!$N:$N,MATCH('Masterlist Autolink (Audit)'!B335,'Masterlist - Updating'!$B:$B,0))</f>
        <v>-</v>
      </c>
      <c r="O335" s="7" t="str">
        <f>INDEX('Masterlist - Updating'!$O:$O,MATCH('Masterlist Autolink (Audit)'!B335,'Masterlist - Updating'!$B:$B,0))</f>
        <v>QC BAY C</v>
      </c>
      <c r="P335" s="7" t="str">
        <f>INDEX('Masterlist - Updating'!$P:$P,MATCH('Masterlist Autolink (Audit)'!B335,'Masterlist - Updating'!$B:$B,0))</f>
        <v>NA</v>
      </c>
      <c r="Q335" s="7" t="str">
        <f>INDEX('Masterlist - Updating'!$Q:$Q,MATCH('Masterlist Autolink (Audit)'!B335,'Masterlist - Updating'!$B:$B,0))</f>
        <v>Calibration Not Required</v>
      </c>
      <c r="R335" s="7">
        <f>INDEX('Masterlist - Updating'!$R:$R,MATCH('Masterlist Autolink (Audit)'!B335,'Masterlist - Updating'!$B:$B,0))</f>
        <v>0</v>
      </c>
      <c r="S335" s="7">
        <f>INDEX('Masterlist - Updating'!$S:$S,MATCH('Masterlist Autolink (Audit)'!B335,'Masterlist - Updating'!$B:$B,0))</f>
        <v>0</v>
      </c>
      <c r="T335" s="7">
        <f>INDEX('Masterlist - Updating'!$T:$T,MATCH('Masterlist Autolink (Audit)'!B335,'Masterlist - Updating'!$B:$B,0))</f>
        <v>0</v>
      </c>
      <c r="U335" s="1"/>
      <c r="V335" s="30"/>
    </row>
    <row r="336" spans="1:22" ht="60" customHeight="1" x14ac:dyDescent="0.35">
      <c r="A336" s="2">
        <v>334</v>
      </c>
      <c r="B336" s="12" t="s">
        <v>1413</v>
      </c>
      <c r="C336" s="130" t="str">
        <f>INDEX('Masterlist - Updating'!$C:$C,MATCH('Masterlist Autolink (Audit)'!B336,'Masterlist - Updating'!$B:$B,0))</f>
        <v>152MM THICK RECTANGULAR BLOCK</v>
      </c>
      <c r="D336" s="7" t="str">
        <f>INDEX('Masterlist - Updating'!$D:$D,MATCH('Masterlist Autolink (Audit)'!B336,'Masterlist - Updating'!$B:$B,0))</f>
        <v>-</v>
      </c>
      <c r="E336" s="7" t="str">
        <f>INDEX('Masterlist - Updating'!$E:$E,MATCH('Masterlist Autolink (Audit)'!B336,'Masterlist - Updating'!$B:$B,0))</f>
        <v>152MM</v>
      </c>
      <c r="F336" s="7" t="str">
        <f>INDEX('Masterlist - Updating'!$F:$F,MATCH('Masterlist Autolink (Audit)'!B336,'Masterlist - Updating'!$B:$B,0))</f>
        <v>-</v>
      </c>
      <c r="G336" s="7" t="str">
        <f>INDEX('Masterlist - Updating'!$G:$G,MATCH('Masterlist Autolink (Audit)'!B336,'Masterlist - Updating'!$B:$B,0))</f>
        <v>-</v>
      </c>
      <c r="H336" s="7" t="str">
        <f>INDEX('Masterlist - Updating'!$H:$H,MATCH('Masterlist Autolink (Audit)'!B336,'Masterlist - Updating'!$B:$B,0))</f>
        <v>-</v>
      </c>
      <c r="I336" s="8" t="str">
        <f>INDEX('Masterlist - Updating'!$I:$I,MATCH('Masterlist Autolink (Audit)'!B336,'Masterlist - Updating'!$B:$B,0))</f>
        <v>-</v>
      </c>
      <c r="J336" s="133">
        <f>INDEX('Masterlist - Updating'!$J:$J,MATCH('Masterlist Autolink (Audit)'!B336,'Masterlist - Updating'!$B:$B,0))</f>
        <v>0</v>
      </c>
      <c r="K336" s="133" t="str">
        <f>INDEX('Masterlist - Updating'!$K:$K,MATCH('Masterlist Autolink (Audit)'!B336,'Masterlist - Updating'!$B:$B,0))</f>
        <v>Days</v>
      </c>
      <c r="L336" s="8" t="str">
        <f>INDEX('Masterlist - Updating'!$L:$L,MATCH('Masterlist Autolink (Audit)'!B336,'Masterlist - Updating'!$B:$B,0))</f>
        <v>-</v>
      </c>
      <c r="M336" s="7" t="str">
        <f>INDEX('Masterlist - Updating'!$M:$M,MATCH('Masterlist Autolink (Audit)'!B336,'Masterlist - Updating'!$B:$B,0))</f>
        <v>-</v>
      </c>
      <c r="N336" s="7" t="str">
        <f>INDEX('Masterlist - Updating'!$N:$N,MATCH('Masterlist Autolink (Audit)'!B336,'Masterlist - Updating'!$B:$B,0))</f>
        <v>-</v>
      </c>
      <c r="O336" s="7" t="str">
        <f>INDEX('Masterlist - Updating'!$O:$O,MATCH('Masterlist Autolink (Audit)'!B336,'Masterlist - Updating'!$B:$B,0))</f>
        <v>QC BAY C</v>
      </c>
      <c r="P336" s="7" t="str">
        <f>INDEX('Masterlist - Updating'!$P:$P,MATCH('Masterlist Autolink (Audit)'!B336,'Masterlist - Updating'!$B:$B,0))</f>
        <v>NA</v>
      </c>
      <c r="Q336" s="7" t="str">
        <f>INDEX('Masterlist - Updating'!$Q:$Q,MATCH('Masterlist Autolink (Audit)'!B336,'Masterlist - Updating'!$B:$B,0))</f>
        <v>Calibration Not Required</v>
      </c>
      <c r="R336" s="7">
        <f>INDEX('Masterlist - Updating'!$R:$R,MATCH('Masterlist Autolink (Audit)'!B336,'Masterlist - Updating'!$B:$B,0))</f>
        <v>0</v>
      </c>
      <c r="S336" s="7">
        <f>INDEX('Masterlist - Updating'!$S:$S,MATCH('Masterlist Autolink (Audit)'!B336,'Masterlist - Updating'!$B:$B,0))</f>
        <v>0</v>
      </c>
      <c r="T336" s="7">
        <f>INDEX('Masterlist - Updating'!$T:$T,MATCH('Masterlist Autolink (Audit)'!B336,'Masterlist - Updating'!$B:$B,0))</f>
        <v>0</v>
      </c>
      <c r="U336" s="1"/>
      <c r="V336" s="30"/>
    </row>
    <row r="337" spans="1:22" ht="60" customHeight="1" x14ac:dyDescent="0.35">
      <c r="A337" s="2">
        <v>335</v>
      </c>
      <c r="B337" s="12" t="s">
        <v>1415</v>
      </c>
      <c r="C337" s="130" t="str">
        <f>INDEX('Masterlist - Updating'!$C:$C,MATCH('Masterlist Autolink (Audit)'!B337,'Masterlist - Updating'!$B:$B,0))</f>
        <v>160MM THICK RECTANGULAR BLOCK</v>
      </c>
      <c r="D337" s="7" t="str">
        <f>INDEX('Masterlist - Updating'!$D:$D,MATCH('Masterlist Autolink (Audit)'!B337,'Masterlist - Updating'!$B:$B,0))</f>
        <v>-</v>
      </c>
      <c r="E337" s="7" t="str">
        <f>INDEX('Masterlist - Updating'!$E:$E,MATCH('Masterlist Autolink (Audit)'!B337,'Masterlist - Updating'!$B:$B,0))</f>
        <v>160MM</v>
      </c>
      <c r="F337" s="7" t="str">
        <f>INDEX('Masterlist - Updating'!$F:$F,MATCH('Masterlist Autolink (Audit)'!B337,'Masterlist - Updating'!$B:$B,0))</f>
        <v>-</v>
      </c>
      <c r="G337" s="7" t="str">
        <f>INDEX('Masterlist - Updating'!$G:$G,MATCH('Masterlist Autolink (Audit)'!B337,'Masterlist - Updating'!$B:$B,0))</f>
        <v>-</v>
      </c>
      <c r="H337" s="7" t="str">
        <f>INDEX('Masterlist - Updating'!$H:$H,MATCH('Masterlist Autolink (Audit)'!B337,'Masterlist - Updating'!$B:$B,0))</f>
        <v>-</v>
      </c>
      <c r="I337" s="8" t="str">
        <f>INDEX('Masterlist - Updating'!$I:$I,MATCH('Masterlist Autolink (Audit)'!B337,'Masterlist - Updating'!$B:$B,0))</f>
        <v>-</v>
      </c>
      <c r="J337" s="133">
        <f>INDEX('Masterlist - Updating'!$J:$J,MATCH('Masterlist Autolink (Audit)'!B337,'Masterlist - Updating'!$B:$B,0))</f>
        <v>0</v>
      </c>
      <c r="K337" s="133" t="str">
        <f>INDEX('Masterlist - Updating'!$K:$K,MATCH('Masterlist Autolink (Audit)'!B337,'Masterlist - Updating'!$B:$B,0))</f>
        <v>Days</v>
      </c>
      <c r="L337" s="8" t="str">
        <f>INDEX('Masterlist - Updating'!$L:$L,MATCH('Masterlist Autolink (Audit)'!B337,'Masterlist - Updating'!$B:$B,0))</f>
        <v>-</v>
      </c>
      <c r="M337" s="7" t="str">
        <f>INDEX('Masterlist - Updating'!$M:$M,MATCH('Masterlist Autolink (Audit)'!B337,'Masterlist - Updating'!$B:$B,0))</f>
        <v>-</v>
      </c>
      <c r="N337" s="7" t="str">
        <f>INDEX('Masterlist - Updating'!$N:$N,MATCH('Masterlist Autolink (Audit)'!B337,'Masterlist - Updating'!$B:$B,0))</f>
        <v>-</v>
      </c>
      <c r="O337" s="7" t="str">
        <f>INDEX('Masterlist - Updating'!$O:$O,MATCH('Masterlist Autolink (Audit)'!B337,'Masterlist - Updating'!$B:$B,0))</f>
        <v>QC BAY C</v>
      </c>
      <c r="P337" s="7" t="str">
        <f>INDEX('Masterlist - Updating'!$P:$P,MATCH('Masterlist Autolink (Audit)'!B337,'Masterlist - Updating'!$B:$B,0))</f>
        <v>NA</v>
      </c>
      <c r="Q337" s="7" t="str">
        <f>INDEX('Masterlist - Updating'!$Q:$Q,MATCH('Masterlist Autolink (Audit)'!B337,'Masterlist - Updating'!$B:$B,0))</f>
        <v>Calibration Not Required</v>
      </c>
      <c r="R337" s="7">
        <f>INDEX('Masterlist - Updating'!$R:$R,MATCH('Masterlist Autolink (Audit)'!B337,'Masterlist - Updating'!$B:$B,0))</f>
        <v>0</v>
      </c>
      <c r="S337" s="7">
        <f>INDEX('Masterlist - Updating'!$S:$S,MATCH('Masterlist Autolink (Audit)'!B337,'Masterlist - Updating'!$B:$B,0))</f>
        <v>0</v>
      </c>
      <c r="T337" s="7">
        <f>INDEX('Masterlist - Updating'!$T:$T,MATCH('Masterlist Autolink (Audit)'!B337,'Masterlist - Updating'!$B:$B,0))</f>
        <v>0</v>
      </c>
      <c r="U337" s="1"/>
      <c r="V337" s="30"/>
    </row>
    <row r="338" spans="1:22" ht="60" customHeight="1" x14ac:dyDescent="0.35">
      <c r="A338" s="2">
        <v>336</v>
      </c>
      <c r="B338" s="12" t="s">
        <v>1417</v>
      </c>
      <c r="C338" s="130" t="str">
        <f>INDEX('Masterlist - Updating'!$C:$C,MATCH('Masterlist Autolink (Audit)'!B338,'Masterlist - Updating'!$B:$B,0))</f>
        <v>CURVATURE UT BLOCK</v>
      </c>
      <c r="D338" s="7" t="str">
        <f>INDEX('Masterlist - Updating'!$D:$D,MATCH('Masterlist Autolink (Audit)'!B338,'Masterlist - Updating'!$B:$B,0))</f>
        <v>-</v>
      </c>
      <c r="E338" s="7" t="str">
        <f>INDEX('Masterlist - Updating'!$E:$E,MATCH('Masterlist Autolink (Audit)'!B338,'Masterlist - Updating'!$B:$B,0))</f>
        <v>-</v>
      </c>
      <c r="F338" s="7" t="str">
        <f>INDEX('Masterlist - Updating'!$F:$F,MATCH('Masterlist Autolink (Audit)'!B338,'Masterlist - Updating'!$B:$B,0))</f>
        <v>J-18-12-0407</v>
      </c>
      <c r="G338" s="7" t="str">
        <f>INDEX('Masterlist - Updating'!$G:$G,MATCH('Masterlist Autolink (Audit)'!B338,'Masterlist - Updating'!$B:$B,0))</f>
        <v>-</v>
      </c>
      <c r="H338" s="7" t="str">
        <f>INDEX('Masterlist - Updating'!$H:$H,MATCH('Masterlist Autolink (Audit)'!B338,'Masterlist - Updating'!$B:$B,0))</f>
        <v>-</v>
      </c>
      <c r="I338" s="8" t="str">
        <f>INDEX('Masterlist - Updating'!$I:$I,MATCH('Masterlist Autolink (Audit)'!B338,'Masterlist - Updating'!$B:$B,0))</f>
        <v>-</v>
      </c>
      <c r="J338" s="133">
        <f>INDEX('Masterlist - Updating'!$J:$J,MATCH('Masterlist Autolink (Audit)'!B338,'Masterlist - Updating'!$B:$B,0))</f>
        <v>0</v>
      </c>
      <c r="K338" s="133" t="str">
        <f>INDEX('Masterlist - Updating'!$K:$K,MATCH('Masterlist Autolink (Audit)'!B338,'Masterlist - Updating'!$B:$B,0))</f>
        <v>Days</v>
      </c>
      <c r="L338" s="8" t="str">
        <f>INDEX('Masterlist - Updating'!$L:$L,MATCH('Masterlist Autolink (Audit)'!B338,'Masterlist - Updating'!$B:$B,0))</f>
        <v>-</v>
      </c>
      <c r="M338" s="7" t="str">
        <f>INDEX('Masterlist - Updating'!$M:$M,MATCH('Masterlist Autolink (Audit)'!B338,'Masterlist - Updating'!$B:$B,0))</f>
        <v>-</v>
      </c>
      <c r="N338" s="7" t="str">
        <f>INDEX('Masterlist - Updating'!$N:$N,MATCH('Masterlist Autolink (Audit)'!B338,'Masterlist - Updating'!$B:$B,0))</f>
        <v>-</v>
      </c>
      <c r="O338" s="7" t="str">
        <f>INDEX('Masterlist - Updating'!$O:$O,MATCH('Masterlist Autolink (Audit)'!B338,'Masterlist - Updating'!$B:$B,0))</f>
        <v>QC BAY C</v>
      </c>
      <c r="P338" s="7" t="str">
        <f>INDEX('Masterlist - Updating'!$P:$P,MATCH('Masterlist Autolink (Audit)'!B338,'Masterlist - Updating'!$B:$B,0))</f>
        <v>NA</v>
      </c>
      <c r="Q338" s="7" t="str">
        <f>INDEX('Masterlist - Updating'!$Q:$Q,MATCH('Masterlist Autolink (Audit)'!B338,'Masterlist - Updating'!$B:$B,0))</f>
        <v>Calibration Not Required</v>
      </c>
      <c r="R338" s="7">
        <f>INDEX('Masterlist - Updating'!$R:$R,MATCH('Masterlist Autolink (Audit)'!B338,'Masterlist - Updating'!$B:$B,0))</f>
        <v>0</v>
      </c>
      <c r="S338" s="7">
        <f>INDEX('Masterlist - Updating'!$S:$S,MATCH('Masterlist Autolink (Audit)'!B338,'Masterlist - Updating'!$B:$B,0))</f>
        <v>0</v>
      </c>
      <c r="T338" s="7">
        <f>INDEX('Masterlist - Updating'!$T:$T,MATCH('Masterlist Autolink (Audit)'!B338,'Masterlist - Updating'!$B:$B,0))</f>
        <v>0</v>
      </c>
      <c r="U338" s="1"/>
      <c r="V338" s="30"/>
    </row>
    <row r="339" spans="1:22" ht="60" customHeight="1" x14ac:dyDescent="0.35">
      <c r="A339" s="2">
        <v>337</v>
      </c>
      <c r="B339" s="12" t="s">
        <v>1420</v>
      </c>
      <c r="C339" s="130" t="str">
        <f>INDEX('Masterlist - Updating'!$C:$C,MATCH('Masterlist Autolink (Audit)'!B339,'Masterlist - Updating'!$B:$B,0))</f>
        <v>STEP UT BLOCK</v>
      </c>
      <c r="D339" s="7" t="str">
        <f>INDEX('Masterlist - Updating'!$D:$D,MATCH('Masterlist Autolink (Audit)'!B339,'Masterlist - Updating'!$B:$B,0))</f>
        <v>-</v>
      </c>
      <c r="E339" s="7" t="str">
        <f>INDEX('Masterlist - Updating'!$E:$E,MATCH('Masterlist Autolink (Audit)'!B339,'Masterlist - Updating'!$B:$B,0))</f>
        <v>-</v>
      </c>
      <c r="F339" s="7" t="str">
        <f>INDEX('Masterlist - Updating'!$F:$F,MATCH('Masterlist Autolink (Audit)'!B339,'Masterlist - Updating'!$B:$B,0))</f>
        <v>J-18-12-0406</v>
      </c>
      <c r="G339" s="7" t="str">
        <f>INDEX('Masterlist - Updating'!$G:$G,MATCH('Masterlist Autolink (Audit)'!B339,'Masterlist - Updating'!$B:$B,0))</f>
        <v>-</v>
      </c>
      <c r="H339" s="7" t="str">
        <f>INDEX('Masterlist - Updating'!$H:$H,MATCH('Masterlist Autolink (Audit)'!B339,'Masterlist - Updating'!$B:$B,0))</f>
        <v>-</v>
      </c>
      <c r="I339" s="8" t="str">
        <f>INDEX('Masterlist - Updating'!$I:$I,MATCH('Masterlist Autolink (Audit)'!B339,'Masterlist - Updating'!$B:$B,0))</f>
        <v>-</v>
      </c>
      <c r="J339" s="133">
        <f>INDEX('Masterlist - Updating'!$J:$J,MATCH('Masterlist Autolink (Audit)'!B339,'Masterlist - Updating'!$B:$B,0))</f>
        <v>0</v>
      </c>
      <c r="K339" s="133" t="str">
        <f>INDEX('Masterlist - Updating'!$K:$K,MATCH('Masterlist Autolink (Audit)'!B339,'Masterlist - Updating'!$B:$B,0))</f>
        <v>Days</v>
      </c>
      <c r="L339" s="8" t="str">
        <f>INDEX('Masterlist - Updating'!$L:$L,MATCH('Masterlist Autolink (Audit)'!B339,'Masterlist - Updating'!$B:$B,0))</f>
        <v>-</v>
      </c>
      <c r="M339" s="7" t="str">
        <f>INDEX('Masterlist - Updating'!$M:$M,MATCH('Masterlist Autolink (Audit)'!B339,'Masterlist - Updating'!$B:$B,0))</f>
        <v>-</v>
      </c>
      <c r="N339" s="7" t="str">
        <f>INDEX('Masterlist - Updating'!$N:$N,MATCH('Masterlist Autolink (Audit)'!B339,'Masterlist - Updating'!$B:$B,0))</f>
        <v>-</v>
      </c>
      <c r="O339" s="7" t="str">
        <f>INDEX('Masterlist - Updating'!$O:$O,MATCH('Masterlist Autolink (Audit)'!B339,'Masterlist - Updating'!$B:$B,0))</f>
        <v>QC BAY C</v>
      </c>
      <c r="P339" s="7" t="str">
        <f>INDEX('Masterlist - Updating'!$P:$P,MATCH('Masterlist Autolink (Audit)'!B339,'Masterlist - Updating'!$B:$B,0))</f>
        <v>NA</v>
      </c>
      <c r="Q339" s="7" t="str">
        <f>INDEX('Masterlist - Updating'!$Q:$Q,MATCH('Masterlist Autolink (Audit)'!B339,'Masterlist - Updating'!$B:$B,0))</f>
        <v>Calibration Not Required</v>
      </c>
      <c r="R339" s="7">
        <f>INDEX('Masterlist - Updating'!$R:$R,MATCH('Masterlist Autolink (Audit)'!B339,'Masterlist - Updating'!$B:$B,0))</f>
        <v>0</v>
      </c>
      <c r="S339" s="7">
        <f>INDEX('Masterlist - Updating'!$S:$S,MATCH('Masterlist Autolink (Audit)'!B339,'Masterlist - Updating'!$B:$B,0))</f>
        <v>0</v>
      </c>
      <c r="T339" s="7">
        <f>INDEX('Masterlist - Updating'!$T:$T,MATCH('Masterlist Autolink (Audit)'!B339,'Masterlist - Updating'!$B:$B,0))</f>
        <v>0</v>
      </c>
      <c r="U339" s="1"/>
      <c r="V339" s="30"/>
    </row>
    <row r="340" spans="1:22" ht="60" customHeight="1" x14ac:dyDescent="0.35">
      <c r="A340" s="2">
        <v>338</v>
      </c>
      <c r="B340" s="12" t="s">
        <v>1423</v>
      </c>
      <c r="C340" s="130" t="str">
        <f>INDEX('Masterlist - Updating'!$C:$C,MATCH('Masterlist Autolink (Audit)'!B340,'Masterlist - Updating'!$B:$B,0))</f>
        <v>4-STEP TEST BLOCK METRIC</v>
      </c>
      <c r="D340" s="7" t="str">
        <f>INDEX('Masterlist - Updating'!$D:$D,MATCH('Masterlist Autolink (Audit)'!B340,'Masterlist - Updating'!$B:$B,0))</f>
        <v>-</v>
      </c>
      <c r="E340" s="7" t="str">
        <f>INDEX('Masterlist - Updating'!$E:$E,MATCH('Masterlist Autolink (Audit)'!B340,'Masterlist - Updating'!$B:$B,0))</f>
        <v>-</v>
      </c>
      <c r="F340" s="7" t="str">
        <f>INDEX('Masterlist - Updating'!$F:$F,MATCH('Masterlist Autolink (Audit)'!B340,'Masterlist - Updating'!$B:$B,0))</f>
        <v>0393 19</v>
      </c>
      <c r="G340" s="7" t="str">
        <f>INDEX('Masterlist - Updating'!$G:$G,MATCH('Masterlist Autolink (Audit)'!B340,'Masterlist - Updating'!$B:$B,0))</f>
        <v>-</v>
      </c>
      <c r="H340" s="7" t="str">
        <f>INDEX('Masterlist - Updating'!$H:$H,MATCH('Masterlist Autolink (Audit)'!B340,'Masterlist - Updating'!$B:$B,0))</f>
        <v>-</v>
      </c>
      <c r="I340" s="8" t="str">
        <f>INDEX('Masterlist - Updating'!$I:$I,MATCH('Masterlist Autolink (Audit)'!B340,'Masterlist - Updating'!$B:$B,0))</f>
        <v>-</v>
      </c>
      <c r="J340" s="133">
        <f>INDEX('Masterlist - Updating'!$J:$J,MATCH('Masterlist Autolink (Audit)'!B340,'Masterlist - Updating'!$B:$B,0))</f>
        <v>0</v>
      </c>
      <c r="K340" s="133" t="str">
        <f>INDEX('Masterlist - Updating'!$K:$K,MATCH('Masterlist Autolink (Audit)'!B340,'Masterlist - Updating'!$B:$B,0))</f>
        <v>Days</v>
      </c>
      <c r="L340" s="8" t="str">
        <f>INDEX('Masterlist - Updating'!$L:$L,MATCH('Masterlist Autolink (Audit)'!B340,'Masterlist - Updating'!$B:$B,0))</f>
        <v>-</v>
      </c>
      <c r="M340" s="7" t="str">
        <f>INDEX('Masterlist - Updating'!$M:$M,MATCH('Masterlist Autolink (Audit)'!B340,'Masterlist - Updating'!$B:$B,0))</f>
        <v>-</v>
      </c>
      <c r="N340" s="7" t="str">
        <f>INDEX('Masterlist - Updating'!$N:$N,MATCH('Masterlist Autolink (Audit)'!B340,'Masterlist - Updating'!$B:$B,0))</f>
        <v>-</v>
      </c>
      <c r="O340" s="7" t="str">
        <f>INDEX('Masterlist - Updating'!$O:$O,MATCH('Masterlist Autolink (Audit)'!B340,'Masterlist - Updating'!$B:$B,0))</f>
        <v>QC BAY C</v>
      </c>
      <c r="P340" s="7" t="str">
        <f>INDEX('Masterlist - Updating'!$P:$P,MATCH('Masterlist Autolink (Audit)'!B340,'Masterlist - Updating'!$B:$B,0))</f>
        <v>NA</v>
      </c>
      <c r="Q340" s="7" t="str">
        <f>INDEX('Masterlist - Updating'!$Q:$Q,MATCH('Masterlist Autolink (Audit)'!B340,'Masterlist - Updating'!$B:$B,0))</f>
        <v>Calibration Not Required</v>
      </c>
      <c r="R340" s="7">
        <f>INDEX('Masterlist - Updating'!$R:$R,MATCH('Masterlist Autolink (Audit)'!B340,'Masterlist - Updating'!$B:$B,0))</f>
        <v>0</v>
      </c>
      <c r="S340" s="7">
        <f>INDEX('Masterlist - Updating'!$S:$S,MATCH('Masterlist Autolink (Audit)'!B340,'Masterlist - Updating'!$B:$B,0))</f>
        <v>0</v>
      </c>
      <c r="T340" s="7">
        <f>INDEX('Masterlist - Updating'!$T:$T,MATCH('Masterlist Autolink (Audit)'!B340,'Masterlist - Updating'!$B:$B,0))</f>
        <v>0</v>
      </c>
      <c r="U340" s="1"/>
      <c r="V340" s="30"/>
    </row>
    <row r="341" spans="1:22" ht="60" customHeight="1" x14ac:dyDescent="0.35">
      <c r="A341" s="2">
        <v>339</v>
      </c>
      <c r="B341" s="12" t="s">
        <v>1426</v>
      </c>
      <c r="C341" s="130" t="str">
        <f>INDEX('Masterlist - Updating'!$C:$C,MATCH('Masterlist Autolink (Audit)'!B341,'Masterlist - Updating'!$B:$B,0))</f>
        <v>ROUNDED BAR</v>
      </c>
      <c r="D341" s="7" t="str">
        <f>INDEX('Masterlist - Updating'!$D:$D,MATCH('Masterlist Autolink (Audit)'!B341,'Masterlist - Updating'!$B:$B,0))</f>
        <v>-</v>
      </c>
      <c r="E341" s="7" t="str">
        <f>INDEX('Masterlist - Updating'!$E:$E,MATCH('Masterlist Autolink (Audit)'!B341,'Masterlist - Updating'!$B:$B,0))</f>
        <v>3-1/2"</v>
      </c>
      <c r="F341" s="7" t="str">
        <f>INDEX('Masterlist - Updating'!$F:$F,MATCH('Masterlist Autolink (Audit)'!B341,'Masterlist - Updating'!$B:$B,0))</f>
        <v>r-19-02-0078</v>
      </c>
      <c r="G341" s="7" t="str">
        <f>INDEX('Masterlist - Updating'!$G:$G,MATCH('Masterlist Autolink (Audit)'!B341,'Masterlist - Updating'!$B:$B,0))</f>
        <v>-</v>
      </c>
      <c r="H341" s="7" t="str">
        <f>INDEX('Masterlist - Updating'!$H:$H,MATCH('Masterlist Autolink (Audit)'!B341,'Masterlist - Updating'!$B:$B,0))</f>
        <v>-</v>
      </c>
      <c r="I341" s="8" t="str">
        <f>INDEX('Masterlist - Updating'!$I:$I,MATCH('Masterlist Autolink (Audit)'!B341,'Masterlist - Updating'!$B:$B,0))</f>
        <v>-</v>
      </c>
      <c r="J341" s="133">
        <f>INDEX('Masterlist - Updating'!$J:$J,MATCH('Masterlist Autolink (Audit)'!B341,'Masterlist - Updating'!$B:$B,0))</f>
        <v>0</v>
      </c>
      <c r="K341" s="133" t="str">
        <f>INDEX('Masterlist - Updating'!$K:$K,MATCH('Masterlist Autolink (Audit)'!B341,'Masterlist - Updating'!$B:$B,0))</f>
        <v>Days</v>
      </c>
      <c r="L341" s="8" t="str">
        <f>INDEX('Masterlist - Updating'!$L:$L,MATCH('Masterlist Autolink (Audit)'!B341,'Masterlist - Updating'!$B:$B,0))</f>
        <v>-</v>
      </c>
      <c r="M341" s="7" t="str">
        <f>INDEX('Masterlist - Updating'!$M:$M,MATCH('Masterlist Autolink (Audit)'!B341,'Masterlist - Updating'!$B:$B,0))</f>
        <v>-</v>
      </c>
      <c r="N341" s="7" t="str">
        <f>INDEX('Masterlist - Updating'!$N:$N,MATCH('Masterlist Autolink (Audit)'!B341,'Masterlist - Updating'!$B:$B,0))</f>
        <v>-</v>
      </c>
      <c r="O341" s="7" t="str">
        <f>INDEX('Masterlist - Updating'!$O:$O,MATCH('Masterlist Autolink (Audit)'!B341,'Masterlist - Updating'!$B:$B,0))</f>
        <v>QC BAY C</v>
      </c>
      <c r="P341" s="7" t="str">
        <f>INDEX('Masterlist - Updating'!$P:$P,MATCH('Masterlist Autolink (Audit)'!B341,'Masterlist - Updating'!$B:$B,0))</f>
        <v>NA</v>
      </c>
      <c r="Q341" s="7" t="str">
        <f>INDEX('Masterlist - Updating'!$Q:$Q,MATCH('Masterlist Autolink (Audit)'!B341,'Masterlist - Updating'!$B:$B,0))</f>
        <v>Calibration Not Required</v>
      </c>
      <c r="R341" s="7">
        <f>INDEX('Masterlist - Updating'!$R:$R,MATCH('Masterlist Autolink (Audit)'!B341,'Masterlist - Updating'!$B:$B,0))</f>
        <v>0</v>
      </c>
      <c r="S341" s="7">
        <f>INDEX('Masterlist - Updating'!$S:$S,MATCH('Masterlist Autolink (Audit)'!B341,'Masterlist - Updating'!$B:$B,0))</f>
        <v>0</v>
      </c>
      <c r="T341" s="7">
        <f>INDEX('Masterlist - Updating'!$T:$T,MATCH('Masterlist Autolink (Audit)'!B341,'Masterlist - Updating'!$B:$B,0))</f>
        <v>0</v>
      </c>
      <c r="U341" s="1"/>
      <c r="V341" s="1"/>
    </row>
    <row r="342" spans="1:22" ht="60" customHeight="1" x14ac:dyDescent="0.35">
      <c r="A342" s="2">
        <v>340</v>
      </c>
      <c r="B342" s="12" t="s">
        <v>1429</v>
      </c>
      <c r="C342" s="130" t="str">
        <f>INDEX('Masterlist - Updating'!$C:$C,MATCH('Masterlist Autolink (Audit)'!B342,'Masterlist - Updating'!$B:$B,0))</f>
        <v>PLUG GAUGE</v>
      </c>
      <c r="D342" s="7" t="str">
        <f>INDEX('Masterlist - Updating'!$D:$D,MATCH('Masterlist Autolink (Audit)'!B342,'Masterlist - Updating'!$B:$B,0))</f>
        <v>GAGE ASSEMBLY</v>
      </c>
      <c r="E342" s="7" t="str">
        <f>INDEX('Masterlist - Updating'!$E:$E,MATCH('Masterlist Autolink (Audit)'!B342,'Masterlist - Updating'!$B:$B,0))</f>
        <v>1/4" - 18 NPT</v>
      </c>
      <c r="F342" s="7" t="str">
        <f>INDEX('Masterlist - Updating'!$F:$F,MATCH('Masterlist Autolink (Audit)'!B342,'Masterlist - Updating'!$B:$B,0))</f>
        <v>-</v>
      </c>
      <c r="G342" s="7" t="str">
        <f>INDEX('Masterlist - Updating'!$G:$G,MATCH('Masterlist Autolink (Audit)'!B342,'Masterlist - Updating'!$B:$B,0))</f>
        <v>QCD/TRSG/PROCEDURE 030 / TRSG/QM/001/20 / 
ANSI/ASME B1.20.5-1991</v>
      </c>
      <c r="H342" s="7" t="str">
        <f>INDEX('Masterlist - Updating'!$H:$H,MATCH('Masterlist Autolink (Audit)'!B342,'Masterlist - Updating'!$B:$B,0))</f>
        <v>ANSI/ASME B1.2
ANSI/ASME B1.8
ANSI/ASME B1.20.1
ANSI/ASME B1.5</v>
      </c>
      <c r="I342" s="8">
        <f>INDEX('Masterlist - Updating'!$I:$I,MATCH('Masterlist Autolink (Audit)'!B342,'Masterlist - Updating'!$B:$B,0))</f>
        <v>44690</v>
      </c>
      <c r="J342" s="133">
        <f>INDEX('Masterlist - Updating'!$J:$J,MATCH('Masterlist Autolink (Audit)'!B342,'Masterlist - Updating'!$B:$B,0))</f>
        <v>1</v>
      </c>
      <c r="K342" s="133" t="str">
        <f>INDEX('Masterlist - Updating'!$K:$K,MATCH('Masterlist Autolink (Audit)'!B342,'Masterlist - Updating'!$B:$B,0))</f>
        <v>Years</v>
      </c>
      <c r="L342" s="8">
        <f>INDEX('Masterlist - Updating'!$L:$L,MATCH('Masterlist Autolink (Audit)'!B342,'Masterlist - Updating'!$B:$B,0))</f>
        <v>45055</v>
      </c>
      <c r="M342" s="7" t="str">
        <f>INDEX('Masterlist - Updating'!$M:$M,MATCH('Masterlist Autolink (Audit)'!B342,'Masterlist - Updating'!$B:$B,0))</f>
        <v>TRESCAL</v>
      </c>
      <c r="N342" s="7" t="str">
        <f>INDEX('Masterlist - Updating'!$N:$N,MATCH('Masterlist Autolink (Audit)'!B342,'Masterlist - Updating'!$B:$B,0))</f>
        <v>SALDM/0699/16/22</v>
      </c>
      <c r="O342" s="7" t="str">
        <f>INDEX('Masterlist - Updating'!$O:$O,MATCH('Masterlist Autolink (Audit)'!B342,'Masterlist - Updating'!$B:$B,0))</f>
        <v>QC BAY C TROLLEY 1 L3</v>
      </c>
      <c r="P342" s="7" t="b">
        <f ca="1">INDEX('Masterlist - Updating'!$P:$P,MATCH('Masterlist Autolink (Audit)'!B342,'Masterlist - Updating'!$B:$B,0))</f>
        <v>1</v>
      </c>
      <c r="Q342" s="7">
        <f>INDEX('Masterlist - Updating'!$Q:$Q,MATCH('Masterlist Autolink (Audit)'!B342,'Masterlist - Updating'!$B:$B,0))</f>
        <v>0</v>
      </c>
      <c r="R342" s="7" t="str">
        <f>INDEX('Masterlist - Updating'!$R:$R,MATCH('Masterlist Autolink (Audit)'!B342,'Masterlist - Updating'!$B:$B,0))</f>
        <v>18640 (E81)
0101 (600.2)
000211509 (PH-3515F)</v>
      </c>
      <c r="S342" s="7" t="str">
        <f>INDEX('Masterlist - Updating'!$S:$S,MATCH('Masterlist Autolink (Audit)'!B342,'Masterlist - Updating'!$B:$B,0))</f>
        <v>SALDM/1010/2/21
SALDM/1074/3/21
SALDM/0624/1/22</v>
      </c>
      <c r="T342" s="7" t="str">
        <f>INDEX('Masterlist - Updating'!$T:$T,MATCH('Masterlist Autolink (Audit)'!B342,'Masterlist - Updating'!$B:$B,0))</f>
        <v>11.08.2023
12.08.2023
19.04.2023</v>
      </c>
      <c r="U342" s="11">
        <f t="shared" ref="U342:U376" ca="1" si="18">TODAY()</f>
        <v>44831</v>
      </c>
      <c r="V342" s="11">
        <f t="shared" ref="V342:V361" si="19">L342-14</f>
        <v>45041</v>
      </c>
    </row>
    <row r="343" spans="1:22" ht="60" customHeight="1" x14ac:dyDescent="0.35">
      <c r="A343" s="2">
        <v>341</v>
      </c>
      <c r="B343" s="12" t="s">
        <v>1432</v>
      </c>
      <c r="C343" s="130" t="str">
        <f>INDEX('Masterlist - Updating'!$C:$C,MATCH('Masterlist Autolink (Audit)'!B343,'Masterlist - Updating'!$B:$B,0))</f>
        <v>EQUOTIP HARDNESS TESTER</v>
      </c>
      <c r="D343" s="7" t="str">
        <f>INDEX('Masterlist - Updating'!$D:$D,MATCH('Masterlist Autolink (Audit)'!B343,'Masterlist - Updating'!$B:$B,0))</f>
        <v>FORESIGHT</v>
      </c>
      <c r="E343" s="7" t="str">
        <f>INDEX('Masterlist - Updating'!$E:$E,MATCH('Masterlist Autolink (Audit)'!B343,'Masterlist - Updating'!$B:$B,0))</f>
        <v>-</v>
      </c>
      <c r="F343" s="7" t="str">
        <f>INDEX('Masterlist - Updating'!$F:$F,MATCH('Masterlist Autolink (Audit)'!B343,'Masterlist - Updating'!$B:$B,0))</f>
        <v>E16110862 / S1602049</v>
      </c>
      <c r="G343" s="7" t="str">
        <f>INDEX('Masterlist - Updating'!$G:$G,MATCH('Masterlist Autolink (Audit)'!B343,'Masterlist - Updating'!$B:$B,0))</f>
        <v>ASTM A956-17a</v>
      </c>
      <c r="H343" s="7" t="str">
        <f>INDEX('Masterlist - Updating'!$H:$H,MATCH('Masterlist Autolink (Audit)'!B343,'Masterlist - Updating'!$B:$B,0))</f>
        <v>ASTM A956-17a (B15.2) 
±6 HLD</v>
      </c>
      <c r="I343" s="8">
        <f>INDEX('Masterlist - Updating'!$I:$I,MATCH('Masterlist Autolink (Audit)'!B343,'Masterlist - Updating'!$B:$B,0))</f>
        <v>44558</v>
      </c>
      <c r="J343" s="133">
        <f>INDEX('Masterlist - Updating'!$J:$J,MATCH('Masterlist Autolink (Audit)'!B343,'Masterlist - Updating'!$B:$B,0))</f>
        <v>1</v>
      </c>
      <c r="K343" s="133" t="str">
        <f>INDEX('Masterlist - Updating'!$K:$K,MATCH('Masterlist Autolink (Audit)'!B343,'Masterlist - Updating'!$B:$B,0))</f>
        <v>Years</v>
      </c>
      <c r="L343" s="8">
        <f>INDEX('Masterlist - Updating'!$L:$L,MATCH('Masterlist Autolink (Audit)'!B343,'Masterlist - Updating'!$B:$B,0))</f>
        <v>44923</v>
      </c>
      <c r="M343" s="7" t="str">
        <f>INDEX('Masterlist - Updating'!$M:$M,MATCH('Masterlist Autolink (Audit)'!B343,'Masterlist - Updating'!$B:$B,0))</f>
        <v>SUNRICH</v>
      </c>
      <c r="N343" s="7" t="str">
        <f>INDEX('Masterlist - Updating'!$N:$N,MATCH('Masterlist Autolink (Audit)'!B343,'Masterlist - Updating'!$B:$B,0))</f>
        <v>Q607-21</v>
      </c>
      <c r="O343" s="7" t="str">
        <f>INDEX('Masterlist - Updating'!$O:$O,MATCH('Masterlist Autolink (Audit)'!B343,'Masterlist - Updating'!$B:$B,0))</f>
        <v>QC BAY C CABINET 1 L3</v>
      </c>
      <c r="P343" s="7" t="b">
        <f ca="1">INDEX('Masterlist - Updating'!$P:$P,MATCH('Masterlist Autolink (Audit)'!B343,'Masterlist - Updating'!$B:$B,0))</f>
        <v>1</v>
      </c>
      <c r="Q343" s="7">
        <f>INDEX('Masterlist - Updating'!$Q:$Q,MATCH('Masterlist Autolink (Audit)'!B343,'Masterlist - Updating'!$B:$B,0))</f>
        <v>0</v>
      </c>
      <c r="R343" s="7">
        <f>INDEX('Masterlist - Updating'!$R:$R,MATCH('Masterlist Autolink (Audit)'!B343,'Masterlist - Updating'!$B:$B,0))</f>
        <v>0</v>
      </c>
      <c r="S343" s="7">
        <f>INDEX('Masterlist - Updating'!$S:$S,MATCH('Masterlist Autolink (Audit)'!B343,'Masterlist - Updating'!$B:$B,0))</f>
        <v>0</v>
      </c>
      <c r="T343" s="7">
        <f>INDEX('Masterlist - Updating'!$T:$T,MATCH('Masterlist Autolink (Audit)'!B343,'Masterlist - Updating'!$B:$B,0))</f>
        <v>0</v>
      </c>
      <c r="U343" s="11">
        <f t="shared" ca="1" si="18"/>
        <v>44831</v>
      </c>
      <c r="V343" s="11">
        <f t="shared" si="19"/>
        <v>44909</v>
      </c>
    </row>
    <row r="344" spans="1:22" ht="60" customHeight="1" x14ac:dyDescent="0.35">
      <c r="A344" s="2">
        <v>342</v>
      </c>
      <c r="B344" s="12" t="s">
        <v>1435</v>
      </c>
      <c r="C344" s="130" t="str">
        <f>INDEX('Masterlist - Updating'!$C:$C,MATCH('Masterlist Autolink (Audit)'!B344,'Masterlist - Updating'!$B:$B,0))</f>
        <v>DIAL GAUGE</v>
      </c>
      <c r="D344" s="7" t="str">
        <f>INDEX('Masterlist - Updating'!$D:$D,MATCH('Masterlist Autolink (Audit)'!B344,'Masterlist - Updating'!$B:$B,0))</f>
        <v>MITUTOYO</v>
      </c>
      <c r="E344" s="7" t="str">
        <f>INDEX('Masterlist - Updating'!$E:$E,MATCH('Masterlist Autolink (Audit)'!B344,'Masterlist - Updating'!$B:$B,0))</f>
        <v>0" - 0.15" / 16" - 24"</v>
      </c>
      <c r="F344" s="7" t="str">
        <f>INDEX('Masterlist - Updating'!$F:$F,MATCH('Masterlist Autolink (Audit)'!B344,'Masterlist - Updating'!$B:$B,0))</f>
        <v>VZB790 / 0020964</v>
      </c>
      <c r="G344" s="7" t="str">
        <f>INDEX('Masterlist - Updating'!$G:$G,MATCH('Masterlist Autolink (Audit)'!B344,'Masterlist - Updating'!$B:$B,0))</f>
        <v>QCD/TRSG/PROCEDURE 011 / TRSG/QM/001/20 / ASME B89.1.10M-2001 / JIS B 7515:1982</v>
      </c>
      <c r="H344" s="7" t="str">
        <f>INDEX('Masterlist - Updating'!$H:$H,MATCH('Masterlist Autolink (Audit)'!B344,'Masterlist - Updating'!$B:$B,0))</f>
        <v>± 0.0005" / 
ASME B89.1.10M-2001 / JIS B 7515:1982 OR PER MANUFACTURER SPECIFICATION</v>
      </c>
      <c r="I344" s="8">
        <f>INDEX('Masterlist - Updating'!$I:$I,MATCH('Masterlist Autolink (Audit)'!B344,'Masterlist - Updating'!$B:$B,0))</f>
        <v>44685</v>
      </c>
      <c r="J344" s="133">
        <f>INDEX('Masterlist - Updating'!$J:$J,MATCH('Masterlist Autolink (Audit)'!B344,'Masterlist - Updating'!$B:$B,0))</f>
        <v>1</v>
      </c>
      <c r="K344" s="133" t="str">
        <f>INDEX('Masterlist - Updating'!$K:$K,MATCH('Masterlist Autolink (Audit)'!B344,'Masterlist - Updating'!$B:$B,0))</f>
        <v>Years</v>
      </c>
      <c r="L344" s="8">
        <f>INDEX('Masterlist - Updating'!$L:$L,MATCH('Masterlist Autolink (Audit)'!B344,'Masterlist - Updating'!$B:$B,0))</f>
        <v>45050</v>
      </c>
      <c r="M344" s="7" t="str">
        <f>INDEX('Masterlist - Updating'!$M:$M,MATCH('Masterlist Autolink (Audit)'!B344,'Masterlist - Updating'!$B:$B,0))</f>
        <v>TRESCAL</v>
      </c>
      <c r="N344" s="7" t="str">
        <f>INDEX('Masterlist - Updating'!$N:$N,MATCH('Masterlist Autolink (Audit)'!B344,'Masterlist - Updating'!$B:$B,0))</f>
        <v>SALDM/0675/39/22 &amp; SALDM/0675/40/22</v>
      </c>
      <c r="O344" s="7" t="str">
        <f>INDEX('Masterlist - Updating'!$O:$O,MATCH('Masterlist Autolink (Audit)'!B344,'Masterlist - Updating'!$B:$B,0))</f>
        <v>QC GAUGE ROOM - G</v>
      </c>
      <c r="P344" s="7" t="b">
        <f ca="1">INDEX('Masterlist - Updating'!$P:$P,MATCH('Masterlist Autolink (Audit)'!B344,'Masterlist - Updating'!$B:$B,0))</f>
        <v>1</v>
      </c>
      <c r="Q344" s="7">
        <f>INDEX('Masterlist - Updating'!$Q:$Q,MATCH('Masterlist Autolink (Audit)'!B344,'Masterlist - Updating'!$B:$B,0))</f>
        <v>0</v>
      </c>
      <c r="R344" s="7" t="str">
        <f>INDEX('Masterlist - Updating'!$R:$R,MATCH('Masterlist Autolink (Audit)'!B344,'Masterlist - Updating'!$B:$B,0))</f>
        <v>1471/03 (OPTIMAR 100)
047085</v>
      </c>
      <c r="S344" s="7" t="str">
        <f>INDEX('Masterlist - Updating'!$S:$S,MATCH('Masterlist Autolink (Audit)'!B344,'Masterlist - Updating'!$B:$B,0))</f>
        <v>MTO210721-1R
SALDM/0650/3/20</v>
      </c>
      <c r="T344" s="7" t="str">
        <f>INDEX('Masterlist - Updating'!$T:$T,MATCH('Masterlist Autolink (Audit)'!B344,'Masterlist - Updating'!$B:$B,0))</f>
        <v>27.07.2022
16.06.2022</v>
      </c>
      <c r="U344" s="11">
        <f t="shared" ca="1" si="18"/>
        <v>44831</v>
      </c>
      <c r="V344" s="11">
        <f t="shared" si="19"/>
        <v>45036</v>
      </c>
    </row>
    <row r="345" spans="1:22" ht="60" customHeight="1" x14ac:dyDescent="0.35">
      <c r="A345" s="2">
        <v>343</v>
      </c>
      <c r="B345" s="12" t="s">
        <v>1446</v>
      </c>
      <c r="C345" s="130" t="str">
        <f>INDEX('Masterlist - Updating'!$C:$C,MATCH('Masterlist Autolink (Audit)'!B345,'Masterlist - Updating'!$B:$B,0))</f>
        <v>UV LIGHT METER [Radiometer (UVA,UVB)]</v>
      </c>
      <c r="D345" s="7" t="str">
        <f>INDEX('Masterlist - Updating'!$D:$D,MATCH('Masterlist Autolink (Audit)'!B345,'Masterlist - Updating'!$B:$B,0))</f>
        <v>INNOTEST</v>
      </c>
      <c r="E345" s="7" t="str">
        <f>INDEX('Masterlist - Updating'!$E:$E,MATCH('Masterlist Autolink (Audit)'!B345,'Masterlist - Updating'!$B:$B,0))</f>
        <v>-</v>
      </c>
      <c r="F345" s="7" t="str">
        <f>INDEX('Masterlist - Updating'!$F:$F,MATCH('Masterlist Autolink (Audit)'!B345,'Masterlist - Updating'!$B:$B,0))</f>
        <v>1710</v>
      </c>
      <c r="G345" s="7" t="str">
        <f>INDEX('Masterlist - Updating'!$G:$G,MATCH('Masterlist Autolink (Audit)'!B345,'Masterlist - Updating'!$B:$B,0))</f>
        <v>ANSI/NCSL Z540-3-2006 (R2013) (PART II) / ISO 10012:2003 / BS EN30012-1:1994</v>
      </c>
      <c r="H345" s="7" t="str">
        <f>INDEX('Masterlist - Updating'!$H:$H,MATCH('Masterlist Autolink (Audit)'!B345,'Masterlist - Updating'!$B:$B,0))</f>
        <v>± 5%</v>
      </c>
      <c r="I345" s="8">
        <f>INDEX('Masterlist - Updating'!$I:$I,MATCH('Masterlist Autolink (Audit)'!B345,'Masterlist - Updating'!$B:$B,0))</f>
        <v>44651</v>
      </c>
      <c r="J345" s="133">
        <f>INDEX('Masterlist - Updating'!$J:$J,MATCH('Masterlist Autolink (Audit)'!B345,'Masterlist - Updating'!$B:$B,0))</f>
        <v>6</v>
      </c>
      <c r="K345" s="133" t="str">
        <f>INDEX('Masterlist - Updating'!$K:$K,MATCH('Masterlist Autolink (Audit)'!B345,'Masterlist - Updating'!$B:$B,0))</f>
        <v>Months</v>
      </c>
      <c r="L345" s="8">
        <f>INDEX('Masterlist - Updating'!$L:$L,MATCH('Masterlist Autolink (Audit)'!B345,'Masterlist - Updating'!$B:$B,0))</f>
        <v>44834</v>
      </c>
      <c r="M345" s="7" t="str">
        <f>INDEX('Masterlist - Updating'!$M:$M,MATCH('Masterlist Autolink (Audit)'!B345,'Masterlist - Updating'!$B:$B,0))</f>
        <v>TRESCAL</v>
      </c>
      <c r="N345" s="7" t="str">
        <f>INDEX('Masterlist - Updating'!$N:$N,MATCH('Masterlist Autolink (Audit)'!B345,'Masterlist - Updating'!$B:$B,0))</f>
        <v>19326 (T9241-21)</v>
      </c>
      <c r="O345" s="7" t="str">
        <f>INDEX('Masterlist - Updating'!$O:$O,MATCH('Masterlist Autolink (Audit)'!B345,'Masterlist - Updating'!$B:$B,0))</f>
        <v>QC BAY C CABINET 2 L7</v>
      </c>
      <c r="P345" s="7" t="b">
        <f ca="1">INDEX('Masterlist - Updating'!$P:$P,MATCH('Masterlist Autolink (Audit)'!B345,'Masterlist - Updating'!$B:$B,0))</f>
        <v>0</v>
      </c>
      <c r="Q345" s="7">
        <f>INDEX('Masterlist - Updating'!$Q:$Q,MATCH('Masterlist Autolink (Audit)'!B345,'Masterlist - Updating'!$B:$B,0))</f>
        <v>0</v>
      </c>
      <c r="R345" s="7" t="str">
        <f>INDEX('Masterlist - Updating'!$R:$R,MATCH('Masterlist Autolink (Audit)'!B345,'Masterlist - Updating'!$B:$B,0))</f>
        <v>-</v>
      </c>
      <c r="S345" s="7" t="str">
        <f>INDEX('Masterlist - Updating'!$S:$S,MATCH('Masterlist Autolink (Audit)'!B345,'Masterlist - Updating'!$B:$B,0))</f>
        <v>-</v>
      </c>
      <c r="T345" s="7" t="str">
        <f>INDEX('Masterlist - Updating'!$T:$T,MATCH('Masterlist Autolink (Audit)'!B345,'Masterlist - Updating'!$B:$B,0))</f>
        <v>-</v>
      </c>
      <c r="U345" s="11">
        <f t="shared" ca="1" si="18"/>
        <v>44831</v>
      </c>
      <c r="V345" s="11">
        <f t="shared" si="19"/>
        <v>44820</v>
      </c>
    </row>
    <row r="346" spans="1:22" ht="60" customHeight="1" x14ac:dyDescent="0.35">
      <c r="A346" s="2">
        <v>344</v>
      </c>
      <c r="B346" s="12" t="s">
        <v>1451</v>
      </c>
      <c r="C346" s="130" t="str">
        <f>INDEX('Masterlist - Updating'!$C:$C,MATCH('Masterlist Autolink (Audit)'!B346,'Masterlist - Updating'!$B:$B,0))</f>
        <v>RING GAUGE
(GO &amp; NO GO)</v>
      </c>
      <c r="D346" s="7" t="str">
        <f>INDEX('Masterlist - Updating'!$D:$D,MATCH('Masterlist Autolink (Audit)'!B346,'Masterlist - Updating'!$B:$B,0))</f>
        <v>THE ORIGINALGAUGE UK</v>
      </c>
      <c r="E346" s="7" t="str">
        <f>INDEX('Masterlist - Updating'!$E:$E,MATCH('Masterlist Autolink (Audit)'!B346,'Masterlist - Updating'!$B:$B,0))</f>
        <v>2-1/2" - 8 UN - 2A</v>
      </c>
      <c r="F346" s="7" t="str">
        <f>INDEX('Masterlist - Updating'!$F:$F,MATCH('Masterlist Autolink (Audit)'!B346,'Masterlist - Updating'!$B:$B,0))</f>
        <v>CM657594-1A / CM657594-2A</v>
      </c>
      <c r="G346" s="7" t="str">
        <f>INDEX('Masterlist - Updating'!$G:$G,MATCH('Masterlist Autolink (Audit)'!B346,'Masterlist - Updating'!$B:$B,0))</f>
        <v>QCD/TRSG/PROCEDURE 014 / TRSG/QM/001/20</v>
      </c>
      <c r="H346" s="7" t="str">
        <f>INDEX('Masterlist - Updating'!$H:$H,MATCH('Masterlist Autolink (Audit)'!B346,'Masterlist - Updating'!$B:$B,0))</f>
        <v>ANSI/ASME B1.2
ANSI/ASME B1.8
ANSI/ASME B1.20.1
ANSI/ASME B1.5</v>
      </c>
      <c r="I346" s="8">
        <f>INDEX('Masterlist - Updating'!$I:$I,MATCH('Masterlist Autolink (Audit)'!B346,'Masterlist - Updating'!$B:$B,0))</f>
        <v>44561</v>
      </c>
      <c r="J346" s="133">
        <f>INDEX('Masterlist - Updating'!$J:$J,MATCH('Masterlist Autolink (Audit)'!B346,'Masterlist - Updating'!$B:$B,0))</f>
        <v>1</v>
      </c>
      <c r="K346" s="133" t="str">
        <f>INDEX('Masterlist - Updating'!$K:$K,MATCH('Masterlist Autolink (Audit)'!B346,'Masterlist - Updating'!$B:$B,0))</f>
        <v>Years</v>
      </c>
      <c r="L346" s="8">
        <f>INDEX('Masterlist - Updating'!$L:$L,MATCH('Masterlist Autolink (Audit)'!B346,'Masterlist - Updating'!$B:$B,0))</f>
        <v>44926</v>
      </c>
      <c r="M346" s="7" t="str">
        <f>INDEX('Masterlist - Updating'!$M:$M,MATCH('Masterlist Autolink (Audit)'!B346,'Masterlist - Updating'!$B:$B,0))</f>
        <v>TRESCAL</v>
      </c>
      <c r="N346" s="7" t="str">
        <f>INDEX('Masterlist - Updating'!$N:$N,MATCH('Masterlist Autolink (Audit)'!B346,'Masterlist - Updating'!$B:$B,0))</f>
        <v>SALDM/2184/21/21</v>
      </c>
      <c r="O346" s="7" t="str">
        <f>INDEX('Masterlist - Updating'!$O:$O,MATCH('Masterlist Autolink (Audit)'!B346,'Masterlist - Updating'!$B:$B,0))</f>
        <v>QC GAUGE ROOM - C</v>
      </c>
      <c r="P346" s="7" t="b">
        <f ca="1">INDEX('Masterlist - Updating'!$P:$P,MATCH('Masterlist Autolink (Audit)'!B346,'Masterlist - Updating'!$B:$B,0))</f>
        <v>1</v>
      </c>
      <c r="Q346" s="7">
        <f>INDEX('Masterlist - Updating'!$Q:$Q,MATCH('Masterlist Autolink (Audit)'!B346,'Masterlist - Updating'!$B:$B,0))</f>
        <v>0</v>
      </c>
      <c r="R346" s="7">
        <f>INDEX('Masterlist - Updating'!$R:$R,MATCH('Masterlist Autolink (Audit)'!B346,'Masterlist - Updating'!$B:$B,0))</f>
        <v>0</v>
      </c>
      <c r="S346" s="7">
        <f>INDEX('Masterlist - Updating'!$S:$S,MATCH('Masterlist Autolink (Audit)'!B346,'Masterlist - Updating'!$B:$B,0))</f>
        <v>0</v>
      </c>
      <c r="T346" s="7">
        <f>INDEX('Masterlist - Updating'!$T:$T,MATCH('Masterlist Autolink (Audit)'!B346,'Masterlist - Updating'!$B:$B,0))</f>
        <v>0</v>
      </c>
      <c r="U346" s="11">
        <f t="shared" ca="1" si="18"/>
        <v>44831</v>
      </c>
      <c r="V346" s="11">
        <f t="shared" si="19"/>
        <v>44912</v>
      </c>
    </row>
    <row r="347" spans="1:22" ht="60" customHeight="1" x14ac:dyDescent="0.35">
      <c r="A347" s="2">
        <v>345</v>
      </c>
      <c r="B347" s="12" t="s">
        <v>1454</v>
      </c>
      <c r="C347" s="130" t="str">
        <f>INDEX('Masterlist - Updating'!$C:$C,MATCH('Masterlist Autolink (Audit)'!B347,'Masterlist - Updating'!$B:$B,0))</f>
        <v>PLUG GAUGE 
(GO &amp; NO GO)</v>
      </c>
      <c r="D347" s="7" t="str">
        <f>INDEX('Masterlist - Updating'!$D:$D,MATCH('Masterlist Autolink (Audit)'!B347,'Masterlist - Updating'!$B:$B,0))</f>
        <v>JBO</v>
      </c>
      <c r="E347" s="7" t="str">
        <f>INDEX('Masterlist - Updating'!$E:$E,MATCH('Masterlist Autolink (Audit)'!B347,'Masterlist - Updating'!$B:$B,0))</f>
        <v>1-1/8" - 8 UN - 2B</v>
      </c>
      <c r="F347" s="7">
        <f>INDEX('Masterlist - Updating'!$F:$F,MATCH('Masterlist Autolink (Audit)'!B347,'Masterlist - Updating'!$B:$B,0))</f>
        <v>66213004</v>
      </c>
      <c r="G347" s="7" t="str">
        <f>INDEX('Masterlist - Updating'!$G:$G,MATCH('Masterlist Autolink (Audit)'!B347,'Masterlist - Updating'!$B:$B,0))</f>
        <v>MDCP-15:2020</v>
      </c>
      <c r="H347" s="7" t="str">
        <f>INDEX('Masterlist - Updating'!$H:$H,MATCH('Masterlist Autolink (Audit)'!B347,'Masterlist - Updating'!$B:$B,0))</f>
        <v>ANSI/ASME B1.2
ANSI/ASME B1.8
ANSI/ASME B1.20.1
ANSI/ASME B1.5</v>
      </c>
      <c r="I347" s="8">
        <f>INDEX('Masterlist - Updating'!$I:$I,MATCH('Masterlist Autolink (Audit)'!B347,'Masterlist - Updating'!$B:$B,0))</f>
        <v>44484</v>
      </c>
      <c r="J347" s="133">
        <f>INDEX('Masterlist - Updating'!$J:$J,MATCH('Masterlist Autolink (Audit)'!B347,'Masterlist - Updating'!$B:$B,0))</f>
        <v>1</v>
      </c>
      <c r="K347" s="133" t="str">
        <f>INDEX('Masterlist - Updating'!$K:$K,MATCH('Masterlist Autolink (Audit)'!B347,'Masterlist - Updating'!$B:$B,0))</f>
        <v>Years</v>
      </c>
      <c r="L347" s="8">
        <f>INDEX('Masterlist - Updating'!$L:$L,MATCH('Masterlist Autolink (Audit)'!B347,'Masterlist - Updating'!$B:$B,0))</f>
        <v>44849</v>
      </c>
      <c r="M347" s="7" t="str">
        <f>INDEX('Masterlist - Updating'!$M:$M,MATCH('Masterlist Autolink (Audit)'!B347,'Masterlist - Updating'!$B:$B,0))</f>
        <v>Ming Deng</v>
      </c>
      <c r="N347" s="7" t="str">
        <f>INDEX('Masterlist - Updating'!$N:$N,MATCH('Masterlist Autolink (Audit)'!B347,'Masterlist - Updating'!$B:$B,0))</f>
        <v>MDL213165-2</v>
      </c>
      <c r="O347" s="7" t="str">
        <f>INDEX('Masterlist - Updating'!$O:$O,MATCH('Masterlist Autolink (Audit)'!B347,'Masterlist - Updating'!$B:$B,0))</f>
        <v>M/S GAUGE ROOM H11</v>
      </c>
      <c r="P347" s="7" t="b">
        <f ca="1">INDEX('Masterlist - Updating'!$P:$P,MATCH('Masterlist Autolink (Audit)'!B347,'Masterlist - Updating'!$B:$B,0))</f>
        <v>1</v>
      </c>
      <c r="Q347" s="7">
        <f>INDEX('Masterlist - Updating'!$Q:$Q,MATCH('Masterlist Autolink (Audit)'!B347,'Masterlist - Updating'!$B:$B,0))</f>
        <v>0</v>
      </c>
      <c r="R347" s="7">
        <f>INDEX('Masterlist - Updating'!$R:$R,MATCH('Masterlist Autolink (Audit)'!B347,'Masterlist - Updating'!$B:$B,0))</f>
        <v>0</v>
      </c>
      <c r="S347" s="7">
        <f>INDEX('Masterlist - Updating'!$S:$S,MATCH('Masterlist Autolink (Audit)'!B347,'Masterlist - Updating'!$B:$B,0))</f>
        <v>0</v>
      </c>
      <c r="T347" s="7">
        <f>INDEX('Masterlist - Updating'!$T:$T,MATCH('Masterlist Autolink (Audit)'!B347,'Masterlist - Updating'!$B:$B,0))</f>
        <v>0</v>
      </c>
      <c r="U347" s="11">
        <f t="shared" ca="1" si="18"/>
        <v>44831</v>
      </c>
      <c r="V347" s="11">
        <f t="shared" si="19"/>
        <v>44835</v>
      </c>
    </row>
    <row r="348" spans="1:22" ht="60" customHeight="1" x14ac:dyDescent="0.35">
      <c r="A348" s="2">
        <v>346</v>
      </c>
      <c r="B348" s="12" t="s">
        <v>1458</v>
      </c>
      <c r="C348" s="130" t="str">
        <f>INDEX('Masterlist - Updating'!$C:$C,MATCH('Masterlist Autolink (Audit)'!B348,'Masterlist - Updating'!$B:$B,0))</f>
        <v>PLUG GAUGE 
(GO &amp; NO GO)</v>
      </c>
      <c r="D348" s="7" t="str">
        <f>INDEX('Masterlist - Updating'!$D:$D,MATCH('Masterlist Autolink (Audit)'!B348,'Masterlist - Updating'!$B:$B,0))</f>
        <v>TRUTHREAD</v>
      </c>
      <c r="E348" s="7" t="str">
        <f>INDEX('Masterlist - Updating'!$E:$E,MATCH('Masterlist Autolink (Audit)'!B348,'Masterlist - Updating'!$B:$B,0))</f>
        <v>1-7/8" - 8 UN - 2B</v>
      </c>
      <c r="F348" s="7" t="str">
        <f>INDEX('Masterlist - Updating'!$F:$F,MATCH('Masterlist Autolink (Audit)'!B348,'Masterlist - Updating'!$B:$B,0))</f>
        <v>DA67863 &amp; DA67864</v>
      </c>
      <c r="G348" s="7" t="str">
        <f>INDEX('Masterlist - Updating'!$G:$G,MATCH('Masterlist Autolink (Audit)'!B348,'Masterlist - Updating'!$B:$B,0))</f>
        <v>QCD/TRSG/PROCEDURE 014 / TRSG/QM/001/20 / 
ANSI/ASME B1.2-1983</v>
      </c>
      <c r="H348" s="7" t="str">
        <f>INDEX('Masterlist - Updating'!$H:$H,MATCH('Masterlist Autolink (Audit)'!B348,'Masterlist - Updating'!$B:$B,0))</f>
        <v>ANSI/ASME B1.2
ANSI/ASME B1.8
ANSI/ASME B1.20.1
ANSI/ASME B1.5</v>
      </c>
      <c r="I348" s="8">
        <f>INDEX('Masterlist - Updating'!$I:$I,MATCH('Masterlist Autolink (Audit)'!B348,'Masterlist - Updating'!$B:$B,0))</f>
        <v>44686</v>
      </c>
      <c r="J348" s="133">
        <f>INDEX('Masterlist - Updating'!$J:$J,MATCH('Masterlist Autolink (Audit)'!B348,'Masterlist - Updating'!$B:$B,0))</f>
        <v>1</v>
      </c>
      <c r="K348" s="133" t="str">
        <f>INDEX('Masterlist - Updating'!$K:$K,MATCH('Masterlist Autolink (Audit)'!B348,'Masterlist - Updating'!$B:$B,0))</f>
        <v>Years</v>
      </c>
      <c r="L348" s="8">
        <f>INDEX('Masterlist - Updating'!$L:$L,MATCH('Masterlist Autolink (Audit)'!B348,'Masterlist - Updating'!$B:$B,0))</f>
        <v>45051</v>
      </c>
      <c r="M348" s="7" t="str">
        <f>INDEX('Masterlist - Updating'!$M:$M,MATCH('Masterlist Autolink (Audit)'!B348,'Masterlist - Updating'!$B:$B,0))</f>
        <v>TRESCAL</v>
      </c>
      <c r="N348" s="7" t="str">
        <f>INDEX('Masterlist - Updating'!$N:$N,MATCH('Masterlist Autolink (Audit)'!B348,'Masterlist - Updating'!$B:$B,0))</f>
        <v>SALDM/0675/55/22</v>
      </c>
      <c r="O348" s="7" t="str">
        <f>INDEX('Masterlist - Updating'!$O:$O,MATCH('Masterlist Autolink (Audit)'!B348,'Masterlist - Updating'!$B:$B,0))</f>
        <v>QC GAUGE ROOM - D</v>
      </c>
      <c r="P348" s="7" t="b">
        <f ca="1">INDEX('Masterlist - Updating'!$P:$P,MATCH('Masterlist Autolink (Audit)'!B348,'Masterlist - Updating'!$B:$B,0))</f>
        <v>1</v>
      </c>
      <c r="Q348" s="7">
        <f>INDEX('Masterlist - Updating'!$Q:$Q,MATCH('Masterlist Autolink (Audit)'!B348,'Masterlist - Updating'!$B:$B,0))</f>
        <v>0</v>
      </c>
      <c r="R348" s="7" t="str">
        <f>INDEX('Masterlist - Updating'!$R:$R,MATCH('Masterlist Autolink (Audit)'!B348,'Masterlist - Updating'!$B:$B,0))</f>
        <v>18640 (E81)
0101 (600.2)
000211509 (PH-3515F)</v>
      </c>
      <c r="S348" s="7" t="str">
        <f>INDEX('Masterlist - Updating'!$S:$S,MATCH('Masterlist Autolink (Audit)'!B348,'Masterlist - Updating'!$B:$B,0))</f>
        <v>SALDM/1010/2/21
SALDM/1074/3/21
SALDM/0624/1/22</v>
      </c>
      <c r="T348" s="7" t="str">
        <f>INDEX('Masterlist - Updating'!$T:$T,MATCH('Masterlist Autolink (Audit)'!B348,'Masterlist - Updating'!$B:$B,0))</f>
        <v>11.08.2023
12.08.2023
19.04.2023</v>
      </c>
      <c r="U348" s="11">
        <f t="shared" ca="1" si="18"/>
        <v>44831</v>
      </c>
      <c r="V348" s="11">
        <f t="shared" si="19"/>
        <v>45037</v>
      </c>
    </row>
    <row r="349" spans="1:22" ht="60" customHeight="1" x14ac:dyDescent="0.35">
      <c r="A349" s="2">
        <v>347</v>
      </c>
      <c r="B349" s="12" t="s">
        <v>1462</v>
      </c>
      <c r="C349" s="130" t="str">
        <f>INDEX('Masterlist - Updating'!$C:$C,MATCH('Masterlist Autolink (Audit)'!B349,'Masterlist - Updating'!$B:$B,0))</f>
        <v>RING GAUGE
(GO &amp; NO GO)</v>
      </c>
      <c r="D349" s="7" t="str">
        <f>INDEX('Masterlist - Updating'!$D:$D,MATCH('Masterlist Autolink (Audit)'!B349,'Masterlist - Updating'!$B:$B,0))</f>
        <v>THREADMASTER</v>
      </c>
      <c r="E349" s="7" t="str">
        <f>INDEX('Masterlist - Updating'!$E:$E,MATCH('Masterlist Autolink (Audit)'!B349,'Masterlist - Updating'!$B:$B,0))</f>
        <v xml:space="preserve">1" - 8 UN - 2A </v>
      </c>
      <c r="F349" s="7" t="str">
        <f>INDEX('Masterlist - Updating'!$F:$F,MATCH('Masterlist Autolink (Audit)'!B349,'Masterlist - Updating'!$B:$B,0))</f>
        <v>105396 &amp; 105397</v>
      </c>
      <c r="G349" s="7" t="str">
        <f>INDEX('Masterlist - Updating'!$G:$G,MATCH('Masterlist Autolink (Audit)'!B349,'Masterlist - Updating'!$B:$B,0))</f>
        <v>MDCP-14:2020</v>
      </c>
      <c r="H349" s="7" t="str">
        <f>INDEX('Masterlist - Updating'!$H:$H,MATCH('Masterlist Autolink (Audit)'!B349,'Masterlist - Updating'!$B:$B,0))</f>
        <v>ANSI/ASME B1.2
ANSI/ASME B1.8
ANSI/ASME B1.20.1
ANSI/ASME B1.5</v>
      </c>
      <c r="I349" s="8">
        <f>INDEX('Masterlist - Updating'!$I:$I,MATCH('Masterlist Autolink (Audit)'!B349,'Masterlist - Updating'!$B:$B,0))</f>
        <v>44567</v>
      </c>
      <c r="J349" s="133">
        <f>INDEX('Masterlist - Updating'!$J:$J,MATCH('Masterlist Autolink (Audit)'!B349,'Masterlist - Updating'!$B:$B,0))</f>
        <v>1</v>
      </c>
      <c r="K349" s="133" t="str">
        <f>INDEX('Masterlist - Updating'!$K:$K,MATCH('Masterlist Autolink (Audit)'!B349,'Masterlist - Updating'!$B:$B,0))</f>
        <v>Years</v>
      </c>
      <c r="L349" s="8">
        <f>INDEX('Masterlist - Updating'!$L:$L,MATCH('Masterlist Autolink (Audit)'!B349,'Masterlist - Updating'!$B:$B,0))</f>
        <v>44932</v>
      </c>
      <c r="M349" s="7" t="str">
        <f>INDEX('Masterlist - Updating'!$M:$M,MATCH('Masterlist Autolink (Audit)'!B349,'Masterlist - Updating'!$B:$B,0))</f>
        <v>Ming Deng</v>
      </c>
      <c r="N349" s="7" t="str">
        <f>INDEX('Masterlist - Updating'!$N:$N,MATCH('Masterlist Autolink (Audit)'!B349,'Masterlist - Updating'!$B:$B,0))</f>
        <v>MDL214090-6</v>
      </c>
      <c r="O349" s="7" t="str">
        <f>INDEX('Masterlist - Updating'!$O:$O,MATCH('Masterlist Autolink (Audit)'!B349,'Masterlist - Updating'!$B:$B,0))</f>
        <v>QC GAUGE ROOM - C</v>
      </c>
      <c r="P349" s="7" t="b">
        <f ca="1">INDEX('Masterlist - Updating'!$P:$P,MATCH('Masterlist Autolink (Audit)'!B349,'Masterlist - Updating'!$B:$B,0))</f>
        <v>1</v>
      </c>
      <c r="Q349" s="7">
        <f>INDEX('Masterlist - Updating'!$Q:$Q,MATCH('Masterlist Autolink (Audit)'!B349,'Masterlist - Updating'!$B:$B,0))</f>
        <v>0</v>
      </c>
      <c r="R349" s="7">
        <f>INDEX('Masterlist - Updating'!$R:$R,MATCH('Masterlist Autolink (Audit)'!B349,'Masterlist - Updating'!$B:$B,0))</f>
        <v>0</v>
      </c>
      <c r="S349" s="7">
        <f>INDEX('Masterlist - Updating'!$S:$S,MATCH('Masterlist Autolink (Audit)'!B349,'Masterlist - Updating'!$B:$B,0))</f>
        <v>0</v>
      </c>
      <c r="T349" s="7">
        <f>INDEX('Masterlist - Updating'!$T:$T,MATCH('Masterlist Autolink (Audit)'!B349,'Masterlist - Updating'!$B:$B,0))</f>
        <v>0</v>
      </c>
      <c r="U349" s="11">
        <f t="shared" ca="1" si="18"/>
        <v>44831</v>
      </c>
      <c r="V349" s="11">
        <f t="shared" si="19"/>
        <v>44918</v>
      </c>
    </row>
    <row r="350" spans="1:22" ht="60" customHeight="1" x14ac:dyDescent="0.35">
      <c r="A350" s="2">
        <v>348</v>
      </c>
      <c r="B350" s="12" t="s">
        <v>1465</v>
      </c>
      <c r="C350" s="130" t="str">
        <f>INDEX('Masterlist - Updating'!$C:$C,MATCH('Masterlist Autolink (Audit)'!B350,'Masterlist - Updating'!$B:$B,0))</f>
        <v>PLUG GAUGE 
(GO &amp; NO GO)</v>
      </c>
      <c r="D350" s="7" t="str">
        <f>INDEX('Masterlist - Updating'!$D:$D,MATCH('Masterlist Autolink (Audit)'!B350,'Masterlist - Updating'!$B:$B,0))</f>
        <v>THREADMASTER</v>
      </c>
      <c r="E350" s="7" t="str">
        <f>INDEX('Masterlist - Updating'!$E:$E,MATCH('Masterlist Autolink (Audit)'!B350,'Masterlist - Updating'!$B:$B,0))</f>
        <v>3/8" - 16 UNC - 2B</v>
      </c>
      <c r="F350" s="7">
        <f>INDEX('Masterlist - Updating'!$F:$F,MATCH('Masterlist Autolink (Audit)'!B350,'Masterlist - Updating'!$B:$B,0))</f>
        <v>115135</v>
      </c>
      <c r="G350" s="7" t="str">
        <f>INDEX('Masterlist - Updating'!$G:$G,MATCH('Masterlist Autolink (Audit)'!B350,'Masterlist - Updating'!$B:$B,0))</f>
        <v>QCD/TRSG/PROCEDURE 014 / TRSG/QM/001/20 / 
ANSI/ASME B1.2-1983</v>
      </c>
      <c r="H350" s="7" t="str">
        <f>INDEX('Masterlist - Updating'!$H:$H,MATCH('Masterlist Autolink (Audit)'!B350,'Masterlist - Updating'!$B:$B,0))</f>
        <v>ANSI/ASME B1.2
ANSI/ASME B1.8
ANSI/ASME B1.20.1
ANSI/ASME B1.5</v>
      </c>
      <c r="I350" s="8">
        <f>INDEX('Masterlist - Updating'!$I:$I,MATCH('Masterlist Autolink (Audit)'!B350,'Masterlist - Updating'!$B:$B,0))</f>
        <v>44710</v>
      </c>
      <c r="J350" s="133">
        <f>INDEX('Masterlist - Updating'!$J:$J,MATCH('Masterlist Autolink (Audit)'!B350,'Masterlist - Updating'!$B:$B,0))</f>
        <v>1</v>
      </c>
      <c r="K350" s="133" t="str">
        <f>INDEX('Masterlist - Updating'!$K:$K,MATCH('Masterlist Autolink (Audit)'!B350,'Masterlist - Updating'!$B:$B,0))</f>
        <v>Years</v>
      </c>
      <c r="L350" s="8">
        <f>INDEX('Masterlist - Updating'!$L:$L,MATCH('Masterlist Autolink (Audit)'!B350,'Masterlist - Updating'!$B:$B,0))</f>
        <v>45075</v>
      </c>
      <c r="M350" s="7" t="str">
        <f>INDEX('Masterlist - Updating'!$M:$M,MATCH('Masterlist Autolink (Audit)'!B350,'Masterlist - Updating'!$B:$B,0))</f>
        <v>TRESCAL</v>
      </c>
      <c r="N350" s="7" t="str">
        <f>INDEX('Masterlist - Updating'!$N:$N,MATCH('Masterlist Autolink (Audit)'!B350,'Masterlist - Updating'!$B:$B,0))</f>
        <v>SALDM/0784/12/22</v>
      </c>
      <c r="O350" s="7" t="str">
        <f>INDEX('Masterlist - Updating'!$O:$O,MATCH('Masterlist Autolink (Audit)'!B350,'Masterlist - Updating'!$B:$B,0))</f>
        <v>M/S GAUGE ROOM H21</v>
      </c>
      <c r="P350" s="7" t="b">
        <f ca="1">INDEX('Masterlist - Updating'!$P:$P,MATCH('Masterlist Autolink (Audit)'!B350,'Masterlist - Updating'!$B:$B,0))</f>
        <v>1</v>
      </c>
      <c r="Q350" s="7">
        <f>INDEX('Masterlist - Updating'!$Q:$Q,MATCH('Masterlist Autolink (Audit)'!B350,'Masterlist - Updating'!$B:$B,0))</f>
        <v>0</v>
      </c>
      <c r="R350" s="7" t="str">
        <f>INDEX('Masterlist - Updating'!$R:$R,MATCH('Masterlist Autolink (Audit)'!B350,'Masterlist - Updating'!$B:$B,0))</f>
        <v>18640 (E81)
0101 (600.2)
000211509 (PH-3515F)</v>
      </c>
      <c r="S350" s="7" t="str">
        <f>INDEX('Masterlist - Updating'!$S:$S,MATCH('Masterlist Autolink (Audit)'!B350,'Masterlist - Updating'!$B:$B,0))</f>
        <v>SALDM/1010/2/21
SALDM/1074/3/21
SALDM/0624/1/22</v>
      </c>
      <c r="T350" s="7" t="str">
        <f>INDEX('Masterlist - Updating'!$T:$T,MATCH('Masterlist Autolink (Audit)'!B350,'Masterlist - Updating'!$B:$B,0))</f>
        <v>11.08.2023
12.08.2023
19.04.2023</v>
      </c>
      <c r="U350" s="11">
        <f t="shared" ca="1" si="18"/>
        <v>44831</v>
      </c>
      <c r="V350" s="11">
        <f t="shared" si="19"/>
        <v>45061</v>
      </c>
    </row>
    <row r="351" spans="1:22" ht="60" customHeight="1" x14ac:dyDescent="0.35">
      <c r="A351" s="2">
        <v>349</v>
      </c>
      <c r="B351" s="12" t="s">
        <v>1468</v>
      </c>
      <c r="C351" s="130" t="str">
        <f>INDEX('Masterlist - Updating'!$C:$C,MATCH('Masterlist Autolink (Audit)'!B351,'Masterlist - Updating'!$B:$B,0))</f>
        <v>PLUG GAUGE 
(GO &amp; NO GO)</v>
      </c>
      <c r="D351" s="7" t="str">
        <f>INDEX('Masterlist - Updating'!$D:$D,MATCH('Masterlist Autolink (Audit)'!B351,'Masterlist - Updating'!$B:$B,0))</f>
        <v>THE ORIGINAL GAUGE UK</v>
      </c>
      <c r="E351" s="7" t="str">
        <f>INDEX('Masterlist - Updating'!$E:$E,MATCH('Masterlist Autolink (Audit)'!B351,'Masterlist - Updating'!$B:$B,0))</f>
        <v>3/4" - 10 UNC - 2B</v>
      </c>
      <c r="F351" s="7" t="str">
        <f>INDEX('Masterlist - Updating'!$F:$F,MATCH('Masterlist Autolink (Audit)'!B351,'Masterlist - Updating'!$B:$B,0))</f>
        <v>CM657622-2A</v>
      </c>
      <c r="G351" s="7" t="str">
        <f>INDEX('Masterlist - Updating'!$G:$G,MATCH('Masterlist Autolink (Audit)'!B351,'Masterlist - Updating'!$B:$B,0))</f>
        <v>QCD/TRSG/PROCEDURE 014 / TRSG/QM/001/20 / 
ANSI/ASME B1.2-1983</v>
      </c>
      <c r="H351" s="7" t="str">
        <f>INDEX('Masterlist - Updating'!$H:$H,MATCH('Masterlist Autolink (Audit)'!B351,'Masterlist - Updating'!$B:$B,0))</f>
        <v>ANSI/ASME B1.2
ANSI/ASME B1.8
ANSI/ASME B1.20.1
ANSI/ASME B1.5</v>
      </c>
      <c r="I351" s="8">
        <f>INDEX('Masterlist - Updating'!$I:$I,MATCH('Masterlist Autolink (Audit)'!B351,'Masterlist - Updating'!$B:$B,0))</f>
        <v>44710</v>
      </c>
      <c r="J351" s="133">
        <f>INDEX('Masterlist - Updating'!$J:$J,MATCH('Masterlist Autolink (Audit)'!B351,'Masterlist - Updating'!$B:$B,0))</f>
        <v>1</v>
      </c>
      <c r="K351" s="133" t="str">
        <f>INDEX('Masterlist - Updating'!$K:$K,MATCH('Masterlist Autolink (Audit)'!B351,'Masterlist - Updating'!$B:$B,0))</f>
        <v>Years</v>
      </c>
      <c r="L351" s="8">
        <f>INDEX('Masterlist - Updating'!$L:$L,MATCH('Masterlist Autolink (Audit)'!B351,'Masterlist - Updating'!$B:$B,0))</f>
        <v>45075</v>
      </c>
      <c r="M351" s="7" t="str">
        <f>INDEX('Masterlist - Updating'!$M:$M,MATCH('Masterlist Autolink (Audit)'!B351,'Masterlist - Updating'!$B:$B,0))</f>
        <v>TRESCAL</v>
      </c>
      <c r="N351" s="7" t="str">
        <f>INDEX('Masterlist - Updating'!$N:$N,MATCH('Masterlist Autolink (Audit)'!B351,'Masterlist - Updating'!$B:$B,0))</f>
        <v>SALDM/0784/11/22</v>
      </c>
      <c r="O351" s="7" t="str">
        <f>INDEX('Masterlist - Updating'!$O:$O,MATCH('Masterlist Autolink (Audit)'!B351,'Masterlist - Updating'!$B:$B,0))</f>
        <v>QC BAY C TROLLEY 1 L3</v>
      </c>
      <c r="P351" s="7" t="b">
        <f ca="1">INDEX('Masterlist - Updating'!$P:$P,MATCH('Masterlist Autolink (Audit)'!B351,'Masterlist - Updating'!$B:$B,0))</f>
        <v>1</v>
      </c>
      <c r="Q351" s="7">
        <f>INDEX('Masterlist - Updating'!$Q:$Q,MATCH('Masterlist Autolink (Audit)'!B351,'Masterlist - Updating'!$B:$B,0))</f>
        <v>0</v>
      </c>
      <c r="R351" s="7" t="str">
        <f>INDEX('Masterlist - Updating'!$R:$R,MATCH('Masterlist Autolink (Audit)'!B351,'Masterlist - Updating'!$B:$B,0))</f>
        <v>18640 (E81)
0101 (600.2)
000211509 (PH-3515F)</v>
      </c>
      <c r="S351" s="7" t="str">
        <f>INDEX('Masterlist - Updating'!$S:$S,MATCH('Masterlist Autolink (Audit)'!B351,'Masterlist - Updating'!$B:$B,0))</f>
        <v>SALDM/1010/2/21
SALDM/1074/3/21
SALDM/0624/1/22</v>
      </c>
      <c r="T351" s="7" t="str">
        <f>INDEX('Masterlist - Updating'!$T:$T,MATCH('Masterlist Autolink (Audit)'!B351,'Masterlist - Updating'!$B:$B,0))</f>
        <v>11.08.2023
12.08.2023
19.04.2023</v>
      </c>
      <c r="U351" s="11">
        <f t="shared" ca="1" si="18"/>
        <v>44831</v>
      </c>
      <c r="V351" s="11">
        <f t="shared" si="19"/>
        <v>45061</v>
      </c>
    </row>
    <row r="352" spans="1:22" ht="60" customHeight="1" x14ac:dyDescent="0.35">
      <c r="A352" s="2">
        <v>350</v>
      </c>
      <c r="B352" s="12" t="s">
        <v>1471</v>
      </c>
      <c r="C352" s="130" t="str">
        <f>INDEX('Masterlist - Updating'!$C:$C,MATCH('Masterlist Autolink (Audit)'!B352,'Masterlist - Updating'!$B:$B,0))</f>
        <v>PLUG GAUGE 
(GO &amp; NO GO)</v>
      </c>
      <c r="D352" s="7" t="str">
        <f>INDEX('Masterlist - Updating'!$D:$D,MATCH('Masterlist Autolink (Audit)'!B352,'Masterlist - Updating'!$B:$B,0))</f>
        <v>THREADMASTER</v>
      </c>
      <c r="E352" s="7" t="str">
        <f>INDEX('Masterlist - Updating'!$E:$E,MATCH('Masterlist Autolink (Audit)'!B352,'Masterlist - Updating'!$B:$B,0))</f>
        <v>7/8" - 9 UNC - 2B</v>
      </c>
      <c r="F352" s="7" t="str">
        <f>INDEX('Masterlist - Updating'!$F:$F,MATCH('Masterlist Autolink (Audit)'!B352,'Masterlist - Updating'!$B:$B,0))</f>
        <v>173721</v>
      </c>
      <c r="G352" s="7" t="str">
        <f>INDEX('Masterlist - Updating'!$G:$G,MATCH('Masterlist Autolink (Audit)'!B352,'Masterlist - Updating'!$B:$B,0))</f>
        <v>MDCP-15:2020</v>
      </c>
      <c r="H352" s="7" t="str">
        <f>INDEX('Masterlist - Updating'!$H:$H,MATCH('Masterlist Autolink (Audit)'!B352,'Masterlist - Updating'!$B:$B,0))</f>
        <v>ANSI/ASME B1.2
ANSI/ASME B1.8
ANSI/ASME B1.20.1
ANSI/ASME B1.5</v>
      </c>
      <c r="I352" s="8">
        <f>INDEX('Masterlist - Updating'!$I:$I,MATCH('Masterlist Autolink (Audit)'!B352,'Masterlist - Updating'!$B:$B,0))</f>
        <v>44566</v>
      </c>
      <c r="J352" s="133">
        <f>INDEX('Masterlist - Updating'!$J:$J,MATCH('Masterlist Autolink (Audit)'!B352,'Masterlist - Updating'!$B:$B,0))</f>
        <v>1</v>
      </c>
      <c r="K352" s="133" t="str">
        <f>INDEX('Masterlist - Updating'!$K:$K,MATCH('Masterlist Autolink (Audit)'!B352,'Masterlist - Updating'!$B:$B,0))</f>
        <v>Years</v>
      </c>
      <c r="L352" s="8">
        <f>INDEX('Masterlist - Updating'!$L:$L,MATCH('Masterlist Autolink (Audit)'!B352,'Masterlist - Updating'!$B:$B,0))</f>
        <v>44931</v>
      </c>
      <c r="M352" s="7" t="str">
        <f>INDEX('Masterlist - Updating'!$M:$M,MATCH('Masterlist Autolink (Audit)'!B352,'Masterlist - Updating'!$B:$B,0))</f>
        <v>Ming Deng</v>
      </c>
      <c r="N352" s="7" t="str">
        <f>INDEX('Masterlist - Updating'!$N:$N,MATCH('Masterlist Autolink (Audit)'!B352,'Masterlist - Updating'!$B:$B,0))</f>
        <v>MDL214096-5</v>
      </c>
      <c r="O352" s="7" t="str">
        <f>INDEX('Masterlist - Updating'!$O:$O,MATCH('Masterlist Autolink (Audit)'!B352,'Masterlist - Updating'!$B:$B,0))</f>
        <v>QC BAY C TROLLEY 1 L3</v>
      </c>
      <c r="P352" s="7" t="b">
        <f ca="1">INDEX('Masterlist - Updating'!$P:$P,MATCH('Masterlist Autolink (Audit)'!B352,'Masterlist - Updating'!$B:$B,0))</f>
        <v>1</v>
      </c>
      <c r="Q352" s="7">
        <f>INDEX('Masterlist - Updating'!$Q:$Q,MATCH('Masterlist Autolink (Audit)'!B352,'Masterlist - Updating'!$B:$B,0))</f>
        <v>0</v>
      </c>
      <c r="R352" s="7">
        <f>INDEX('Masterlist - Updating'!$R:$R,MATCH('Masterlist Autolink (Audit)'!B352,'Masterlist - Updating'!$B:$B,0))</f>
        <v>0</v>
      </c>
      <c r="S352" s="7">
        <f>INDEX('Masterlist - Updating'!$S:$S,MATCH('Masterlist Autolink (Audit)'!B352,'Masterlist - Updating'!$B:$B,0))</f>
        <v>0</v>
      </c>
      <c r="T352" s="7">
        <f>INDEX('Masterlist - Updating'!$T:$T,MATCH('Masterlist Autolink (Audit)'!B352,'Masterlist - Updating'!$B:$B,0))</f>
        <v>0</v>
      </c>
      <c r="U352" s="11">
        <f t="shared" ca="1" si="18"/>
        <v>44831</v>
      </c>
      <c r="V352" s="11">
        <f t="shared" si="19"/>
        <v>44917</v>
      </c>
    </row>
    <row r="353" spans="1:22" ht="60" customHeight="1" x14ac:dyDescent="0.35">
      <c r="A353" s="2">
        <v>351</v>
      </c>
      <c r="B353" s="12" t="s">
        <v>1476</v>
      </c>
      <c r="C353" s="130" t="str">
        <f>INDEX('Masterlist - Updating'!$C:$C,MATCH('Masterlist Autolink (Audit)'!B353,'Masterlist - Updating'!$B:$B,0))</f>
        <v>PLUG GAUGE</v>
      </c>
      <c r="D353" s="7" t="str">
        <f>INDEX('Masterlist - Updating'!$D:$D,MATCH('Masterlist Autolink (Audit)'!B353,'Masterlist - Updating'!$B:$B,0))</f>
        <v>THREADMASTER</v>
      </c>
      <c r="E353" s="7" t="str">
        <f>INDEX('Masterlist - Updating'!$E:$E,MATCH('Masterlist Autolink (Audit)'!B353,'Masterlist - Updating'!$B:$B,0))</f>
        <v>3/4" - 14 NPT L1</v>
      </c>
      <c r="F353" s="7" t="str">
        <f>INDEX('Masterlist - Updating'!$F:$F,MATCH('Masterlist Autolink (Audit)'!B353,'Masterlist - Updating'!$B:$B,0))</f>
        <v>158554</v>
      </c>
      <c r="G353" s="7" t="str">
        <f>INDEX('Masterlist - Updating'!$G:$G,MATCH('Masterlist Autolink (Audit)'!B353,'Masterlist - Updating'!$B:$B,0))</f>
        <v>QCD/TRSG/PROCEDURE 030 / TRSG/QM/001/20 / 
ANSI/ASME B1.20.5-1991</v>
      </c>
      <c r="H353" s="7" t="str">
        <f>INDEX('Masterlist - Updating'!$H:$H,MATCH('Masterlist Autolink (Audit)'!B353,'Masterlist - Updating'!$B:$B,0))</f>
        <v>ANSI/ASME B1.2
ANSI/ASME B1.8
ANSI/ASME B1.20.1
ANSI/ASME B1.5</v>
      </c>
      <c r="I353" s="8">
        <f>INDEX('Masterlist - Updating'!$I:$I,MATCH('Masterlist Autolink (Audit)'!B353,'Masterlist - Updating'!$B:$B,0))</f>
        <v>44688</v>
      </c>
      <c r="J353" s="133">
        <f>INDEX('Masterlist - Updating'!$J:$J,MATCH('Masterlist Autolink (Audit)'!B353,'Masterlist - Updating'!$B:$B,0))</f>
        <v>1</v>
      </c>
      <c r="K353" s="133" t="str">
        <f>INDEX('Masterlist - Updating'!$K:$K,MATCH('Masterlist Autolink (Audit)'!B353,'Masterlist - Updating'!$B:$B,0))</f>
        <v>Years</v>
      </c>
      <c r="L353" s="8">
        <f>INDEX('Masterlist - Updating'!$L:$L,MATCH('Masterlist Autolink (Audit)'!B353,'Masterlist - Updating'!$B:$B,0))</f>
        <v>45053</v>
      </c>
      <c r="M353" s="7" t="str">
        <f>INDEX('Masterlist - Updating'!$M:$M,MATCH('Masterlist Autolink (Audit)'!B353,'Masterlist - Updating'!$B:$B,0))</f>
        <v>TRESCAL</v>
      </c>
      <c r="N353" s="7" t="str">
        <f>INDEX('Masterlist - Updating'!$N:$N,MATCH('Masterlist Autolink (Audit)'!B353,'Masterlist - Updating'!$B:$B,0))</f>
        <v>SALDM/0699/13/22</v>
      </c>
      <c r="O353" s="7" t="str">
        <f>INDEX('Masterlist - Updating'!$O:$O,MATCH('Masterlist Autolink (Audit)'!B353,'Masterlist - Updating'!$B:$B,0))</f>
        <v>QC BAY C TROLLY 1 L3</v>
      </c>
      <c r="P353" s="7" t="b">
        <f ca="1">INDEX('Masterlist - Updating'!$P:$P,MATCH('Masterlist Autolink (Audit)'!B353,'Masterlist - Updating'!$B:$B,0))</f>
        <v>1</v>
      </c>
      <c r="Q353" s="7">
        <f>INDEX('Masterlist - Updating'!$Q:$Q,MATCH('Masterlist Autolink (Audit)'!B353,'Masterlist - Updating'!$B:$B,0))</f>
        <v>0</v>
      </c>
      <c r="R353" s="7" t="str">
        <f>INDEX('Masterlist - Updating'!$R:$R,MATCH('Masterlist Autolink (Audit)'!B353,'Masterlist - Updating'!$B:$B,0))</f>
        <v>18640 (E81)
0101 (600.2)
000211509 (PH-3515F)</v>
      </c>
      <c r="S353" s="7" t="str">
        <f>INDEX('Masterlist - Updating'!$S:$S,MATCH('Masterlist Autolink (Audit)'!B353,'Masterlist - Updating'!$B:$B,0))</f>
        <v>SALDM/1010/2/21
SALDM/1074/3/21
SALDM/0624/1/22</v>
      </c>
      <c r="T353" s="7" t="str">
        <f>INDEX('Masterlist - Updating'!$T:$T,MATCH('Masterlist Autolink (Audit)'!B353,'Masterlist - Updating'!$B:$B,0))</f>
        <v>11.08.2023
12.08.2023
19.04.2023</v>
      </c>
      <c r="U353" s="11">
        <f t="shared" ca="1" si="18"/>
        <v>44831</v>
      </c>
      <c r="V353" s="11">
        <f t="shared" si="19"/>
        <v>45039</v>
      </c>
    </row>
    <row r="354" spans="1:22" ht="60" customHeight="1" x14ac:dyDescent="0.35">
      <c r="A354" s="2">
        <v>352</v>
      </c>
      <c r="B354" s="12" t="s">
        <v>1480</v>
      </c>
      <c r="C354" s="130" t="str">
        <f>INDEX('Masterlist - Updating'!$C:$C,MATCH('Masterlist Autolink (Audit)'!B354,'Masterlist - Updating'!$B:$B,0))</f>
        <v>PLUG GAUGE</v>
      </c>
      <c r="D354" s="7" t="str">
        <f>INDEX('Masterlist - Updating'!$D:$D,MATCH('Masterlist Autolink (Audit)'!B354,'Masterlist - Updating'!$B:$B,0))</f>
        <v>THREADMASTER</v>
      </c>
      <c r="E354" s="7" t="str">
        <f>INDEX('Masterlist - Updating'!$E:$E,MATCH('Masterlist Autolink (Audit)'!B354,'Masterlist - Updating'!$B:$B,0))</f>
        <v>1/2" - 14 NPT L1</v>
      </c>
      <c r="F354" s="7" t="str">
        <f>INDEX('Masterlist - Updating'!$F:$F,MATCH('Masterlist Autolink (Audit)'!B354,'Masterlist - Updating'!$B:$B,0))</f>
        <v>158553</v>
      </c>
      <c r="G354" s="7" t="str">
        <f>INDEX('Masterlist - Updating'!$G:$G,MATCH('Masterlist Autolink (Audit)'!B354,'Masterlist - Updating'!$B:$B,0))</f>
        <v>QCD/TRSG/PROCEDURE 030 / TRSG/QM/001/20 / 
ANSI/ASME B1.20.5-1991</v>
      </c>
      <c r="H354" s="7" t="str">
        <f>INDEX('Masterlist - Updating'!$H:$H,MATCH('Masterlist Autolink (Audit)'!B354,'Masterlist - Updating'!$B:$B,0))</f>
        <v>ANSI/ASME B1.2
ANSI/ASME B1.8
ANSI/ASME B1.20.1
ANSI/ASME B1.5</v>
      </c>
      <c r="I354" s="8">
        <f>INDEX('Masterlist - Updating'!$I:$I,MATCH('Masterlist Autolink (Audit)'!B354,'Masterlist - Updating'!$B:$B,0))</f>
        <v>44690</v>
      </c>
      <c r="J354" s="133">
        <f>INDEX('Masterlist - Updating'!$J:$J,MATCH('Masterlist Autolink (Audit)'!B354,'Masterlist - Updating'!$B:$B,0))</f>
        <v>1</v>
      </c>
      <c r="K354" s="133" t="str">
        <f>INDEX('Masterlist - Updating'!$K:$K,MATCH('Masterlist Autolink (Audit)'!B354,'Masterlist - Updating'!$B:$B,0))</f>
        <v>Years</v>
      </c>
      <c r="L354" s="8">
        <f>INDEX('Masterlist - Updating'!$L:$L,MATCH('Masterlist Autolink (Audit)'!B354,'Masterlist - Updating'!$B:$B,0))</f>
        <v>45055</v>
      </c>
      <c r="M354" s="7" t="str">
        <f>INDEX('Masterlist - Updating'!$M:$M,MATCH('Masterlist Autolink (Audit)'!B354,'Masterlist - Updating'!$B:$B,0))</f>
        <v>TRESCAL</v>
      </c>
      <c r="N354" s="7" t="str">
        <f>INDEX('Masterlist - Updating'!$N:$N,MATCH('Masterlist Autolink (Audit)'!B354,'Masterlist - Updating'!$B:$B,0))</f>
        <v>SALDM/0699/14/22</v>
      </c>
      <c r="O354" s="7" t="str">
        <f>INDEX('Masterlist - Updating'!$O:$O,MATCH('Masterlist Autolink (Audit)'!B354,'Masterlist - Updating'!$B:$B,0))</f>
        <v>QC BAY C TROLLEY 1 L3</v>
      </c>
      <c r="P354" s="7" t="b">
        <f ca="1">INDEX('Masterlist - Updating'!$P:$P,MATCH('Masterlist Autolink (Audit)'!B354,'Masterlist - Updating'!$B:$B,0))</f>
        <v>1</v>
      </c>
      <c r="Q354" s="7">
        <f>INDEX('Masterlist - Updating'!$Q:$Q,MATCH('Masterlist Autolink (Audit)'!B354,'Masterlist - Updating'!$B:$B,0))</f>
        <v>0</v>
      </c>
      <c r="R354" s="7" t="str">
        <f>INDEX('Masterlist - Updating'!$R:$R,MATCH('Masterlist Autolink (Audit)'!B354,'Masterlist - Updating'!$B:$B,0))</f>
        <v>18640 (E81)
0101 (600.2)
000211509 (PH-3515F)</v>
      </c>
      <c r="S354" s="7" t="str">
        <f>INDEX('Masterlist - Updating'!$S:$S,MATCH('Masterlist Autolink (Audit)'!B354,'Masterlist - Updating'!$B:$B,0))</f>
        <v>SALDM/1010/2/21
SALDM/1074/3/21
SALDM/0624/1/22</v>
      </c>
      <c r="T354" s="7" t="str">
        <f>INDEX('Masterlist - Updating'!$T:$T,MATCH('Masterlist Autolink (Audit)'!B354,'Masterlist - Updating'!$B:$B,0))</f>
        <v>11.08.2023
12.08.2023
19.04.2023</v>
      </c>
      <c r="U354" s="11">
        <f t="shared" ca="1" si="18"/>
        <v>44831</v>
      </c>
      <c r="V354" s="11">
        <f t="shared" si="19"/>
        <v>45041</v>
      </c>
    </row>
    <row r="355" spans="1:22" ht="60" customHeight="1" x14ac:dyDescent="0.35">
      <c r="A355" s="2">
        <v>353</v>
      </c>
      <c r="B355" s="12" t="s">
        <v>1484</v>
      </c>
      <c r="C355" s="130" t="str">
        <f>INDEX('Masterlist - Updating'!$C:$C,MATCH('Masterlist Autolink (Audit)'!B355,'Masterlist - Updating'!$B:$B,0))</f>
        <v>THREAD PLUG GAUGE
(GO &amp; NO GO)</v>
      </c>
      <c r="D355" s="7" t="str">
        <f>INDEX('Masterlist - Updating'!$D:$D,MATCH('Masterlist Autolink (Audit)'!B355,'Masterlist - Updating'!$B:$B,0))</f>
        <v>JBO</v>
      </c>
      <c r="E355" s="7" t="str">
        <f>INDEX('Masterlist - Updating'!$E:$E,MATCH('Masterlist Autolink (Audit)'!B355,'Masterlist - Updating'!$B:$B,0))</f>
        <v>1-1/4" - 8 UN - 2B</v>
      </c>
      <c r="F355" s="7" t="str">
        <f>INDEX('Masterlist - Updating'!$F:$F,MATCH('Masterlist Autolink (Audit)'!B355,'Masterlist - Updating'!$B:$B,0))</f>
        <v>82409009</v>
      </c>
      <c r="G355" s="7" t="str">
        <f>INDEX('Masterlist - Updating'!$G:$G,MATCH('Masterlist Autolink (Audit)'!B355,'Masterlist - Updating'!$B:$B,0))</f>
        <v>QCD/TRSG/PROCEDURE 014 /  TRSG/QM/001/20</v>
      </c>
      <c r="H355" s="7" t="str">
        <f>INDEX('Masterlist - Updating'!$H:$H,MATCH('Masterlist Autolink (Audit)'!B355,'Masterlist - Updating'!$B:$B,0))</f>
        <v>ANSI/ASME B1.2
ANSI/ASME B1.8
ANSI/ASME B1.20.1
ANSI/ASME B1.5</v>
      </c>
      <c r="I355" s="8">
        <f>INDEX('Masterlist - Updating'!$I:$I,MATCH('Masterlist Autolink (Audit)'!B355,'Masterlist - Updating'!$B:$B,0))</f>
        <v>44754</v>
      </c>
      <c r="J355" s="133">
        <f>INDEX('Masterlist - Updating'!$J:$J,MATCH('Masterlist Autolink (Audit)'!B355,'Masterlist - Updating'!$B:$B,0))</f>
        <v>1</v>
      </c>
      <c r="K355" s="133" t="str">
        <f>INDEX('Masterlist - Updating'!$K:$K,MATCH('Masterlist Autolink (Audit)'!B355,'Masterlist - Updating'!$B:$B,0))</f>
        <v>Years</v>
      </c>
      <c r="L355" s="8">
        <f>INDEX('Masterlist - Updating'!$L:$L,MATCH('Masterlist Autolink (Audit)'!B355,'Masterlist - Updating'!$B:$B,0))</f>
        <v>45119</v>
      </c>
      <c r="M355" s="7" t="str">
        <f>INDEX('Masterlist - Updating'!$M:$M,MATCH('Masterlist Autolink (Audit)'!B355,'Masterlist - Updating'!$B:$B,0))</f>
        <v>TRESCAL</v>
      </c>
      <c r="N355" s="7" t="str">
        <f>INDEX('Masterlist - Updating'!$N:$N,MATCH('Masterlist Autolink (Audit)'!B355,'Masterlist - Updating'!$B:$B,0))</f>
        <v>SALDM/1087/2/22</v>
      </c>
      <c r="O355" s="7" t="str">
        <f>INDEX('Masterlist - Updating'!$O:$O,MATCH('Masterlist Autolink (Audit)'!B355,'Masterlist - Updating'!$B:$B,0))</f>
        <v>QC BAY C TROLLEY 1 L3</v>
      </c>
      <c r="P355" s="7" t="b">
        <f ca="1">INDEX('Masterlist - Updating'!$P:$P,MATCH('Masterlist Autolink (Audit)'!B355,'Masterlist - Updating'!$B:$B,0))</f>
        <v>1</v>
      </c>
      <c r="Q355" s="7">
        <f>INDEX('Masterlist - Updating'!$Q:$Q,MATCH('Masterlist Autolink (Audit)'!B355,'Masterlist - Updating'!$B:$B,0))</f>
        <v>0</v>
      </c>
      <c r="R355" s="7" t="str">
        <f>INDEX('Masterlist - Updating'!$R:$R,MATCH('Masterlist Autolink (Audit)'!B355,'Masterlist - Updating'!$B:$B,0))</f>
        <v>18641 (M112)
0101 (600.2)
000211509 (PH-3515F)</v>
      </c>
      <c r="S355" s="7" t="str">
        <f>INDEX('Masterlist - Updating'!$S:$S,MATCH('Masterlist Autolink (Audit)'!B355,'Masterlist - Updating'!$B:$B,0))</f>
        <v>SALDM/1010/1/21
SALDM/1074/3/21
SALDM/0624/1/22</v>
      </c>
      <c r="T355" s="7" t="str">
        <f>INDEX('Masterlist - Updating'!$T:$T,MATCH('Masterlist Autolink (Audit)'!B355,'Masterlist - Updating'!$B:$B,0))</f>
        <v>06.08.2023
12.08.2023
19.04.2023</v>
      </c>
      <c r="U355" s="11">
        <f t="shared" ca="1" si="18"/>
        <v>44831</v>
      </c>
      <c r="V355" s="11">
        <f t="shared" si="19"/>
        <v>45105</v>
      </c>
    </row>
    <row r="356" spans="1:22" ht="60" customHeight="1" x14ac:dyDescent="0.35">
      <c r="A356" s="2">
        <v>354</v>
      </c>
      <c r="B356" s="12" t="s">
        <v>1486</v>
      </c>
      <c r="C356" s="130" t="str">
        <f>INDEX('Masterlist - Updating'!$C:$C,MATCH('Masterlist Autolink (Audit)'!B356,'Masterlist - Updating'!$B:$B,0))</f>
        <v>PLUG GAUGE</v>
      </c>
      <c r="D356" s="7" t="str">
        <f>INDEX('Masterlist - Updating'!$D:$D,MATCH('Masterlist Autolink (Audit)'!B356,'Masterlist - Updating'!$B:$B,0))</f>
        <v>THREADMASTER</v>
      </c>
      <c r="E356" s="7" t="str">
        <f>INDEX('Masterlist - Updating'!$E:$E,MATCH('Masterlist Autolink (Audit)'!B356,'Masterlist - Updating'!$B:$B,0))</f>
        <v>1-1/2" - 11.5 NPT L1</v>
      </c>
      <c r="F356" s="7" t="str">
        <f>INDEX('Masterlist - Updating'!$F:$F,MATCH('Masterlist Autolink (Audit)'!B356,'Masterlist - Updating'!$B:$B,0))</f>
        <v>158556</v>
      </c>
      <c r="G356" s="7" t="str">
        <f>INDEX('Masterlist - Updating'!$G:$G,MATCH('Masterlist Autolink (Audit)'!B356,'Masterlist - Updating'!$B:$B,0))</f>
        <v>QCD/TRSG/PROCEDURE 030 / TRSG/QM/001/20 / 
ANSI/ASME B1.20.5-1991</v>
      </c>
      <c r="H356" s="7" t="str">
        <f>INDEX('Masterlist - Updating'!$H:$H,MATCH('Masterlist Autolink (Audit)'!B356,'Masterlist - Updating'!$B:$B,0))</f>
        <v>ANSI/ASME B1.2
ANSI/ASME B1.8
ANSI/ASME B1.20.1
ANSI/ASME B1.5</v>
      </c>
      <c r="I356" s="8">
        <f>INDEX('Masterlist - Updating'!$I:$I,MATCH('Masterlist Autolink (Audit)'!B356,'Masterlist - Updating'!$B:$B,0))</f>
        <v>44749</v>
      </c>
      <c r="J356" s="133">
        <f>INDEX('Masterlist - Updating'!$J:$J,MATCH('Masterlist Autolink (Audit)'!B356,'Masterlist - Updating'!$B:$B,0))</f>
        <v>1</v>
      </c>
      <c r="K356" s="133" t="str">
        <f>INDEX('Masterlist - Updating'!$K:$K,MATCH('Masterlist Autolink (Audit)'!B356,'Masterlist - Updating'!$B:$B,0))</f>
        <v>Years</v>
      </c>
      <c r="L356" s="8">
        <f>INDEX('Masterlist - Updating'!$L:$L,MATCH('Masterlist Autolink (Audit)'!B356,'Masterlist - Updating'!$B:$B,0))</f>
        <v>45114</v>
      </c>
      <c r="M356" s="7" t="str">
        <f>INDEX('Masterlist - Updating'!$M:$M,MATCH('Masterlist Autolink (Audit)'!B356,'Masterlist - Updating'!$B:$B,0))</f>
        <v>TRESCAL</v>
      </c>
      <c r="N356" s="7" t="str">
        <f>INDEX('Masterlist - Updating'!$N:$N,MATCH('Masterlist Autolink (Audit)'!B356,'Masterlist - Updating'!$B:$B,0))</f>
        <v>SALDM/0826/15/22</v>
      </c>
      <c r="O356" s="7" t="str">
        <f>INDEX('Masterlist - Updating'!$O:$O,MATCH('Masterlist Autolink (Audit)'!B356,'Masterlist - Updating'!$B:$B,0))</f>
        <v>QC GAUGE ROOM - I</v>
      </c>
      <c r="P356" s="7" t="b">
        <f ca="1">INDEX('Masterlist - Updating'!$P:$P,MATCH('Masterlist Autolink (Audit)'!B356,'Masterlist - Updating'!$B:$B,0))</f>
        <v>1</v>
      </c>
      <c r="Q356" s="7">
        <f>INDEX('Masterlist - Updating'!$Q:$Q,MATCH('Masterlist Autolink (Audit)'!B356,'Masterlist - Updating'!$B:$B,0))</f>
        <v>0</v>
      </c>
      <c r="R356" s="7" t="str">
        <f>INDEX('Masterlist - Updating'!$R:$R,MATCH('Masterlist Autolink (Audit)'!B356,'Masterlist - Updating'!$B:$B,0))</f>
        <v>18640 (E81)
0101 (600.2)
000211509 (PH-3515F)</v>
      </c>
      <c r="S356" s="7" t="str">
        <f>INDEX('Masterlist - Updating'!$S:$S,MATCH('Masterlist Autolink (Audit)'!B356,'Masterlist - Updating'!$B:$B,0))</f>
        <v>SALDM/1010/2/21
SALDM/1074/3/21
SALDM/0624/1/22</v>
      </c>
      <c r="T356" s="7" t="str">
        <f>INDEX('Masterlist - Updating'!$T:$T,MATCH('Masterlist Autolink (Audit)'!B356,'Masterlist - Updating'!$B:$B,0))</f>
        <v>11.08.2023
12.08.2023
19.04.2023</v>
      </c>
      <c r="U356" s="11">
        <f t="shared" ca="1" si="18"/>
        <v>44831</v>
      </c>
      <c r="V356" s="11">
        <f t="shared" si="19"/>
        <v>45100</v>
      </c>
    </row>
    <row r="357" spans="1:22" ht="60" customHeight="1" x14ac:dyDescent="0.35">
      <c r="A357" s="2">
        <v>355</v>
      </c>
      <c r="B357" s="12" t="s">
        <v>1489</v>
      </c>
      <c r="C357" s="130" t="str">
        <f>INDEX('Masterlist - Updating'!$C:$C,MATCH('Masterlist Autolink (Audit)'!B357,'Masterlist - Updating'!$B:$B,0))</f>
        <v>DIGITAL CALIPER</v>
      </c>
      <c r="D357" s="7" t="str">
        <f>INDEX('Masterlist - Updating'!$D:$D,MATCH('Masterlist Autolink (Audit)'!B357,'Masterlist - Updating'!$B:$B,0))</f>
        <v>MITUTOYO</v>
      </c>
      <c r="E357" s="7" t="str">
        <f>INDEX('Masterlist - Updating'!$E:$E,MATCH('Masterlist Autolink (Audit)'!B357,'Masterlist - Updating'!$B:$B,0))</f>
        <v>0" - 12"</v>
      </c>
      <c r="F357" s="7" t="str">
        <f>INDEX('Masterlist - Updating'!$F:$F,MATCH('Masterlist Autolink (Audit)'!B357,'Masterlist - Updating'!$B:$B,0))</f>
        <v>1140856</v>
      </c>
      <c r="G357" s="7" t="str">
        <f>INDEX('Masterlist - Updating'!$G:$G,MATCH('Masterlist Autolink (Audit)'!B357,'Masterlist - Updating'!$B:$B,0))</f>
        <v>QCD/TRSG/PROCEDURE 008 / TRSG/QM/001/20</v>
      </c>
      <c r="H357" s="7" t="str">
        <f>INDEX('Masterlist - Updating'!$H:$H,MATCH('Masterlist Autolink (Audit)'!B357,'Masterlist - Updating'!$B:$B,0))</f>
        <v>± 0.0016"</v>
      </c>
      <c r="I357" s="8">
        <f>INDEX('Masterlist - Updating'!$I:$I,MATCH('Masterlist Autolink (Audit)'!B357,'Masterlist - Updating'!$B:$B,0))</f>
        <v>44707</v>
      </c>
      <c r="J357" s="133">
        <f>INDEX('Masterlist - Updating'!$J:$J,MATCH('Masterlist Autolink (Audit)'!B357,'Masterlist - Updating'!$B:$B,0))</f>
        <v>1</v>
      </c>
      <c r="K357" s="133" t="str">
        <f>INDEX('Masterlist - Updating'!$K:$K,MATCH('Masterlist Autolink (Audit)'!B357,'Masterlist - Updating'!$B:$B,0))</f>
        <v>Years</v>
      </c>
      <c r="L357" s="8">
        <f>INDEX('Masterlist - Updating'!$L:$L,MATCH('Masterlist Autolink (Audit)'!B357,'Masterlist - Updating'!$B:$B,0))</f>
        <v>45072</v>
      </c>
      <c r="M357" s="7" t="str">
        <f>INDEX('Masterlist - Updating'!$M:$M,MATCH('Masterlist Autolink (Audit)'!B357,'Masterlist - Updating'!$B:$B,0))</f>
        <v>TRESCAL</v>
      </c>
      <c r="N357" s="7" t="str">
        <f>INDEX('Masterlist - Updating'!$N:$N,MATCH('Masterlist Autolink (Audit)'!B357,'Masterlist - Updating'!$B:$B,0))</f>
        <v>SALDM/0826/5/22</v>
      </c>
      <c r="O357" s="7" t="str">
        <f>INDEX('Masterlist - Updating'!$O:$O,MATCH('Masterlist Autolink (Audit)'!B357,'Masterlist - Updating'!$B:$B,0))</f>
        <v>QC BAY C TROLLEY 1 L5</v>
      </c>
      <c r="P357" s="7" t="b">
        <f ca="1">INDEX('Masterlist - Updating'!$P:$P,MATCH('Masterlist Autolink (Audit)'!B357,'Masterlist - Updating'!$B:$B,0))</f>
        <v>1</v>
      </c>
      <c r="Q357" s="7">
        <f>INDEX('Masterlist - Updating'!$Q:$Q,MATCH('Masterlist Autolink (Audit)'!B357,'Masterlist - Updating'!$B:$B,0))</f>
        <v>0</v>
      </c>
      <c r="R357" s="7" t="str">
        <f>INDEX('Masterlist - Updating'!$R:$R,MATCH('Masterlist Autolink (Audit)'!B357,'Masterlist - Updating'!$B:$B,0))</f>
        <v>18640 (E81)
1510008
SML/PG-IN/001</v>
      </c>
      <c r="S357" s="7" t="str">
        <f>INDEX('Masterlist - Updating'!$S:$S,MATCH('Masterlist Autolink (Audit)'!B357,'Masterlist - Updating'!$B:$B,0))</f>
        <v>SALDM/1010/2/21
SALDM/1681/2/21
SALDM/1883/2/21</v>
      </c>
      <c r="T357" s="7" t="str">
        <f>INDEX('Masterlist - Updating'!$T:$T,MATCH('Masterlist Autolink (Audit)'!B357,'Masterlist - Updating'!$B:$B,0))</f>
        <v>11.08.2023
03.11.2022
22.11.2022</v>
      </c>
      <c r="U357" s="11">
        <f t="shared" ca="1" si="18"/>
        <v>44831</v>
      </c>
      <c r="V357" s="11">
        <f t="shared" si="19"/>
        <v>45058</v>
      </c>
    </row>
    <row r="358" spans="1:22" ht="60" customHeight="1" x14ac:dyDescent="0.35">
      <c r="A358" s="2">
        <v>356</v>
      </c>
      <c r="B358" s="12" t="s">
        <v>1493</v>
      </c>
      <c r="C358" s="130" t="str">
        <f>INDEX('Masterlist - Updating'!$C:$C,MATCH('Masterlist Autolink (Audit)'!B358,'Masterlist - Updating'!$B:$B,0))</f>
        <v>PLUG GAUGE 
(GO &amp; NO GO)</v>
      </c>
      <c r="D358" s="7" t="str">
        <f>INDEX('Masterlist - Updating'!$D:$D,MATCH('Masterlist Autolink (Audit)'!B358,'Masterlist - Updating'!$B:$B,0))</f>
        <v>THREADMASTER</v>
      </c>
      <c r="E358" s="7" t="str">
        <f>INDEX('Masterlist - Updating'!$E:$E,MATCH('Masterlist Autolink (Audit)'!B358,'Masterlist - Updating'!$B:$B,0))</f>
        <v xml:space="preserve">3-3/4" - 8 UN - 2B </v>
      </c>
      <c r="F358" s="7" t="str">
        <f>INDEX('Masterlist - Updating'!$F:$F,MATCH('Masterlist Autolink (Audit)'!B358,'Masterlist - Updating'!$B:$B,0))</f>
        <v>182357</v>
      </c>
      <c r="G358" s="7" t="str">
        <f>INDEX('Masterlist - Updating'!$G:$G,MATCH('Masterlist Autolink (Audit)'!B358,'Masterlist - Updating'!$B:$B,0))</f>
        <v>QCD/TRSG/PROCEDURE 014 / TRSG/QM/001/20 / ANSI/ASME B1.2-1983</v>
      </c>
      <c r="H358" s="7" t="str">
        <f>INDEX('Masterlist - Updating'!$H:$H,MATCH('Masterlist Autolink (Audit)'!B358,'Masterlist - Updating'!$B:$B,0))</f>
        <v>ANSI/ASME B1.2
ANSI/ASME B1.8
ANSI/ASME B1.20.1
ANSI/ASME B1.5</v>
      </c>
      <c r="I358" s="8">
        <f>INDEX('Masterlist - Updating'!$I:$I,MATCH('Masterlist Autolink (Audit)'!B358,'Masterlist - Updating'!$B:$B,0))</f>
        <v>44749</v>
      </c>
      <c r="J358" s="133">
        <f>INDEX('Masterlist - Updating'!$J:$J,MATCH('Masterlist Autolink (Audit)'!B358,'Masterlist - Updating'!$B:$B,0))</f>
        <v>1</v>
      </c>
      <c r="K358" s="133" t="str">
        <f>INDEX('Masterlist - Updating'!$K:$K,MATCH('Masterlist Autolink (Audit)'!B358,'Masterlist - Updating'!$B:$B,0))</f>
        <v>Years</v>
      </c>
      <c r="L358" s="8">
        <f>INDEX('Masterlist - Updating'!$L:$L,MATCH('Masterlist Autolink (Audit)'!B358,'Masterlist - Updating'!$B:$B,0))</f>
        <v>45114</v>
      </c>
      <c r="M358" s="7" t="str">
        <f>INDEX('Masterlist - Updating'!$M:$M,MATCH('Masterlist Autolink (Audit)'!B358,'Masterlist - Updating'!$B:$B,0))</f>
        <v>TRESCAL</v>
      </c>
      <c r="N358" s="7" t="str">
        <f>INDEX('Masterlist - Updating'!$N:$N,MATCH('Masterlist Autolink (Audit)'!B358,'Masterlist - Updating'!$B:$B,0))</f>
        <v>SALDM/0826/9/22</v>
      </c>
      <c r="O358" s="7" t="str">
        <f>INDEX('Masterlist - Updating'!$O:$O,MATCH('Masterlist Autolink (Audit)'!B358,'Masterlist - Updating'!$B:$B,0))</f>
        <v>M/S GAUGE ROOM C7 &amp; C8</v>
      </c>
      <c r="P358" s="7" t="b">
        <f ca="1">INDEX('Masterlist - Updating'!$P:$P,MATCH('Masterlist Autolink (Audit)'!B358,'Masterlist - Updating'!$B:$B,0))</f>
        <v>1</v>
      </c>
      <c r="Q358" s="7">
        <f>INDEX('Masterlist - Updating'!$Q:$Q,MATCH('Masterlist Autolink (Audit)'!B358,'Masterlist - Updating'!$B:$B,0))</f>
        <v>0</v>
      </c>
      <c r="R358" s="7" t="str">
        <f>INDEX('Masterlist - Updating'!$R:$R,MATCH('Masterlist Autolink (Audit)'!B358,'Masterlist - Updating'!$B:$B,0))</f>
        <v>18640 (E81)
0101 (600.2)
000211509 (PH-3515F)</v>
      </c>
      <c r="S358" s="7" t="str">
        <f>INDEX('Masterlist - Updating'!$S:$S,MATCH('Masterlist Autolink (Audit)'!B358,'Masterlist - Updating'!$B:$B,0))</f>
        <v>SALDM/1010/2/21
SALDM/1074/3/21
SALDM/0624/1/22</v>
      </c>
      <c r="T358" s="7" t="str">
        <f>INDEX('Masterlist - Updating'!$T:$T,MATCH('Masterlist Autolink (Audit)'!B358,'Masterlist - Updating'!$B:$B,0))</f>
        <v>11.08.2023
12.08.2023
19.04.2023</v>
      </c>
      <c r="U358" s="11">
        <f t="shared" ca="1" si="18"/>
        <v>44831</v>
      </c>
      <c r="V358" s="11">
        <f t="shared" si="19"/>
        <v>45100</v>
      </c>
    </row>
    <row r="359" spans="1:22" ht="60" customHeight="1" x14ac:dyDescent="0.35">
      <c r="A359" s="2">
        <v>357</v>
      </c>
      <c r="B359" s="12" t="s">
        <v>1497</v>
      </c>
      <c r="C359" s="130" t="str">
        <f>INDEX('Masterlist - Updating'!$C:$C,MATCH('Masterlist Autolink (Audit)'!B359,'Masterlist - Updating'!$B:$B,0))</f>
        <v>INTERNAL PITCH DIAMETER GAUGE (PD-6001)</v>
      </c>
      <c r="D359" s="7" t="str">
        <f>INDEX('Masterlist - Updating'!$D:$D,MATCH('Masterlist Autolink (Audit)'!B359,'Masterlist - Updating'!$B:$B,0))</f>
        <v>GAGEMAKER</v>
      </c>
      <c r="E359" s="7" t="str">
        <f>INDEX('Masterlist - Updating'!$E:$E,MATCH('Masterlist Autolink (Audit)'!B359,'Masterlist - Updating'!$B:$B,0))</f>
        <v xml:space="preserve"> 0" - 0.5"</v>
      </c>
      <c r="F359" s="7" t="str">
        <f>INDEX('Masterlist - Updating'!$F:$F,MATCH('Masterlist Autolink (Audit)'!B359,'Masterlist - Updating'!$B:$B,0))</f>
        <v>SM06JE0004 / UGS 666</v>
      </c>
      <c r="G359" s="7" t="str">
        <f>INDEX('Masterlist - Updating'!$G:$G,MATCH('Masterlist Autolink (Audit)'!B359,'Masterlist - Updating'!$B:$B,0))</f>
        <v>QCD/TRSG/PROCEDURE 011 / TRSG/QM/001/20</v>
      </c>
      <c r="H359" s="7" t="str">
        <f>INDEX('Masterlist - Updating'!$H:$H,MATCH('Masterlist Autolink (Audit)'!B359,'Masterlist - Updating'!$B:$B,0))</f>
        <v>ASME/ANSI B89.1.10M</v>
      </c>
      <c r="I359" s="8">
        <f>INDEX('Masterlist - Updating'!$I:$I,MATCH('Masterlist Autolink (Audit)'!B359,'Masterlist - Updating'!$B:$B,0))</f>
        <v>44797</v>
      </c>
      <c r="J359" s="133">
        <f>INDEX('Masterlist - Updating'!$J:$J,MATCH('Masterlist Autolink (Audit)'!B359,'Masterlist - Updating'!$B:$B,0))</f>
        <v>1</v>
      </c>
      <c r="K359" s="133" t="str">
        <f>INDEX('Masterlist - Updating'!$K:$K,MATCH('Masterlist Autolink (Audit)'!B359,'Masterlist - Updating'!$B:$B,0))</f>
        <v>Years</v>
      </c>
      <c r="L359" s="8">
        <f>INDEX('Masterlist - Updating'!$L:$L,MATCH('Masterlist Autolink (Audit)'!B359,'Masterlist - Updating'!$B:$B,0))</f>
        <v>45162</v>
      </c>
      <c r="M359" s="7" t="str">
        <f>INDEX('Masterlist - Updating'!$M:$M,MATCH('Masterlist Autolink (Audit)'!B359,'Masterlist - Updating'!$B:$B,0))</f>
        <v>TRESCAL</v>
      </c>
      <c r="N359" s="7" t="str">
        <f>INDEX('Masterlist - Updating'!$N:$N,MATCH('Masterlist Autolink (Audit)'!B359,'Masterlist - Updating'!$B:$B,0))</f>
        <v>SALDM/1391/2/22</v>
      </c>
      <c r="O359" s="7" t="str">
        <f>INDEX('Masterlist - Updating'!$O:$O,MATCH('Masterlist Autolink (Audit)'!B359,'Masterlist - Updating'!$B:$B,0))</f>
        <v>QC BAY C TROLLY 2 L2</v>
      </c>
      <c r="P359" s="7" t="b">
        <f ca="1">INDEX('Masterlist - Updating'!$P:$P,MATCH('Masterlist Autolink (Audit)'!B359,'Masterlist - Updating'!$B:$B,0))</f>
        <v>1</v>
      </c>
      <c r="Q359" s="7">
        <f>INDEX('Masterlist - Updating'!$Q:$Q,MATCH('Masterlist Autolink (Audit)'!B359,'Masterlist - Updating'!$B:$B,0))</f>
        <v>0</v>
      </c>
      <c r="R359" s="7" t="str">
        <f>INDEX('Masterlist - Updating'!$R:$R,MATCH('Masterlist Autolink (Audit)'!B359,'Masterlist - Updating'!$B:$B,0))</f>
        <v>1471/03 (OPTIMAR 100)</v>
      </c>
      <c r="S359" s="7" t="str">
        <f>INDEX('Masterlist - Updating'!$S:$S,MATCH('Masterlist Autolink (Audit)'!B359,'Masterlist - Updating'!$B:$B,0))</f>
        <v>MDF220279-1</v>
      </c>
      <c r="T359" s="7" t="str">
        <f>INDEX('Masterlist - Updating'!$T:$T,MATCH('Masterlist Autolink (Audit)'!B359,'Masterlist - Updating'!$B:$B,0))</f>
        <v>25.07.2023</v>
      </c>
      <c r="U359" s="11">
        <f t="shared" ca="1" si="18"/>
        <v>44831</v>
      </c>
      <c r="V359" s="11">
        <f t="shared" si="19"/>
        <v>45148</v>
      </c>
    </row>
    <row r="360" spans="1:22" ht="60" customHeight="1" x14ac:dyDescent="0.35">
      <c r="A360" s="2">
        <v>358</v>
      </c>
      <c r="B360" s="12" t="s">
        <v>1500</v>
      </c>
      <c r="C360" s="130" t="str">
        <f>INDEX('Masterlist - Updating'!$C:$C,MATCH('Masterlist Autolink (Audit)'!B360,'Masterlist - Updating'!$B:$B,0))</f>
        <v>DIGITAL VERNIER CALIPER</v>
      </c>
      <c r="D360" s="7" t="str">
        <f>INDEX('Masterlist - Updating'!$D:$D,MATCH('Masterlist Autolink (Audit)'!B360,'Masterlist - Updating'!$B:$B,0))</f>
        <v>MITUTOYO</v>
      </c>
      <c r="E360" s="7" t="str">
        <f>INDEX('Masterlist - Updating'!$E:$E,MATCH('Masterlist Autolink (Audit)'!B360,'Masterlist - Updating'!$B:$B,0))</f>
        <v xml:space="preserve"> 0" - 6"</v>
      </c>
      <c r="F360" s="7" t="str">
        <f>INDEX('Masterlist - Updating'!$F:$F,MATCH('Masterlist Autolink (Audit)'!B360,'Masterlist - Updating'!$B:$B,0))</f>
        <v>A18025789</v>
      </c>
      <c r="G360" s="7" t="str">
        <f>INDEX('Masterlist - Updating'!$G:$G,MATCH('Masterlist Autolink (Audit)'!B360,'Masterlist - Updating'!$B:$B,0))</f>
        <v>MDCP-02:2020</v>
      </c>
      <c r="H360" s="7" t="str">
        <f>INDEX('Masterlist - Updating'!$H:$H,MATCH('Masterlist Autolink (Audit)'!B360,'Masterlist - Updating'!$B:$B,0))</f>
        <v>BS 887 / JIS B 7507 OR PER MANUFACTURER SPECIFICATION</v>
      </c>
      <c r="I360" s="8">
        <f>INDEX('Masterlist - Updating'!$I:$I,MATCH('Masterlist Autolink (Audit)'!B360,'Masterlist - Updating'!$B:$B,0))</f>
        <v>44483</v>
      </c>
      <c r="J360" s="133">
        <f>INDEX('Masterlist - Updating'!$J:$J,MATCH('Masterlist Autolink (Audit)'!B360,'Masterlist - Updating'!$B:$B,0))</f>
        <v>1</v>
      </c>
      <c r="K360" s="133" t="str">
        <f>INDEX('Masterlist - Updating'!$K:$K,MATCH('Masterlist Autolink (Audit)'!B360,'Masterlist - Updating'!$B:$B,0))</f>
        <v>Years</v>
      </c>
      <c r="L360" s="8">
        <f>INDEX('Masterlist - Updating'!$L:$L,MATCH('Masterlist Autolink (Audit)'!B360,'Masterlist - Updating'!$B:$B,0))</f>
        <v>44848</v>
      </c>
      <c r="M360" s="7" t="str">
        <f>INDEX('Masterlist - Updating'!$M:$M,MATCH('Masterlist Autolink (Audit)'!B360,'Masterlist - Updating'!$B:$B,0))</f>
        <v>Ming Deng</v>
      </c>
      <c r="N360" s="7" t="str">
        <f>INDEX('Masterlist - Updating'!$N:$N,MATCH('Masterlist Autolink (Audit)'!B360,'Masterlist - Updating'!$B:$B,0))</f>
        <v>MDL213166-2</v>
      </c>
      <c r="O360" s="7" t="str">
        <f>INDEX('Masterlist - Updating'!$O:$O,MATCH('Masterlist Autolink (Audit)'!B360,'Masterlist - Updating'!$B:$B,0))</f>
        <v>QC BAY C TROLLEY 1 L6</v>
      </c>
      <c r="P360" s="7" t="b">
        <f ca="1">INDEX('Masterlist - Updating'!$P:$P,MATCH('Masterlist Autolink (Audit)'!B360,'Masterlist - Updating'!$B:$B,0))</f>
        <v>1</v>
      </c>
      <c r="Q360" s="7">
        <f>INDEX('Masterlist - Updating'!$Q:$Q,MATCH('Masterlist Autolink (Audit)'!B360,'Masterlist - Updating'!$B:$B,0))</f>
        <v>0</v>
      </c>
      <c r="R360" s="7">
        <f>INDEX('Masterlist - Updating'!$R:$R,MATCH('Masterlist Autolink (Audit)'!B360,'Masterlist - Updating'!$B:$B,0))</f>
        <v>0</v>
      </c>
      <c r="S360" s="7">
        <f>INDEX('Masterlist - Updating'!$S:$S,MATCH('Masterlist Autolink (Audit)'!B360,'Masterlist - Updating'!$B:$B,0))</f>
        <v>0</v>
      </c>
      <c r="T360" s="7">
        <f>INDEX('Masterlist - Updating'!$T:$T,MATCH('Masterlist Autolink (Audit)'!B360,'Masterlist - Updating'!$B:$B,0))</f>
        <v>0</v>
      </c>
      <c r="U360" s="11">
        <f t="shared" ca="1" si="18"/>
        <v>44831</v>
      </c>
      <c r="V360" s="11">
        <f t="shared" si="19"/>
        <v>44834</v>
      </c>
    </row>
    <row r="361" spans="1:22" ht="60" customHeight="1" x14ac:dyDescent="0.35">
      <c r="A361" s="2">
        <v>359</v>
      </c>
      <c r="B361" s="12" t="s">
        <v>1504</v>
      </c>
      <c r="C361" s="130" t="str">
        <f>INDEX('Masterlist - Updating'!$C:$C,MATCH('Masterlist Autolink (Audit)'!B361,'Masterlist - Updating'!$B:$B,0))</f>
        <v>PLUG GAUGE 
(GO &amp; NO GO)</v>
      </c>
      <c r="D361" s="7" t="str">
        <f>INDEX('Masterlist - Updating'!$D:$D,MATCH('Masterlist Autolink (Audit)'!B361,'Masterlist - Updating'!$B:$B,0))</f>
        <v>THREADMASTER</v>
      </c>
      <c r="E361" s="7" t="str">
        <f>INDEX('Masterlist - Updating'!$E:$E,MATCH('Masterlist Autolink (Audit)'!B361,'Masterlist - Updating'!$B:$B,0))</f>
        <v xml:space="preserve">1-1/2" - 8 UN - 2B </v>
      </c>
      <c r="F361" s="7" t="str">
        <f>INDEX('Masterlist - Updating'!$F:$F,MATCH('Masterlist Autolink (Audit)'!B361,'Masterlist - Updating'!$B:$B,0))</f>
        <v>189408</v>
      </c>
      <c r="G361" s="7" t="str">
        <f>INDEX('Masterlist - Updating'!$G:$G,MATCH('Masterlist Autolink (Audit)'!B361,'Masterlist - Updating'!$B:$B,0))</f>
        <v>MDCP-15:2020</v>
      </c>
      <c r="H361" s="7" t="str">
        <f>INDEX('Masterlist - Updating'!$H:$H,MATCH('Masterlist Autolink (Audit)'!B361,'Masterlist - Updating'!$B:$B,0))</f>
        <v>ANSI/ASME B1.2
ANSI/ASME B1.8
ANSI/ASME B1.20.1
ANSI/ASME B1.5</v>
      </c>
      <c r="I361" s="8">
        <f>INDEX('Masterlist - Updating'!$I:$I,MATCH('Masterlist Autolink (Audit)'!B361,'Masterlist - Updating'!$B:$B,0))</f>
        <v>44566</v>
      </c>
      <c r="J361" s="133">
        <f>INDEX('Masterlist - Updating'!$J:$J,MATCH('Masterlist Autolink (Audit)'!B361,'Masterlist - Updating'!$B:$B,0))</f>
        <v>1</v>
      </c>
      <c r="K361" s="133" t="str">
        <f>INDEX('Masterlist - Updating'!$K:$K,MATCH('Masterlist Autolink (Audit)'!B361,'Masterlist - Updating'!$B:$B,0))</f>
        <v>Years</v>
      </c>
      <c r="L361" s="8">
        <f>INDEX('Masterlist - Updating'!$L:$L,MATCH('Masterlist Autolink (Audit)'!B361,'Masterlist - Updating'!$B:$B,0))</f>
        <v>44931</v>
      </c>
      <c r="M361" s="7" t="str">
        <f>INDEX('Masterlist - Updating'!$M:$M,MATCH('Masterlist Autolink (Audit)'!B361,'Masterlist - Updating'!$B:$B,0))</f>
        <v>Ming Deng</v>
      </c>
      <c r="N361" s="7" t="str">
        <f>INDEX('Masterlist - Updating'!$N:$N,MATCH('Masterlist Autolink (Audit)'!B361,'Masterlist - Updating'!$B:$B,0))</f>
        <v>MDL214096-9</v>
      </c>
      <c r="O361" s="7" t="str">
        <f>INDEX('Masterlist - Updating'!$O:$O,MATCH('Masterlist Autolink (Audit)'!B361,'Masterlist - Updating'!$B:$B,0))</f>
        <v>QC BAY C TROLLEY 1 L2</v>
      </c>
      <c r="P361" s="7" t="b">
        <f ca="1">INDEX('Masterlist - Updating'!$P:$P,MATCH('Masterlist Autolink (Audit)'!B361,'Masterlist - Updating'!$B:$B,0))</f>
        <v>1</v>
      </c>
      <c r="Q361" s="7">
        <f>INDEX('Masterlist - Updating'!$Q:$Q,MATCH('Masterlist Autolink (Audit)'!B361,'Masterlist - Updating'!$B:$B,0))</f>
        <v>0</v>
      </c>
      <c r="R361" s="7">
        <f>INDEX('Masterlist - Updating'!$R:$R,MATCH('Masterlist Autolink (Audit)'!B361,'Masterlist - Updating'!$B:$B,0))</f>
        <v>0</v>
      </c>
      <c r="S361" s="7">
        <f>INDEX('Masterlist - Updating'!$S:$S,MATCH('Masterlist Autolink (Audit)'!B361,'Masterlist - Updating'!$B:$B,0))</f>
        <v>0</v>
      </c>
      <c r="T361" s="7">
        <f>INDEX('Masterlist - Updating'!$T:$T,MATCH('Masterlist Autolink (Audit)'!B361,'Masterlist - Updating'!$B:$B,0))</f>
        <v>0</v>
      </c>
      <c r="U361" s="11">
        <f t="shared" ca="1" si="18"/>
        <v>44831</v>
      </c>
      <c r="V361" s="11">
        <f t="shared" si="19"/>
        <v>44917</v>
      </c>
    </row>
    <row r="362" spans="1:22" ht="60" customHeight="1" x14ac:dyDescent="0.35">
      <c r="A362" s="2">
        <v>360</v>
      </c>
      <c r="B362" s="12" t="s">
        <v>1507</v>
      </c>
      <c r="C362" s="130" t="str">
        <f>INDEX('Masterlist - Updating'!$C:$C,MATCH('Masterlist Autolink (Audit)'!B362,'Masterlist - Updating'!$B:$B,0))</f>
        <v>PLUG GAUGE 
(GO &amp; NO GO)</v>
      </c>
      <c r="D362" s="7" t="str">
        <f>INDEX('Masterlist - Updating'!$D:$D,MATCH('Masterlist Autolink (Audit)'!B362,'Masterlist - Updating'!$B:$B,0))</f>
        <v>THREADMASTER</v>
      </c>
      <c r="E362" s="7" t="str">
        <f>INDEX('Masterlist - Updating'!$E:$E,MATCH('Masterlist Autolink (Audit)'!B362,'Masterlist - Updating'!$B:$B,0))</f>
        <v>1-1/2" - 6 UNC - 2B</v>
      </c>
      <c r="F362" s="7" t="str">
        <f>INDEX('Masterlist - Updating'!$F:$F,MATCH('Masterlist Autolink (Audit)'!B362,'Masterlist - Updating'!$B:$B,0))</f>
        <v>191494</v>
      </c>
      <c r="G362" s="7" t="str">
        <f>INDEX('Masterlist - Updating'!$G:$G,MATCH('Masterlist Autolink (Audit)'!B362,'Masterlist - Updating'!$B:$B,0))</f>
        <v>QCD/TRSG/PROCEDURE 014 / TRSG/QM/001/20 / ANSI/ASME B1.2-1983</v>
      </c>
      <c r="H362" s="7" t="str">
        <f>INDEX('Masterlist - Updating'!$H:$H,MATCH('Masterlist Autolink (Audit)'!B362,'Masterlist - Updating'!$B:$B,0))</f>
        <v>ANSI/ASME B1.2
ANSI/ASME B1.8
ANSI/ASME B1.20.1
ANSI/ASME B1.5</v>
      </c>
      <c r="I362" s="8">
        <f>INDEX('Masterlist - Updating'!$I:$I,MATCH('Masterlist Autolink (Audit)'!B362,'Masterlist - Updating'!$B:$B,0))</f>
        <v>44710</v>
      </c>
      <c r="J362" s="133">
        <f>INDEX('Masterlist - Updating'!$J:$J,MATCH('Masterlist Autolink (Audit)'!B362,'Masterlist - Updating'!$B:$B,0))</f>
        <v>1</v>
      </c>
      <c r="K362" s="133" t="str">
        <f>INDEX('Masterlist - Updating'!$K:$K,MATCH('Masterlist Autolink (Audit)'!B362,'Masterlist - Updating'!$B:$B,0))</f>
        <v>Years</v>
      </c>
      <c r="L362" s="8">
        <f>INDEX('Masterlist - Updating'!$L:$L,MATCH('Masterlist Autolink (Audit)'!B362,'Masterlist - Updating'!$B:$B,0))</f>
        <v>45075</v>
      </c>
      <c r="M362" s="7" t="str">
        <f>INDEX('Masterlist - Updating'!$M:$M,MATCH('Masterlist Autolink (Audit)'!B362,'Masterlist - Updating'!$B:$B,0))</f>
        <v>TRESCAL</v>
      </c>
      <c r="N362" s="7" t="str">
        <f>INDEX('Masterlist - Updating'!$N:$N,MATCH('Masterlist Autolink (Audit)'!B362,'Masterlist - Updating'!$B:$B,0))</f>
        <v>SALDM/0784/9/22</v>
      </c>
      <c r="O362" s="7" t="str">
        <f>INDEX('Masterlist - Updating'!$O:$O,MATCH('Masterlist Autolink (Audit)'!B362,'Masterlist - Updating'!$B:$B,0))</f>
        <v>QC GAUGE ROOM - I</v>
      </c>
      <c r="P362" s="7" t="b">
        <f ca="1">INDEX('Masterlist - Updating'!$P:$P,MATCH('Masterlist Autolink (Audit)'!B362,'Masterlist - Updating'!$B:$B,0))</f>
        <v>1</v>
      </c>
      <c r="Q362" s="7">
        <f>INDEX('Masterlist - Updating'!$Q:$Q,MATCH('Masterlist Autolink (Audit)'!B362,'Masterlist - Updating'!$B:$B,0))</f>
        <v>0</v>
      </c>
      <c r="R362" s="7" t="str">
        <f>INDEX('Masterlist - Updating'!$R:$R,MATCH('Masterlist Autolink (Audit)'!B362,'Masterlist - Updating'!$B:$B,0))</f>
        <v>18640 (E81)
0101 (600.2)
000211509 (PH-3515F)</v>
      </c>
      <c r="S362" s="7" t="str">
        <f>INDEX('Masterlist - Updating'!$S:$S,MATCH('Masterlist Autolink (Audit)'!B362,'Masterlist - Updating'!$B:$B,0))</f>
        <v>SALDM/1010/2/21
SALDM/1074/3/21
SALDM/0624/1/22</v>
      </c>
      <c r="T362" s="7" t="str">
        <f>INDEX('Masterlist - Updating'!$T:$T,MATCH('Masterlist Autolink (Audit)'!B362,'Masterlist - Updating'!$B:$B,0))</f>
        <v>11.08.2023
12.08.2023
19.04.2023</v>
      </c>
      <c r="U362" s="11">
        <f t="shared" ca="1" si="18"/>
        <v>44831</v>
      </c>
      <c r="V362" s="11"/>
    </row>
    <row r="363" spans="1:22" ht="60" customHeight="1" x14ac:dyDescent="0.35">
      <c r="A363" s="2">
        <v>361</v>
      </c>
      <c r="B363" s="12" t="s">
        <v>1510</v>
      </c>
      <c r="C363" s="130" t="str">
        <f>INDEX('Masterlist - Updating'!$C:$C,MATCH('Masterlist Autolink (Audit)'!B363,'Masterlist - Updating'!$B:$B,0))</f>
        <v>DIAL DEPTH GAUGE</v>
      </c>
      <c r="D363" s="7" t="str">
        <f>INDEX('Masterlist - Updating'!$D:$D,MATCH('Masterlist Autolink (Audit)'!B363,'Masterlist - Updating'!$B:$B,0))</f>
        <v>GAGEMAKER</v>
      </c>
      <c r="E363" s="7" t="str">
        <f>INDEX('Masterlist - Updating'!$E:$E,MATCH('Masterlist Autolink (Audit)'!B363,'Masterlist - Updating'!$B:$B,0))</f>
        <v>0'' - 0.5''</v>
      </c>
      <c r="F363" s="7" t="str">
        <f>INDEX('Masterlist - Updating'!$F:$F,MATCH('Masterlist Autolink (Audit)'!B363,'Masterlist - Updating'!$B:$B,0))</f>
        <v>YFF412 / JZ08BF0042</v>
      </c>
      <c r="G363" s="7" t="str">
        <f>INDEX('Masterlist - Updating'!$G:$G,MATCH('Masterlist Autolink (Audit)'!B363,'Masterlist - Updating'!$B:$B,0))</f>
        <v>QCD/TRSG/PROCEDURE 011 / TRSG/QM/001/20 / ASME B98.1.1O0M-2001</v>
      </c>
      <c r="H363" s="7" t="str">
        <f>INDEX('Masterlist - Updating'!$H:$H,MATCH('Masterlist Autolink (Audit)'!B363,'Masterlist - Updating'!$B:$B,0))</f>
        <v>ASME B98.1.1O0M-2001 OR PER MANUFACTURER SPECIFICATION</v>
      </c>
      <c r="I363" s="8">
        <f>INDEX('Masterlist - Updating'!$I:$I,MATCH('Masterlist Autolink (Audit)'!B363,'Masterlist - Updating'!$B:$B,0))</f>
        <v>44695</v>
      </c>
      <c r="J363" s="133">
        <f>INDEX('Masterlist - Updating'!$J:$J,MATCH('Masterlist Autolink (Audit)'!B363,'Masterlist - Updating'!$B:$B,0))</f>
        <v>1</v>
      </c>
      <c r="K363" s="133" t="str">
        <f>INDEX('Masterlist - Updating'!$K:$K,MATCH('Masterlist Autolink (Audit)'!B363,'Masterlist - Updating'!$B:$B,0))</f>
        <v>Years</v>
      </c>
      <c r="L363" s="8">
        <f>INDEX('Masterlist - Updating'!$L:$L,MATCH('Masterlist Autolink (Audit)'!B363,'Masterlist - Updating'!$B:$B,0))</f>
        <v>45060</v>
      </c>
      <c r="M363" s="7" t="str">
        <f>INDEX('Masterlist - Updating'!$M:$M,MATCH('Masterlist Autolink (Audit)'!B363,'Masterlist - Updating'!$B:$B,0))</f>
        <v>TRESCAL</v>
      </c>
      <c r="N363" s="7" t="str">
        <f>INDEX('Masterlist - Updating'!$N:$N,MATCH('Masterlist Autolink (Audit)'!B363,'Masterlist - Updating'!$B:$B,0))</f>
        <v>SALDM/0754/1/22</v>
      </c>
      <c r="O363" s="7" t="str">
        <f>INDEX('Masterlist - Updating'!$O:$O,MATCH('Masterlist Autolink (Audit)'!B363,'Masterlist - Updating'!$B:$B,0))</f>
        <v>QC BAY C TROLLY 2  L3</v>
      </c>
      <c r="P363" s="7" t="b">
        <f ca="1">INDEX('Masterlist - Updating'!$P:$P,MATCH('Masterlist Autolink (Audit)'!B363,'Masterlist - Updating'!$B:$B,0))</f>
        <v>1</v>
      </c>
      <c r="Q363" s="7">
        <f>INDEX('Masterlist - Updating'!$Q:$Q,MATCH('Masterlist Autolink (Audit)'!B363,'Masterlist - Updating'!$B:$B,0))</f>
        <v>0</v>
      </c>
      <c r="R363" s="7" t="str">
        <f>INDEX('Masterlist - Updating'!$R:$R,MATCH('Masterlist Autolink (Audit)'!B363,'Masterlist - Updating'!$B:$B,0))</f>
        <v>1471/03 (OPTIMAR 100)</v>
      </c>
      <c r="S363" s="7" t="str">
        <f>INDEX('Masterlist - Updating'!$S:$S,MATCH('Masterlist Autolink (Audit)'!B363,'Masterlist - Updating'!$B:$B,0))</f>
        <v>MTO210721-1R</v>
      </c>
      <c r="T363" s="7" t="str">
        <f>INDEX('Masterlist - Updating'!$T:$T,MATCH('Masterlist Autolink (Audit)'!B363,'Masterlist - Updating'!$B:$B,0))</f>
        <v>27.07.2022</v>
      </c>
      <c r="U363" s="11">
        <f t="shared" ca="1" si="18"/>
        <v>44831</v>
      </c>
      <c r="V363" s="11"/>
    </row>
    <row r="364" spans="1:22" ht="60" customHeight="1" x14ac:dyDescent="0.35">
      <c r="A364" s="2">
        <v>362</v>
      </c>
      <c r="B364" s="12" t="s">
        <v>1518</v>
      </c>
      <c r="C364" s="130" t="str">
        <f>INDEX('Masterlist - Updating'!$C:$C,MATCH('Masterlist Autolink (Audit)'!B364,'Masterlist - Updating'!$B:$B,0))</f>
        <v>PLUG GAUGE 
(GO &amp; NO GO)</v>
      </c>
      <c r="D364" s="7" t="str">
        <f>INDEX('Masterlist - Updating'!$D:$D,MATCH('Masterlist Autolink (Audit)'!B364,'Masterlist - Updating'!$B:$B,0))</f>
        <v>OJIYAS</v>
      </c>
      <c r="E364" s="7" t="str">
        <f>INDEX('Masterlist - Updating'!$E:$E,MATCH('Masterlist Autolink (Audit)'!B364,'Masterlist - Updating'!$B:$B,0))</f>
        <v>1/2" - 13 UNC - 2B</v>
      </c>
      <c r="F364" s="7" t="str">
        <f>INDEX('Masterlist - Updating'!$F:$F,MATCH('Masterlist Autolink (Audit)'!B364,'Masterlist - Updating'!$B:$B,0))</f>
        <v>F0548644</v>
      </c>
      <c r="G364" s="7" t="str">
        <f>INDEX('Masterlist - Updating'!$G:$G,MATCH('Masterlist Autolink (Audit)'!B364,'Masterlist - Updating'!$B:$B,0))</f>
        <v>MDCP-15:2020</v>
      </c>
      <c r="H364" s="7" t="str">
        <f>INDEX('Masterlist - Updating'!$H:$H,MATCH('Masterlist Autolink (Audit)'!B364,'Masterlist - Updating'!$B:$B,0))</f>
        <v>ANSI/ASME B1.2
ANSI/ASME B1.8
ANSI/ASME B1.20.1
ANSI/ASME B1.5</v>
      </c>
      <c r="I364" s="8">
        <f>INDEX('Masterlist - Updating'!$I:$I,MATCH('Masterlist Autolink (Audit)'!B364,'Masterlist - Updating'!$B:$B,0))</f>
        <v>44566</v>
      </c>
      <c r="J364" s="133">
        <f>INDEX('Masterlist - Updating'!$J:$J,MATCH('Masterlist Autolink (Audit)'!B364,'Masterlist - Updating'!$B:$B,0))</f>
        <v>1</v>
      </c>
      <c r="K364" s="133" t="str">
        <f>INDEX('Masterlist - Updating'!$K:$K,MATCH('Masterlist Autolink (Audit)'!B364,'Masterlist - Updating'!$B:$B,0))</f>
        <v>Years</v>
      </c>
      <c r="L364" s="8">
        <f>INDEX('Masterlist - Updating'!$L:$L,MATCH('Masterlist Autolink (Audit)'!B364,'Masterlist - Updating'!$B:$B,0))</f>
        <v>44931</v>
      </c>
      <c r="M364" s="7" t="str">
        <f>INDEX('Masterlist - Updating'!$M:$M,MATCH('Masterlist Autolink (Audit)'!B364,'Masterlist - Updating'!$B:$B,0))</f>
        <v>Ming Deng</v>
      </c>
      <c r="N364" s="7" t="str">
        <f>INDEX('Masterlist - Updating'!$N:$N,MATCH('Masterlist Autolink (Audit)'!B364,'Masterlist - Updating'!$B:$B,0))</f>
        <v>MDL214096-8</v>
      </c>
      <c r="O364" s="7" t="str">
        <f>INDEX('Masterlist - Updating'!$O:$O,MATCH('Masterlist Autolink (Audit)'!B364,'Masterlist - Updating'!$B:$B,0))</f>
        <v>QC BAY C TROLLEY 1 L3</v>
      </c>
      <c r="P364" s="7" t="b">
        <f ca="1">INDEX('Masterlist - Updating'!$P:$P,MATCH('Masterlist Autolink (Audit)'!B364,'Masterlist - Updating'!$B:$B,0))</f>
        <v>1</v>
      </c>
      <c r="Q364" s="7">
        <f>INDEX('Masterlist - Updating'!$Q:$Q,MATCH('Masterlist Autolink (Audit)'!B364,'Masterlist - Updating'!$B:$B,0))</f>
        <v>0</v>
      </c>
      <c r="R364" s="7">
        <f>INDEX('Masterlist - Updating'!$R:$R,MATCH('Masterlist Autolink (Audit)'!B364,'Masterlist - Updating'!$B:$B,0))</f>
        <v>0</v>
      </c>
      <c r="S364" s="7">
        <f>INDEX('Masterlist - Updating'!$S:$S,MATCH('Masterlist Autolink (Audit)'!B364,'Masterlist - Updating'!$B:$B,0))</f>
        <v>0</v>
      </c>
      <c r="T364" s="7">
        <f>INDEX('Masterlist - Updating'!$T:$T,MATCH('Masterlist Autolink (Audit)'!B364,'Masterlist - Updating'!$B:$B,0))</f>
        <v>0</v>
      </c>
      <c r="U364" s="11">
        <f t="shared" ca="1" si="18"/>
        <v>44831</v>
      </c>
      <c r="V364" s="11">
        <f t="shared" ref="V364:V371" si="20">L364-14</f>
        <v>44917</v>
      </c>
    </row>
    <row r="365" spans="1:22" ht="60" customHeight="1" x14ac:dyDescent="0.35">
      <c r="A365" s="2">
        <v>363</v>
      </c>
      <c r="B365" s="12" t="s">
        <v>1998</v>
      </c>
      <c r="C365" s="130" t="str">
        <f>INDEX('Masterlist - Updating'!$C:$C,MATCH('Masterlist Autolink (Audit)'!B365,'Masterlist - Updating'!$B:$B,0))</f>
        <v>LEEB PORTABLE HARDNESS TESTER 
(HARTIP 3000)</v>
      </c>
      <c r="D365" s="7" t="str">
        <f>INDEX('Masterlist - Updating'!$D:$D,MATCH('Masterlist Autolink (Audit)'!B365,'Masterlist - Updating'!$B:$B,0))</f>
        <v>SADT</v>
      </c>
      <c r="E365" s="7" t="str">
        <f>INDEX('Masterlist - Updating'!$E:$E,MATCH('Masterlist Autolink (Audit)'!B365,'Masterlist - Updating'!$B:$B,0))</f>
        <v>HL=800
HBW=230</v>
      </c>
      <c r="F365" s="7" t="str">
        <f>INDEX('Masterlist - Updating'!$F:$F,MATCH('Masterlist Autolink (Audit)'!B365,'Masterlist - Updating'!$B:$B,0))</f>
        <v>E22060243</v>
      </c>
      <c r="G365" s="7" t="str">
        <f>INDEX('Masterlist - Updating'!$G:$G,MATCH('Masterlist Autolink (Audit)'!B365,'Masterlist - Updating'!$B:$B,0))</f>
        <v>ASTM A956-17a (B13~15) / ASTM E10-18</v>
      </c>
      <c r="H365" s="7" t="str">
        <f>INDEX('Masterlist - Updating'!$H:$H,MATCH('Masterlist Autolink (Audit)'!B365,'Masterlist - Updating'!$B:$B,0))</f>
        <v>± 0.5% @ HL=800"</v>
      </c>
      <c r="I365" s="8">
        <f>INDEX('Masterlist - Updating'!$I:$I,MATCH('Masterlist Autolink (Audit)'!B365,'Masterlist - Updating'!$B:$B,0))</f>
        <v>44728</v>
      </c>
      <c r="J365" s="133">
        <f>INDEX('Masterlist - Updating'!$J:$J,MATCH('Masterlist Autolink (Audit)'!B365,'Masterlist - Updating'!$B:$B,0))</f>
        <v>1</v>
      </c>
      <c r="K365" s="133" t="str">
        <f>INDEX('Masterlist - Updating'!$K:$K,MATCH('Masterlist Autolink (Audit)'!B365,'Masterlist - Updating'!$B:$B,0))</f>
        <v>Years</v>
      </c>
      <c r="L365" s="8">
        <f>INDEX('Masterlist - Updating'!$L:$L,MATCH('Masterlist Autolink (Audit)'!B365,'Masterlist - Updating'!$B:$B,0))</f>
        <v>45093</v>
      </c>
      <c r="M365" s="7" t="str">
        <f>INDEX('Masterlist - Updating'!$M:$M,MATCH('Masterlist Autolink (Audit)'!B365,'Masterlist - Updating'!$B:$B,0))</f>
        <v>SUNRICH</v>
      </c>
      <c r="N365" s="7" t="str">
        <f>INDEX('Masterlist - Updating'!$N:$N,MATCH('Masterlist Autolink (Audit)'!B365,'Masterlist - Updating'!$B:$B,0))</f>
        <v>E22060243 / VL221-34</v>
      </c>
      <c r="O365" s="7" t="str">
        <f>INDEX('Masterlist - Updating'!$O:$O,MATCH('Masterlist Autolink (Audit)'!B365,'Masterlist - Updating'!$B:$B,0))</f>
        <v>QC NAGA</v>
      </c>
      <c r="P365" s="7" t="b">
        <f>INDEX('Masterlist - Updating'!$P:$P,MATCH('Masterlist Autolink (Audit)'!B365,'Masterlist - Updating'!$B:$B,0))</f>
        <v>1</v>
      </c>
      <c r="Q365" s="7">
        <f>INDEX('Masterlist - Updating'!$Q:$Q,MATCH('Masterlist Autolink (Audit)'!B365,'Masterlist - Updating'!$B:$B,0))</f>
        <v>0</v>
      </c>
      <c r="R365" s="7" t="str">
        <f>INDEX('Masterlist - Updating'!$R:$R,MATCH('Masterlist Autolink (Audit)'!B365,'Masterlist - Updating'!$B:$B,0))</f>
        <v>899708
200920</v>
      </c>
      <c r="S365" s="7" t="str">
        <f>INDEX('Masterlist - Updating'!$S:$S,MATCH('Masterlist Autolink (Audit)'!B365,'Masterlist - Updating'!$B:$B,0))</f>
        <v>-</v>
      </c>
      <c r="T365" s="7" t="str">
        <f>INDEX('Masterlist - Updating'!$T:$T,MATCH('Masterlist Autolink (Audit)'!B365,'Masterlist - Updating'!$B:$B,0))</f>
        <v>14.12.2025
09.11.2025</v>
      </c>
      <c r="U365" s="11">
        <f t="shared" ca="1" si="18"/>
        <v>44831</v>
      </c>
      <c r="V365" s="11">
        <f t="shared" si="20"/>
        <v>45079</v>
      </c>
    </row>
    <row r="366" spans="1:22" ht="60" customHeight="1" x14ac:dyDescent="0.35">
      <c r="A366" s="2">
        <v>364</v>
      </c>
      <c r="B366" s="12" t="s">
        <v>1520</v>
      </c>
      <c r="C366" s="130" t="str">
        <f>INDEX('Masterlist - Updating'!$C:$C,MATCH('Masterlist Autolink (Audit)'!B366,'Masterlist - Updating'!$B:$B,0))</f>
        <v>RING GAUGE
(GO &amp; NO GO)</v>
      </c>
      <c r="D366" s="7" t="str">
        <f>INDEX('Masterlist - Updating'!$D:$D,MATCH('Masterlist Autolink (Audit)'!B366,'Masterlist - Updating'!$B:$B,0))</f>
        <v>PMC MERCURY</v>
      </c>
      <c r="E366" s="7" t="str">
        <f>INDEX('Masterlist - Updating'!$E:$E,MATCH('Masterlist Autolink (Audit)'!B366,'Masterlist - Updating'!$B:$B,0))</f>
        <v>2-7/8" - 8 UN - 2A</v>
      </c>
      <c r="F366" s="7" t="str">
        <f>INDEX('Masterlist - Updating'!$F:$F,MATCH('Masterlist Autolink (Audit)'!B366,'Masterlist - Updating'!$B:$B,0))</f>
        <v>MTG32238</v>
      </c>
      <c r="G366" s="7" t="str">
        <f>INDEX('Masterlist - Updating'!$G:$G,MATCH('Masterlist Autolink (Audit)'!B366,'Masterlist - Updating'!$B:$B,0))</f>
        <v>QCD/TRSG/PROCEDURE 014 / TRSG/QM/001/20 / ANSI/ASME B1.2-1983</v>
      </c>
      <c r="H366" s="7" t="str">
        <f>INDEX('Masterlist - Updating'!$H:$H,MATCH('Masterlist Autolink (Audit)'!B366,'Masterlist - Updating'!$B:$B,0))</f>
        <v>ANSI/ASME B1.2
ANSI/ASME B1.8
ANSI/ASME B1.20.1
ANSI/ASME B1.5</v>
      </c>
      <c r="I366" s="8">
        <f>INDEX('Masterlist - Updating'!$I:$I,MATCH('Masterlist Autolink (Audit)'!B366,'Masterlist - Updating'!$B:$B,0))</f>
        <v>44686</v>
      </c>
      <c r="J366" s="133">
        <f>INDEX('Masterlist - Updating'!$J:$J,MATCH('Masterlist Autolink (Audit)'!B366,'Masterlist - Updating'!$B:$B,0))</f>
        <v>1</v>
      </c>
      <c r="K366" s="133" t="str">
        <f>INDEX('Masterlist - Updating'!$K:$K,MATCH('Masterlist Autolink (Audit)'!B366,'Masterlist - Updating'!$B:$B,0))</f>
        <v>Years</v>
      </c>
      <c r="L366" s="8">
        <f>INDEX('Masterlist - Updating'!$L:$L,MATCH('Masterlist Autolink (Audit)'!B366,'Masterlist - Updating'!$B:$B,0))</f>
        <v>45051</v>
      </c>
      <c r="M366" s="7" t="str">
        <f>INDEX('Masterlist - Updating'!$M:$M,MATCH('Masterlist Autolink (Audit)'!B366,'Masterlist - Updating'!$B:$B,0))</f>
        <v>TRESCAL</v>
      </c>
      <c r="N366" s="7" t="str">
        <f>INDEX('Masterlist - Updating'!$N:$N,MATCH('Masterlist Autolink (Audit)'!B366,'Masterlist - Updating'!$B:$B,0))</f>
        <v>SALDM/0675/64/22</v>
      </c>
      <c r="O366" s="7" t="str">
        <f>INDEX('Masterlist - Updating'!$O:$O,MATCH('Masterlist Autolink (Audit)'!B366,'Masterlist - Updating'!$B:$B,0))</f>
        <v>QC GAUGE ROOM - C</v>
      </c>
      <c r="P366" s="7" t="b">
        <f ca="1">INDEX('Masterlist - Updating'!$P:$P,MATCH('Masterlist Autolink (Audit)'!B366,'Masterlist - Updating'!$B:$B,0))</f>
        <v>1</v>
      </c>
      <c r="Q366" s="7">
        <f>INDEX('Masterlist - Updating'!$Q:$Q,MATCH('Masterlist Autolink (Audit)'!B366,'Masterlist - Updating'!$B:$B,0))</f>
        <v>0</v>
      </c>
      <c r="R366" s="7" t="str">
        <f>INDEX('Masterlist - Updating'!$R:$R,MATCH('Masterlist Autolink (Audit)'!B366,'Masterlist - Updating'!$B:$B,0))</f>
        <v>SML/HT/002
1060
0101</v>
      </c>
      <c r="S366" s="7" t="str">
        <f>INDEX('Masterlist - Updating'!$S:$S,MATCH('Masterlist Autolink (Audit)'!B366,'Masterlist - Updating'!$B:$B,0))</f>
        <v>SALDM/0523/2/21
3603480001
SALDM/1074/3/21</v>
      </c>
      <c r="T366" s="7" t="str">
        <f>INDEX('Masterlist - Updating'!$T:$T,MATCH('Masterlist Autolink (Audit)'!B366,'Masterlist - Updating'!$B:$B,0))</f>
        <v>21.04.2023
05.07.2022
12.08.2023</v>
      </c>
      <c r="U366" s="11">
        <f t="shared" ca="1" si="18"/>
        <v>44831</v>
      </c>
      <c r="V366" s="11">
        <f t="shared" si="20"/>
        <v>45037</v>
      </c>
    </row>
    <row r="367" spans="1:22" ht="60" customHeight="1" x14ac:dyDescent="0.35">
      <c r="A367" s="2">
        <v>365</v>
      </c>
      <c r="B367" s="12" t="s">
        <v>1529</v>
      </c>
      <c r="C367" s="130" t="str">
        <f>INDEX('Masterlist - Updating'!$C:$C,MATCH('Masterlist Autolink (Audit)'!B367,'Masterlist - Updating'!$B:$B,0))</f>
        <v>RING GAUGE
(GO &amp; NO GO)</v>
      </c>
      <c r="D367" s="7" t="str">
        <f>INDEX('Masterlist - Updating'!$D:$D,MATCH('Masterlist Autolink (Audit)'!B367,'Masterlist - Updating'!$B:$B,0))</f>
        <v>PMC MERCURY</v>
      </c>
      <c r="E367" s="7" t="str">
        <f>INDEX('Masterlist - Updating'!$E:$E,MATCH('Masterlist Autolink (Audit)'!B367,'Masterlist - Updating'!$B:$B,0))</f>
        <v xml:space="preserve">3-1/4" - 8 UN - 2A </v>
      </c>
      <c r="F367" s="7" t="str">
        <f>INDEX('Masterlist - Updating'!$F:$F,MATCH('Masterlist Autolink (Audit)'!B367,'Masterlist - Updating'!$B:$B,0))</f>
        <v>MTG32255</v>
      </c>
      <c r="G367" s="7" t="str">
        <f>INDEX('Masterlist - Updating'!$G:$G,MATCH('Masterlist Autolink (Audit)'!B367,'Masterlist - Updating'!$B:$B,0))</f>
        <v>QCD/TRSG/PROCEDURE 014 / TRSG/QM/001/20 / ANSI/ASME B1.2-1983</v>
      </c>
      <c r="H367" s="7" t="str">
        <f>INDEX('Masterlist - Updating'!$H:$H,MATCH('Masterlist Autolink (Audit)'!B367,'Masterlist - Updating'!$B:$B,0))</f>
        <v>ANSI/ASME B1.2
ANSI/ASME B1.8
ANSI/ASME B1.20.1
ANSI/ASME B1.5</v>
      </c>
      <c r="I367" s="8">
        <f>INDEX('Masterlist - Updating'!$I:$I,MATCH('Masterlist Autolink (Audit)'!B367,'Masterlist - Updating'!$B:$B,0))</f>
        <v>44812</v>
      </c>
      <c r="J367" s="133">
        <f>INDEX('Masterlist - Updating'!$J:$J,MATCH('Masterlist Autolink (Audit)'!B367,'Masterlist - Updating'!$B:$B,0))</f>
        <v>1</v>
      </c>
      <c r="K367" s="133" t="str">
        <f>INDEX('Masterlist - Updating'!$K:$K,MATCH('Masterlist Autolink (Audit)'!B367,'Masterlist - Updating'!$B:$B,0))</f>
        <v>Years</v>
      </c>
      <c r="L367" s="8">
        <f>INDEX('Masterlist - Updating'!$L:$L,MATCH('Masterlist Autolink (Audit)'!B367,'Masterlist - Updating'!$B:$B,0))</f>
        <v>45177</v>
      </c>
      <c r="M367" s="7" t="str">
        <f>INDEX('Masterlist - Updating'!$M:$M,MATCH('Masterlist Autolink (Audit)'!B367,'Masterlist - Updating'!$B:$B,0))</f>
        <v>TRESCAL</v>
      </c>
      <c r="N367" s="7" t="str">
        <f>INDEX('Masterlist - Updating'!$N:$N,MATCH('Masterlist Autolink (Audit)'!B367,'Masterlist - Updating'!$B:$B,0))</f>
        <v>SALDM/1496/1/22</v>
      </c>
      <c r="O367" s="7" t="str">
        <f>INDEX('Masterlist - Updating'!$O:$O,MATCH('Masterlist Autolink (Audit)'!B367,'Masterlist - Updating'!$B:$B,0))</f>
        <v>QC GAUGE ROOM - C</v>
      </c>
      <c r="P367" s="7" t="b">
        <f ca="1">INDEX('Masterlist - Updating'!$P:$P,MATCH('Masterlist Autolink (Audit)'!B367,'Masterlist - Updating'!$B:$B,0))</f>
        <v>1</v>
      </c>
      <c r="Q367" s="7">
        <f>INDEX('Masterlist - Updating'!$Q:$Q,MATCH('Masterlist Autolink (Audit)'!B367,'Masterlist - Updating'!$B:$B,0))</f>
        <v>0</v>
      </c>
      <c r="R367" s="7">
        <f>INDEX('Masterlist - Updating'!$R:$R,MATCH('Masterlist Autolink (Audit)'!B367,'Masterlist - Updating'!$B:$B,0))</f>
        <v>0</v>
      </c>
      <c r="S367" s="7">
        <f>INDEX('Masterlist - Updating'!$S:$S,MATCH('Masterlist Autolink (Audit)'!B367,'Masterlist - Updating'!$B:$B,0))</f>
        <v>0</v>
      </c>
      <c r="T367" s="7">
        <f>INDEX('Masterlist - Updating'!$T:$T,MATCH('Masterlist Autolink (Audit)'!B367,'Masterlist - Updating'!$B:$B,0))</f>
        <v>0</v>
      </c>
      <c r="U367" s="11">
        <f t="shared" ca="1" si="18"/>
        <v>44831</v>
      </c>
      <c r="V367" s="11">
        <f t="shared" si="20"/>
        <v>45163</v>
      </c>
    </row>
    <row r="368" spans="1:22" ht="60" customHeight="1" x14ac:dyDescent="0.35">
      <c r="A368" s="2">
        <v>366</v>
      </c>
      <c r="B368" s="12" t="s">
        <v>1531</v>
      </c>
      <c r="C368" s="130" t="str">
        <f>INDEX('Masterlist - Updating'!$C:$C,MATCH('Masterlist Autolink (Audit)'!B368,'Masterlist - Updating'!$B:$B,0))</f>
        <v>RING GAUGE
(GO &amp; NO GO)</v>
      </c>
      <c r="D368" s="7" t="str">
        <f>INDEX('Masterlist - Updating'!$D:$D,MATCH('Masterlist Autolink (Audit)'!B368,'Masterlist - Updating'!$B:$B,0))</f>
        <v>PMC MERCURY</v>
      </c>
      <c r="E368" s="7" t="str">
        <f>INDEX('Masterlist - Updating'!$E:$E,MATCH('Masterlist Autolink (Audit)'!B368,'Masterlist - Updating'!$B:$B,0))</f>
        <v>3-3/8" - 8 UN - 2A</v>
      </c>
      <c r="F368" s="7" t="str">
        <f>INDEX('Masterlist - Updating'!$F:$F,MATCH('Masterlist Autolink (Audit)'!B368,'Masterlist - Updating'!$B:$B,0))</f>
        <v>MTG32267</v>
      </c>
      <c r="G368" s="7" t="str">
        <f>INDEX('Masterlist - Updating'!$G:$G,MATCH('Masterlist Autolink (Audit)'!B368,'Masterlist - Updating'!$B:$B,0))</f>
        <v>QCD/TRSG/PROCEDURE 014 / TRSG/QM/001/20 / ANSI/ASME B1.2-1983</v>
      </c>
      <c r="H368" s="7" t="str">
        <f>INDEX('Masterlist - Updating'!$H:$H,MATCH('Masterlist Autolink (Audit)'!B368,'Masterlist - Updating'!$B:$B,0))</f>
        <v>ANSI/ASME B1.2
ANSI/ASME B1.8
ANSI/ASME B1.20.1
ANSI/ASME B1.5</v>
      </c>
      <c r="I368" s="8">
        <f>INDEX('Masterlist - Updating'!$I:$I,MATCH('Masterlist Autolink (Audit)'!B368,'Masterlist - Updating'!$B:$B,0))</f>
        <v>44820</v>
      </c>
      <c r="J368" s="133">
        <f>INDEX('Masterlist - Updating'!$J:$J,MATCH('Masterlist Autolink (Audit)'!B368,'Masterlist - Updating'!$B:$B,0))</f>
        <v>1</v>
      </c>
      <c r="K368" s="133" t="str">
        <f>INDEX('Masterlist - Updating'!$K:$K,MATCH('Masterlist Autolink (Audit)'!B368,'Masterlist - Updating'!$B:$B,0))</f>
        <v>Years</v>
      </c>
      <c r="L368" s="8">
        <f>INDEX('Masterlist - Updating'!$L:$L,MATCH('Masterlist Autolink (Audit)'!B368,'Masterlist - Updating'!$B:$B,0))</f>
        <v>45185</v>
      </c>
      <c r="M368" s="7" t="str">
        <f>INDEX('Masterlist - Updating'!$M:$M,MATCH('Masterlist Autolink (Audit)'!B368,'Masterlist - Updating'!$B:$B,0))</f>
        <v>TRESCAL</v>
      </c>
      <c r="N368" s="7" t="str">
        <f>INDEX('Masterlist - Updating'!$N:$N,MATCH('Masterlist Autolink (Audit)'!B368,'Masterlist - Updating'!$B:$B,0))</f>
        <v>SALDM/1496/2/22</v>
      </c>
      <c r="O368" s="7" t="str">
        <f>INDEX('Masterlist - Updating'!$O:$O,MATCH('Masterlist Autolink (Audit)'!B368,'Masterlist - Updating'!$B:$B,0))</f>
        <v>QC GAUGE ROOM - C</v>
      </c>
      <c r="P368" s="7" t="b">
        <f ca="1">INDEX('Masterlist - Updating'!$P:$P,MATCH('Masterlist Autolink (Audit)'!B368,'Masterlist - Updating'!$B:$B,0))</f>
        <v>1</v>
      </c>
      <c r="Q368" s="7">
        <f>INDEX('Masterlist - Updating'!$Q:$Q,MATCH('Masterlist Autolink (Audit)'!B368,'Masterlist - Updating'!$B:$B,0))</f>
        <v>0</v>
      </c>
      <c r="R368" s="7" t="str">
        <f>INDEX('Masterlist - Updating'!$R:$R,MATCH('Masterlist Autolink (Audit)'!B368,'Masterlist - Updating'!$B:$B,0))</f>
        <v>SML/HT/002
1060
0101</v>
      </c>
      <c r="S368" s="7" t="str">
        <f>INDEX('Masterlist - Updating'!$S:$S,MATCH('Masterlist Autolink (Audit)'!B368,'Masterlist - Updating'!$B:$B,0))</f>
        <v>SALDM/0523/2/21
12989-0922-06864-CMDD
SALDM/1074/3/21</v>
      </c>
      <c r="T368" s="7" t="str">
        <f>INDEX('Masterlist - Updating'!$T:$T,MATCH('Masterlist Autolink (Audit)'!B368,'Masterlist - Updating'!$B:$B,0))</f>
        <v>21.04.2023
07.09.2023
12.08.2023</v>
      </c>
      <c r="U368" s="11">
        <f t="shared" ca="1" si="18"/>
        <v>44831</v>
      </c>
      <c r="V368" s="11">
        <f t="shared" si="20"/>
        <v>45171</v>
      </c>
    </row>
    <row r="369" spans="1:22" ht="60" customHeight="1" x14ac:dyDescent="0.35">
      <c r="A369" s="2">
        <v>367</v>
      </c>
      <c r="B369" s="12" t="s">
        <v>1534</v>
      </c>
      <c r="C369" s="130" t="str">
        <f>INDEX('Masterlist - Updating'!$C:$C,MATCH('Masterlist Autolink (Audit)'!B369,'Masterlist - Updating'!$B:$B,0))</f>
        <v>RING GAUGE
(GO &amp; NO GO)</v>
      </c>
      <c r="D369" s="7" t="str">
        <f>INDEX('Masterlist - Updating'!$D:$D,MATCH('Masterlist Autolink (Audit)'!B369,'Masterlist - Updating'!$B:$B,0))</f>
        <v>PMC MERCURY</v>
      </c>
      <c r="E369" s="7" t="str">
        <f>INDEX('Masterlist - Updating'!$E:$E,MATCH('Masterlist Autolink (Audit)'!B369,'Masterlist - Updating'!$B:$B,0))</f>
        <v>3-3/4" - 8 UN - 2A</v>
      </c>
      <c r="F369" s="7" t="str">
        <f>INDEX('Masterlist - Updating'!$F:$F,MATCH('Masterlist Autolink (Audit)'!B369,'Masterlist - Updating'!$B:$B,0))</f>
        <v>MTG32378</v>
      </c>
      <c r="G369" s="7" t="str">
        <f>INDEX('Masterlist - Updating'!$G:$G,MATCH('Masterlist Autolink (Audit)'!B369,'Masterlist - Updating'!$B:$B,0))</f>
        <v>QCD/TRSG/PROCEDURE 014 / TRSG/QM/001/20 / ANSI/ASME B1.2-1983</v>
      </c>
      <c r="H369" s="7" t="str">
        <f>INDEX('Masterlist - Updating'!$H:$H,MATCH('Masterlist Autolink (Audit)'!B369,'Masterlist - Updating'!$B:$B,0))</f>
        <v>ANSI/ASME B1.2
ANSI/ASME B1.8
ANSI/ASME B1.20.1
ANSI/ASME B1.5</v>
      </c>
      <c r="I369" s="8">
        <f>INDEX('Masterlist - Updating'!$I:$I,MATCH('Masterlist Autolink (Audit)'!B369,'Masterlist - Updating'!$B:$B,0))</f>
        <v>44820</v>
      </c>
      <c r="J369" s="133">
        <f>INDEX('Masterlist - Updating'!$J:$J,MATCH('Masterlist Autolink (Audit)'!B369,'Masterlist - Updating'!$B:$B,0))</f>
        <v>1</v>
      </c>
      <c r="K369" s="133" t="str">
        <f>INDEX('Masterlist - Updating'!$K:$K,MATCH('Masterlist Autolink (Audit)'!B369,'Masterlist - Updating'!$B:$B,0))</f>
        <v>Years</v>
      </c>
      <c r="L369" s="8">
        <f>INDEX('Masterlist - Updating'!$L:$L,MATCH('Masterlist Autolink (Audit)'!B369,'Masterlist - Updating'!$B:$B,0))</f>
        <v>45185</v>
      </c>
      <c r="M369" s="7" t="str">
        <f>INDEX('Masterlist - Updating'!$M:$M,MATCH('Masterlist Autolink (Audit)'!B369,'Masterlist - Updating'!$B:$B,0))</f>
        <v>TRESCAL</v>
      </c>
      <c r="N369" s="7" t="str">
        <f>INDEX('Masterlist - Updating'!$N:$N,MATCH('Masterlist Autolink (Audit)'!B369,'Masterlist - Updating'!$B:$B,0))</f>
        <v>SALDM/1496/3/22</v>
      </c>
      <c r="O369" s="7" t="str">
        <f>INDEX('Masterlist - Updating'!$O:$O,MATCH('Masterlist Autolink (Audit)'!B369,'Masterlist - Updating'!$B:$B,0))</f>
        <v>QC GAUGE ROOM - C</v>
      </c>
      <c r="P369" s="7" t="b">
        <f ca="1">INDEX('Masterlist - Updating'!$P:$P,MATCH('Masterlist Autolink (Audit)'!B369,'Masterlist - Updating'!$B:$B,0))</f>
        <v>1</v>
      </c>
      <c r="Q369" s="7">
        <f>INDEX('Masterlist - Updating'!$Q:$Q,MATCH('Masterlist Autolink (Audit)'!B369,'Masterlist - Updating'!$B:$B,0))</f>
        <v>0</v>
      </c>
      <c r="R369" s="7" t="str">
        <f>INDEX('Masterlist - Updating'!$R:$R,MATCH('Masterlist Autolink (Audit)'!B369,'Masterlist - Updating'!$B:$B,0))</f>
        <v>SML/HT/002
1060
0101</v>
      </c>
      <c r="S369" s="7" t="str">
        <f>INDEX('Masterlist - Updating'!$S:$S,MATCH('Masterlist Autolink (Audit)'!B369,'Masterlist - Updating'!$B:$B,0))</f>
        <v>SALDM/0523/2/21
12989-0922-06864-CMDD
SALDM/1074/3/21</v>
      </c>
      <c r="T369" s="7" t="str">
        <f>INDEX('Masterlist - Updating'!$T:$T,MATCH('Masterlist Autolink (Audit)'!B369,'Masterlist - Updating'!$B:$B,0))</f>
        <v>21.04.2023
07.09.2023
12.08.2023</v>
      </c>
      <c r="U369" s="11">
        <f t="shared" ca="1" si="18"/>
        <v>44831</v>
      </c>
      <c r="V369" s="11">
        <f t="shared" si="20"/>
        <v>45171</v>
      </c>
    </row>
    <row r="370" spans="1:22" ht="60" customHeight="1" x14ac:dyDescent="0.35">
      <c r="A370" s="2">
        <v>368</v>
      </c>
      <c r="B370" s="12" t="s">
        <v>1537</v>
      </c>
      <c r="C370" s="130" t="str">
        <f>INDEX('Masterlist - Updating'!$C:$C,MATCH('Masterlist Autolink (Audit)'!B370,'Masterlist - Updating'!$B:$B,0))</f>
        <v>RING GAUGE
(GO &amp; NO GO)</v>
      </c>
      <c r="D370" s="7" t="str">
        <f>INDEX('Masterlist - Updating'!$D:$D,MATCH('Masterlist Autolink (Audit)'!B370,'Masterlist - Updating'!$B:$B,0))</f>
        <v>PMC MERCURY</v>
      </c>
      <c r="E370" s="7" t="str">
        <f>INDEX('Masterlist - Updating'!$E:$E,MATCH('Masterlist Autolink (Audit)'!B370,'Masterlist - Updating'!$B:$B,0))</f>
        <v>2-1/4" - 8 UN - 2A</v>
      </c>
      <c r="F370" s="7" t="str">
        <f>INDEX('Masterlist - Updating'!$F:$F,MATCH('Masterlist Autolink (Audit)'!B370,'Masterlist - Updating'!$B:$B,0))</f>
        <v>MTG33136</v>
      </c>
      <c r="G370" s="7" t="str">
        <f>INDEX('Masterlist - Updating'!$G:$G,MATCH('Masterlist Autolink (Audit)'!B370,'Masterlist - Updating'!$B:$B,0))</f>
        <v>MDCP-14:2020</v>
      </c>
      <c r="H370" s="7" t="str">
        <f>INDEX('Masterlist - Updating'!$H:$H,MATCH('Masterlist Autolink (Audit)'!B370,'Masterlist - Updating'!$B:$B,0))</f>
        <v>ANSI/ASME B1.2
ANSI/ASME B1.8
ANSI/ASME B1.20.1
ANSI/ASME B1.5</v>
      </c>
      <c r="I370" s="8">
        <f>INDEX('Masterlist - Updating'!$I:$I,MATCH('Masterlist Autolink (Audit)'!B370,'Masterlist - Updating'!$B:$B,0))</f>
        <v>44567</v>
      </c>
      <c r="J370" s="133">
        <f>INDEX('Masterlist - Updating'!$J:$J,MATCH('Masterlist Autolink (Audit)'!B370,'Masterlist - Updating'!$B:$B,0))</f>
        <v>1</v>
      </c>
      <c r="K370" s="133" t="str">
        <f>INDEX('Masterlist - Updating'!$K:$K,MATCH('Masterlist Autolink (Audit)'!B370,'Masterlist - Updating'!$B:$B,0))</f>
        <v>Years</v>
      </c>
      <c r="L370" s="8">
        <f>INDEX('Masterlist - Updating'!$L:$L,MATCH('Masterlist Autolink (Audit)'!B370,'Masterlist - Updating'!$B:$B,0))</f>
        <v>44932</v>
      </c>
      <c r="M370" s="7" t="str">
        <f>INDEX('Masterlist - Updating'!$M:$M,MATCH('Masterlist Autolink (Audit)'!B370,'Masterlist - Updating'!$B:$B,0))</f>
        <v>Ming Deng</v>
      </c>
      <c r="N370" s="7" t="str">
        <f>INDEX('Masterlist - Updating'!$N:$N,MATCH('Masterlist Autolink (Audit)'!B370,'Masterlist - Updating'!$B:$B,0))</f>
        <v>MDL214090-5</v>
      </c>
      <c r="O370" s="7" t="str">
        <f>INDEX('Masterlist - Updating'!$O:$O,MATCH('Masterlist Autolink (Audit)'!B370,'Masterlist - Updating'!$B:$B,0))</f>
        <v>QC GAUGE ROOM - C</v>
      </c>
      <c r="P370" s="7" t="b">
        <f ca="1">INDEX('Masterlist - Updating'!$P:$P,MATCH('Masterlist Autolink (Audit)'!B370,'Masterlist - Updating'!$B:$B,0))</f>
        <v>1</v>
      </c>
      <c r="Q370" s="7">
        <f>INDEX('Masterlist - Updating'!$Q:$Q,MATCH('Masterlist Autolink (Audit)'!B370,'Masterlist - Updating'!$B:$B,0))</f>
        <v>0</v>
      </c>
      <c r="R370" s="7">
        <f>INDEX('Masterlist - Updating'!$R:$R,MATCH('Masterlist Autolink (Audit)'!B370,'Masterlist - Updating'!$B:$B,0))</f>
        <v>0</v>
      </c>
      <c r="S370" s="7">
        <f>INDEX('Masterlist - Updating'!$S:$S,MATCH('Masterlist Autolink (Audit)'!B370,'Masterlist - Updating'!$B:$B,0))</f>
        <v>0</v>
      </c>
      <c r="T370" s="7">
        <f>INDEX('Masterlist - Updating'!$T:$T,MATCH('Masterlist Autolink (Audit)'!B370,'Masterlist - Updating'!$B:$B,0))</f>
        <v>0</v>
      </c>
      <c r="U370" s="11">
        <f t="shared" ca="1" si="18"/>
        <v>44831</v>
      </c>
      <c r="V370" s="11">
        <f t="shared" si="20"/>
        <v>44918</v>
      </c>
    </row>
    <row r="371" spans="1:22" ht="60" customHeight="1" x14ac:dyDescent="0.35">
      <c r="A371" s="2">
        <v>369</v>
      </c>
      <c r="B371" s="12" t="s">
        <v>1540</v>
      </c>
      <c r="C371" s="130" t="str">
        <f>INDEX('Masterlist - Updating'!$C:$C,MATCH('Masterlist Autolink (Audit)'!B371,'Masterlist - Updating'!$B:$B,0))</f>
        <v>RING GAUGE
(GO &amp; NO GO)</v>
      </c>
      <c r="D371" s="7" t="str">
        <f>INDEX('Masterlist - Updating'!$D:$D,MATCH('Masterlist Autolink (Audit)'!B371,'Masterlist - Updating'!$B:$B,0))</f>
        <v>PMC MERCURY</v>
      </c>
      <c r="E371" s="7" t="str">
        <f>INDEX('Masterlist - Updating'!$E:$E,MATCH('Masterlist Autolink (Audit)'!B371,'Masterlist - Updating'!$B:$B,0))</f>
        <v>4-1/2" - 8UN - 2A</v>
      </c>
      <c r="F371" s="7" t="str">
        <f>INDEX('Masterlist - Updating'!$F:$F,MATCH('Masterlist Autolink (Audit)'!B371,'Masterlist - Updating'!$B:$B,0))</f>
        <v>MTG33082</v>
      </c>
      <c r="G371" s="7" t="str">
        <f>INDEX('Masterlist - Updating'!$G:$G,MATCH('Masterlist Autolink (Audit)'!B371,'Masterlist - Updating'!$B:$B,0))</f>
        <v>MDCP-14:2020</v>
      </c>
      <c r="H371" s="7" t="str">
        <f>INDEX('Masterlist - Updating'!$H:$H,MATCH('Masterlist Autolink (Audit)'!B371,'Masterlist - Updating'!$B:$B,0))</f>
        <v>ANSI/ASME B1.2
ANSI/ASME B1.8
ANSI/ASME B1.20.1
ANSI/ASME B1.5</v>
      </c>
      <c r="I371" s="8">
        <f>INDEX('Masterlist - Updating'!$I:$I,MATCH('Masterlist Autolink (Audit)'!B371,'Masterlist - Updating'!$B:$B,0))</f>
        <v>44442</v>
      </c>
      <c r="J371" s="133">
        <f>INDEX('Masterlist - Updating'!$J:$J,MATCH('Masterlist Autolink (Audit)'!B371,'Masterlist - Updating'!$B:$B,0))</f>
        <v>1</v>
      </c>
      <c r="K371" s="133" t="str">
        <f>INDEX('Masterlist - Updating'!$K:$K,MATCH('Masterlist Autolink (Audit)'!B371,'Masterlist - Updating'!$B:$B,0))</f>
        <v>Years</v>
      </c>
      <c r="L371" s="8">
        <f>INDEX('Masterlist - Updating'!$L:$L,MATCH('Masterlist Autolink (Audit)'!B371,'Masterlist - Updating'!$B:$B,0))</f>
        <v>44807</v>
      </c>
      <c r="M371" s="7" t="str">
        <f>INDEX('Masterlist - Updating'!$M:$M,MATCH('Masterlist Autolink (Audit)'!B371,'Masterlist - Updating'!$B:$B,0))</f>
        <v>Ming Deng</v>
      </c>
      <c r="N371" s="7" t="str">
        <f>INDEX('Masterlist - Updating'!$N:$N,MATCH('Masterlist Autolink (Audit)'!B371,'Masterlist - Updating'!$B:$B,0))</f>
        <v>MDL212636-1</v>
      </c>
      <c r="O371" s="7" t="str">
        <f>INDEX('Masterlist - Updating'!$O:$O,MATCH('Masterlist Autolink (Audit)'!B371,'Masterlist - Updating'!$B:$B,0))</f>
        <v>QC GAUGE ROOM - C</v>
      </c>
      <c r="P371" s="7" t="b">
        <f ca="1">INDEX('Masterlist - Updating'!$P:$P,MATCH('Masterlist Autolink (Audit)'!B371,'Masterlist - Updating'!$B:$B,0))</f>
        <v>0</v>
      </c>
      <c r="Q371" s="7">
        <f>INDEX('Masterlist - Updating'!$Q:$Q,MATCH('Masterlist Autolink (Audit)'!B371,'Masterlist - Updating'!$B:$B,0))</f>
        <v>0</v>
      </c>
      <c r="R371" s="7">
        <f>INDEX('Masterlist - Updating'!$R:$R,MATCH('Masterlist Autolink (Audit)'!B371,'Masterlist - Updating'!$B:$B,0))</f>
        <v>0</v>
      </c>
      <c r="S371" s="7">
        <f>INDEX('Masterlist - Updating'!$S:$S,MATCH('Masterlist Autolink (Audit)'!B371,'Masterlist - Updating'!$B:$B,0))</f>
        <v>0</v>
      </c>
      <c r="T371" s="7">
        <f>INDEX('Masterlist - Updating'!$T:$T,MATCH('Masterlist Autolink (Audit)'!B371,'Masterlist - Updating'!$B:$B,0))</f>
        <v>0</v>
      </c>
      <c r="U371" s="11">
        <f t="shared" ca="1" si="18"/>
        <v>44831</v>
      </c>
      <c r="V371" s="11">
        <f t="shared" si="20"/>
        <v>44793</v>
      </c>
    </row>
    <row r="372" spans="1:22" ht="60" customHeight="1" x14ac:dyDescent="0.35">
      <c r="A372" s="2">
        <v>370</v>
      </c>
      <c r="B372" s="12" t="s">
        <v>1543</v>
      </c>
      <c r="C372" s="130" t="str">
        <f>INDEX('Masterlist - Updating'!$C:$C,MATCH('Masterlist Autolink (Audit)'!B372,'Masterlist - Updating'!$B:$B,0))</f>
        <v>FURNACE</v>
      </c>
      <c r="D372" s="7" t="str">
        <f>INDEX('Masterlist - Updating'!$D:$D,MATCH('Masterlist Autolink (Audit)'!B372,'Masterlist - Updating'!$B:$B,0))</f>
        <v>BOLE FURNACE / EUROTHERM</v>
      </c>
      <c r="E372" s="7" t="str">
        <f>INDEX('Masterlist - Updating'!$E:$E,MATCH('Masterlist Autolink (Audit)'!B372,'Masterlist - Updating'!$B:$B,0))</f>
        <v>350 - 750 °C</v>
      </c>
      <c r="F372" s="7" t="str">
        <f>INDEX('Masterlist - Updating'!$F:$F,MATCH('Masterlist Autolink (Audit)'!B372,'Masterlist - Updating'!$B:$B,0))</f>
        <v>BF 0294</v>
      </c>
      <c r="G372" s="7" t="str">
        <f>INDEX('Masterlist - Updating'!$G:$G,MATCH('Masterlist Autolink (Audit)'!B372,'Masterlist - Updating'!$B:$B,0))</f>
        <v>QCD/TRSG/ST02 / TRSG/QM/001/20 / API 6A</v>
      </c>
      <c r="H372" s="7" t="str">
        <f>INDEX('Masterlist - Updating'!$H:$H,MATCH('Masterlist Autolink (Audit)'!B372,'Masterlist - Updating'!$B:$B,0))</f>
        <v>± 8 °C / ±  15 °F</v>
      </c>
      <c r="I372" s="8">
        <f>INDEX('Masterlist - Updating'!$I:$I,MATCH('Masterlist Autolink (Audit)'!B372,'Masterlist - Updating'!$B:$B,0))</f>
        <v>44590</v>
      </c>
      <c r="J372" s="133">
        <f>INDEX('Masterlist - Updating'!$J:$J,MATCH('Masterlist Autolink (Audit)'!B372,'Masterlist - Updating'!$B:$B,0))</f>
        <v>1</v>
      </c>
      <c r="K372" s="133" t="str">
        <f>INDEX('Masterlist - Updating'!$K:$K,MATCH('Masterlist Autolink (Audit)'!B372,'Masterlist - Updating'!$B:$B,0))</f>
        <v>Years</v>
      </c>
      <c r="L372" s="8">
        <f>INDEX('Masterlist - Updating'!$L:$L,MATCH('Masterlist Autolink (Audit)'!B372,'Masterlist - Updating'!$B:$B,0))</f>
        <v>44955</v>
      </c>
      <c r="M372" s="7" t="str">
        <f>INDEX('Masterlist - Updating'!$M:$M,MATCH('Masterlist Autolink (Audit)'!B372,'Masterlist - Updating'!$B:$B,0))</f>
        <v>TRESCAL</v>
      </c>
      <c r="N372" s="7" t="str">
        <f>INDEX('Masterlist - Updating'!$N:$N,MATCH('Masterlist Autolink (Audit)'!B372,'Masterlist - Updating'!$B:$B,0))</f>
        <v>SNSTM/0012/2/22</v>
      </c>
      <c r="O372" s="7" t="str">
        <f>INDEX('Masterlist - Updating'!$O:$O,MATCH('Masterlist Autolink (Audit)'!B372,'Masterlist - Updating'!$B:$B,0))</f>
        <v>Weld Shop  ( BAY B )</v>
      </c>
      <c r="P372" s="7" t="b">
        <f ca="1">INDEX('Masterlist - Updating'!$P:$P,MATCH('Masterlist Autolink (Audit)'!B372,'Masterlist - Updating'!$B:$B,0))</f>
        <v>1</v>
      </c>
      <c r="Q372" s="7" t="str">
        <f>INDEX('Masterlist - Updating'!$Q:$Q,MATCH('Masterlist Autolink (Audit)'!B372,'Masterlist - Updating'!$B:$B,0))</f>
        <v>MT ARRANGE CALIBRATION</v>
      </c>
      <c r="R372" s="7" t="str">
        <f>INDEX('Masterlist - Updating'!$R:$R,MATCH('Masterlist Autolink (Audit)'!B372,'Masterlist - Updating'!$B:$B,0))</f>
        <v>AQ866/732 (TC08)
16965 (TYPE 'N')</v>
      </c>
      <c r="S372" s="7" t="str">
        <f>INDEX('Masterlist - Updating'!$S:$S,MATCH('Masterlist Autolink (Audit)'!B372,'Masterlist - Updating'!$B:$B,0))</f>
        <v>SALTM/0479/2/21
CCP/C/35202 ISSUE 2</v>
      </c>
      <c r="T372" s="7" t="str">
        <f>INDEX('Masterlist - Updating'!$T:$T,MATCH('Masterlist Autolink (Audit)'!B372,'Masterlist - Updating'!$B:$B,0))</f>
        <v>08.07.2022
31.03.2022</v>
      </c>
      <c r="U372" s="11">
        <f t="shared" ca="1" si="18"/>
        <v>44831</v>
      </c>
      <c r="V372" s="11">
        <f t="shared" ref="V372:V376" si="21">L372-14</f>
        <v>44941</v>
      </c>
    </row>
    <row r="373" spans="1:22" ht="60" customHeight="1" x14ac:dyDescent="0.35">
      <c r="A373" s="2">
        <v>371</v>
      </c>
      <c r="B373" s="18" t="s">
        <v>1547</v>
      </c>
      <c r="C373" s="130" t="str">
        <f>INDEX('Masterlist - Updating'!$C:$C,MATCH('Masterlist Autolink (Audit)'!B373,'Masterlist - Updating'!$B:$B,0))</f>
        <v>PROGRAM TEMPERATURE CONTROLLER (TYPE 'K')</v>
      </c>
      <c r="D373" s="7" t="str">
        <f>INDEX('Masterlist - Updating'!$D:$D,MATCH('Masterlist Autolink (Audit)'!B373,'Masterlist - Updating'!$B:$B,0))</f>
        <v>EUROTHERM</v>
      </c>
      <c r="E373" s="7" t="str">
        <f>INDEX('Masterlist - Updating'!$E:$E,MATCH('Masterlist Autolink (Audit)'!B373,'Masterlist - Updating'!$B:$B,0))</f>
        <v>0 - 800 °C</v>
      </c>
      <c r="F373" s="7" t="str">
        <f>INDEX('Masterlist - Updating'!$F:$F,MATCH('Masterlist Autolink (Audit)'!B373,'Masterlist - Updating'!$B:$B,0))</f>
        <v>EX61257-1-7-10-FC / FC1328000917</v>
      </c>
      <c r="G373" s="7" t="str">
        <f>INDEX('Masterlist - Updating'!$G:$G,MATCH('Masterlist Autolink (Audit)'!B373,'Masterlist - Updating'!$B:$B,0))</f>
        <v>QCD/TRSG/ST02 / TRSG/QM/001/20</v>
      </c>
      <c r="H373" s="7" t="str">
        <f>INDEX('Masterlist - Updating'!$H:$H,MATCH('Masterlist Autolink (Audit)'!B373,'Masterlist - Updating'!$B:$B,0))</f>
        <v>± 1% FS</v>
      </c>
      <c r="I373" s="8">
        <f>INDEX('Masterlist - Updating'!$I:$I,MATCH('Masterlist Autolink (Audit)'!B373,'Masterlist - Updating'!$B:$B,0))</f>
        <v>44730</v>
      </c>
      <c r="J373" s="133">
        <f>INDEX('Masterlist - Updating'!$J:$J,MATCH('Masterlist Autolink (Audit)'!B373,'Masterlist - Updating'!$B:$B,0))</f>
        <v>3</v>
      </c>
      <c r="K373" s="133" t="str">
        <f>INDEX('Masterlist - Updating'!$K:$K,MATCH('Masterlist Autolink (Audit)'!B373,'Masterlist - Updating'!$B:$B,0))</f>
        <v>Months</v>
      </c>
      <c r="L373" s="8">
        <f>INDEX('Masterlist - Updating'!$L:$L,MATCH('Masterlist Autolink (Audit)'!B373,'Masterlist - Updating'!$B:$B,0))</f>
        <v>44820</v>
      </c>
      <c r="M373" s="7" t="str">
        <f>INDEX('Masterlist - Updating'!$M:$M,MATCH('Masterlist Autolink (Audit)'!B373,'Masterlist - Updating'!$B:$B,0))</f>
        <v>TRESCAL</v>
      </c>
      <c r="N373" s="7" t="str">
        <f>INDEX('Masterlist - Updating'!$N:$N,MATCH('Masterlist Autolink (Audit)'!B373,'Masterlist - Updating'!$B:$B,0))</f>
        <v>SASTM/0170/2/22</v>
      </c>
      <c r="O373" s="7" t="str">
        <f>INDEX('Masterlist - Updating'!$O:$O,MATCH('Masterlist Autolink (Audit)'!B373,'Masterlist - Updating'!$B:$B,0))</f>
        <v>Weld Shop  ( BAY B )</v>
      </c>
      <c r="P373" s="7" t="b">
        <f ca="1">INDEX('Masterlist - Updating'!$P:$P,MATCH('Masterlist Autolink (Audit)'!B373,'Masterlist - Updating'!$B:$B,0))</f>
        <v>0</v>
      </c>
      <c r="Q373" s="7" t="str">
        <f>INDEX('Masterlist - Updating'!$Q:$Q,MATCH('Masterlist Autolink (Audit)'!B373,'Masterlist - Updating'!$B:$B,0))</f>
        <v>MT ARRANGE CALIBRATION</v>
      </c>
      <c r="R373" s="7" t="str">
        <f>INDEX('Masterlist - Updating'!$R:$R,MATCH('Masterlist Autolink (Audit)'!B373,'Masterlist - Updating'!$B:$B,0))</f>
        <v>20664
TCW-1</v>
      </c>
      <c r="S373" s="7" t="str">
        <f>INDEX('Masterlist - Updating'!$S:$S,MATCH('Masterlist Autolink (Audit)'!B373,'Masterlist - Updating'!$B:$B,0))</f>
        <v>SALTM/0315/1/22
SALTM/0288/2/22</v>
      </c>
      <c r="T373" s="7" t="str">
        <f>INDEX('Masterlist - Updating'!$T:$T,MATCH('Masterlist Autolink (Audit)'!B373,'Masterlist - Updating'!$B:$B,0))</f>
        <v>23.07.2022
21.04.2023</v>
      </c>
      <c r="U373" s="11">
        <f t="shared" ca="1" si="18"/>
        <v>44831</v>
      </c>
      <c r="V373" s="11">
        <f t="shared" si="21"/>
        <v>44806</v>
      </c>
    </row>
    <row r="374" spans="1:22" ht="60" customHeight="1" x14ac:dyDescent="0.35">
      <c r="A374" s="2">
        <v>372</v>
      </c>
      <c r="B374" s="18" t="s">
        <v>1553</v>
      </c>
      <c r="C374" s="130" t="str">
        <f>INDEX('Masterlist - Updating'!$C:$C,MATCH('Masterlist Autolink (Audit)'!B374,'Masterlist - Updating'!$B:$B,0))</f>
        <v>OVEN TEMPERATURE CONTROLLER (TYPE 'K')</v>
      </c>
      <c r="D374" s="7" t="str">
        <f>INDEX('Masterlist - Updating'!$D:$D,MATCH('Masterlist Autolink (Audit)'!B374,'Masterlist - Updating'!$B:$B,0))</f>
        <v>AZBIL</v>
      </c>
      <c r="E374" s="7" t="str">
        <f>INDEX('Masterlist - Updating'!$E:$E,MATCH('Masterlist Autolink (Audit)'!B374,'Masterlist - Updating'!$B:$B,0))</f>
        <v>0 - 800 °C</v>
      </c>
      <c r="F374" s="7" t="str">
        <f>INDEX('Masterlist - Updating'!$F:$F,MATCH('Masterlist Autolink (Audit)'!B374,'Masterlist - Updating'!$B:$B,0))</f>
        <v>C15TROTAO100</v>
      </c>
      <c r="G374" s="7" t="str">
        <f>INDEX('Masterlist - Updating'!$G:$G,MATCH('Masterlist Autolink (Audit)'!B374,'Masterlist - Updating'!$B:$B,0))</f>
        <v>QCD/TRSG/ST02 / TRSG/QM/001/20</v>
      </c>
      <c r="H374" s="7" t="str">
        <f>INDEX('Masterlist - Updating'!$H:$H,MATCH('Masterlist Autolink (Audit)'!B374,'Masterlist - Updating'!$B:$B,0))</f>
        <v>± 1% FS</v>
      </c>
      <c r="I374" s="8">
        <f>INDEX('Masterlist - Updating'!$I:$I,MATCH('Masterlist Autolink (Audit)'!B374,'Masterlist - Updating'!$B:$B,0))</f>
        <v>44730</v>
      </c>
      <c r="J374" s="133">
        <f>INDEX('Masterlist - Updating'!$J:$J,MATCH('Masterlist Autolink (Audit)'!B374,'Masterlist - Updating'!$B:$B,0))</f>
        <v>3</v>
      </c>
      <c r="K374" s="133" t="str">
        <f>INDEX('Masterlist - Updating'!$K:$K,MATCH('Masterlist Autolink (Audit)'!B374,'Masterlist - Updating'!$B:$B,0))</f>
        <v>Months</v>
      </c>
      <c r="L374" s="8">
        <f>INDEX('Masterlist - Updating'!$L:$L,MATCH('Masterlist Autolink (Audit)'!B374,'Masterlist - Updating'!$B:$B,0))</f>
        <v>44820</v>
      </c>
      <c r="M374" s="7" t="str">
        <f>INDEX('Masterlist - Updating'!$M:$M,MATCH('Masterlist Autolink (Audit)'!B374,'Masterlist - Updating'!$B:$B,0))</f>
        <v>TRESCAL</v>
      </c>
      <c r="N374" s="7" t="str">
        <f>INDEX('Masterlist - Updating'!$N:$N,MATCH('Masterlist Autolink (Audit)'!B374,'Masterlist - Updating'!$B:$B,0))</f>
        <v>SASTM/0170/1/22</v>
      </c>
      <c r="O374" s="7" t="str">
        <f>INDEX('Masterlist - Updating'!$O:$O,MATCH('Masterlist Autolink (Audit)'!B374,'Masterlist - Updating'!$B:$B,0))</f>
        <v>Weld Shop  ( BAY B )</v>
      </c>
      <c r="P374" s="7" t="b">
        <f ca="1">INDEX('Masterlist - Updating'!$P:$P,MATCH('Masterlist Autolink (Audit)'!B374,'Masterlist - Updating'!$B:$B,0))</f>
        <v>0</v>
      </c>
      <c r="Q374" s="7" t="str">
        <f>INDEX('Masterlist - Updating'!$Q:$Q,MATCH('Masterlist Autolink (Audit)'!B374,'Masterlist - Updating'!$B:$B,0))</f>
        <v>MT ARRANGE CALIBRATION</v>
      </c>
      <c r="R374" s="7" t="str">
        <f>INDEX('Masterlist - Updating'!$R:$R,MATCH('Masterlist Autolink (Audit)'!B374,'Masterlist - Updating'!$B:$B,0))</f>
        <v>20664
TCW-1</v>
      </c>
      <c r="S374" s="7" t="str">
        <f>INDEX('Masterlist - Updating'!$S:$S,MATCH('Masterlist Autolink (Audit)'!B374,'Masterlist - Updating'!$B:$B,0))</f>
        <v>SALTM/0315/1/22
SALTM/0288/2/22</v>
      </c>
      <c r="T374" s="7" t="str">
        <f>INDEX('Masterlist - Updating'!$T:$T,MATCH('Masterlist Autolink (Audit)'!B374,'Masterlist - Updating'!$B:$B,0))</f>
        <v>23.07.2022
21.04.2023</v>
      </c>
      <c r="U374" s="11">
        <f t="shared" ca="1" si="18"/>
        <v>44831</v>
      </c>
      <c r="V374" s="11">
        <f t="shared" si="21"/>
        <v>44806</v>
      </c>
    </row>
    <row r="375" spans="1:22" ht="60" customHeight="1" x14ac:dyDescent="0.35">
      <c r="A375" s="2">
        <v>373</v>
      </c>
      <c r="B375" s="18" t="s">
        <v>1558</v>
      </c>
      <c r="C375" s="130" t="str">
        <f>INDEX('Masterlist - Updating'!$C:$C,MATCH('Masterlist Autolink (Audit)'!B375,'Masterlist - Updating'!$B:$B,0))</f>
        <v>PAPERLESS TEMPERATURE RECORDER (TYPE 'K')</v>
      </c>
      <c r="D375" s="7" t="str">
        <f>INDEX('Masterlist - Updating'!$D:$D,MATCH('Masterlist Autolink (Audit)'!B375,'Masterlist - Updating'!$B:$B,0))</f>
        <v>HONEYWELL</v>
      </c>
      <c r="E375" s="7" t="str">
        <f>INDEX('Masterlist - Updating'!$E:$E,MATCH('Masterlist Autolink (Audit)'!B375,'Masterlist - Updating'!$B:$B,0))</f>
        <v>0 - 800 °C</v>
      </c>
      <c r="F375" s="7" t="str">
        <f>INDEX('Masterlist - Updating'!$F:$F,MATCH('Masterlist Autolink (Audit)'!B375,'Masterlist - Updating'!$B:$B,0))</f>
        <v>C4000000277469</v>
      </c>
      <c r="G375" s="7" t="str">
        <f>INDEX('Masterlist - Updating'!$G:$G,MATCH('Masterlist Autolink (Audit)'!B375,'Masterlist - Updating'!$B:$B,0))</f>
        <v>QCD/TRSG/ST02 / TRSG/QM/001/20</v>
      </c>
      <c r="H375" s="7" t="str">
        <f>INDEX('Masterlist - Updating'!$H:$H,MATCH('Masterlist Autolink (Audit)'!B375,'Masterlist - Updating'!$B:$B,0))</f>
        <v>± 1% FS</v>
      </c>
      <c r="I375" s="8">
        <f>INDEX('Masterlist - Updating'!$I:$I,MATCH('Masterlist Autolink (Audit)'!B375,'Masterlist - Updating'!$B:$B,0))</f>
        <v>44730</v>
      </c>
      <c r="J375" s="133">
        <f>INDEX('Masterlist - Updating'!$J:$J,MATCH('Masterlist Autolink (Audit)'!B375,'Masterlist - Updating'!$B:$B,0))</f>
        <v>3</v>
      </c>
      <c r="K375" s="133" t="str">
        <f>INDEX('Masterlist - Updating'!$K:$K,MATCH('Masterlist Autolink (Audit)'!B375,'Masterlist - Updating'!$B:$B,0))</f>
        <v>Months</v>
      </c>
      <c r="L375" s="8">
        <f>INDEX('Masterlist - Updating'!$L:$L,MATCH('Masterlist Autolink (Audit)'!B375,'Masterlist - Updating'!$B:$B,0))</f>
        <v>44820</v>
      </c>
      <c r="M375" s="7" t="str">
        <f>INDEX('Masterlist - Updating'!$M:$M,MATCH('Masterlist Autolink (Audit)'!B375,'Masterlist - Updating'!$B:$B,0))</f>
        <v>TRESCAL</v>
      </c>
      <c r="N375" s="7" t="str">
        <f>INDEX('Masterlist - Updating'!$N:$N,MATCH('Masterlist Autolink (Audit)'!B375,'Masterlist - Updating'!$B:$B,0))</f>
        <v>SASTM/0170/3/22</v>
      </c>
      <c r="O375" s="7" t="str">
        <f>INDEX('Masterlist - Updating'!$O:$O,MATCH('Masterlist Autolink (Audit)'!B375,'Masterlist - Updating'!$B:$B,0))</f>
        <v>Weld Shop  ( BAY B )</v>
      </c>
      <c r="P375" s="7" t="b">
        <f ca="1">INDEX('Masterlist - Updating'!$P:$P,MATCH('Masterlist Autolink (Audit)'!B375,'Masterlist - Updating'!$B:$B,0))</f>
        <v>0</v>
      </c>
      <c r="Q375" s="7" t="str">
        <f>INDEX('Masterlist - Updating'!$Q:$Q,MATCH('Masterlist Autolink (Audit)'!B375,'Masterlist - Updating'!$B:$B,0))</f>
        <v>MT ARRANGE CALIBRATION</v>
      </c>
      <c r="R375" s="7" t="str">
        <f>INDEX('Masterlist - Updating'!$R:$R,MATCH('Masterlist Autolink (Audit)'!B375,'Masterlist - Updating'!$B:$B,0))</f>
        <v>20664
TCW-1</v>
      </c>
      <c r="S375" s="7" t="str">
        <f>INDEX('Masterlist - Updating'!$S:$S,MATCH('Masterlist Autolink (Audit)'!B375,'Masterlist - Updating'!$B:$B,0))</f>
        <v>SALTM/0315/1/22
SALTM/0288/2/22</v>
      </c>
      <c r="T375" s="7" t="str">
        <f>INDEX('Masterlist - Updating'!$T:$T,MATCH('Masterlist Autolink (Audit)'!B375,'Masterlist - Updating'!$B:$B,0))</f>
        <v>23.07.2022
21.04.2023</v>
      </c>
      <c r="U375" s="11">
        <f t="shared" ca="1" si="18"/>
        <v>44831</v>
      </c>
      <c r="V375" s="11">
        <f t="shared" ref="V375" si="22">L375-14</f>
        <v>44806</v>
      </c>
    </row>
    <row r="376" spans="1:22" ht="60" customHeight="1" x14ac:dyDescent="0.35">
      <c r="A376" s="2">
        <v>374</v>
      </c>
      <c r="B376" s="18" t="s">
        <v>1704</v>
      </c>
      <c r="C376" s="130" t="str">
        <f>INDEX('Masterlist - Updating'!$C:$C,MATCH('Masterlist Autolink (Audit)'!B376,'Masterlist - Updating'!$B:$B,0))</f>
        <v>TEMPERATURE ANALOG CHART RECORDER (EH-3000)</v>
      </c>
      <c r="D376" s="7" t="str">
        <f>INDEX('Masterlist - Updating'!$D:$D,MATCH('Masterlist Autolink (Audit)'!B376,'Masterlist - Updating'!$B:$B,0))</f>
        <v>CHINO</v>
      </c>
      <c r="E376" s="7" t="str">
        <f>INDEX('Masterlist - Updating'!$E:$E,MATCH('Masterlist Autolink (Audit)'!B376,'Masterlist - Updating'!$B:$B,0))</f>
        <v>0 - 800 °C</v>
      </c>
      <c r="F376" s="7" t="str">
        <f>INDEX('Masterlist - Updating'!$F:$F,MATCH('Masterlist Autolink (Audit)'!B376,'Masterlist - Updating'!$B:$B,0))</f>
        <v>EN-0185A0044</v>
      </c>
      <c r="G376" s="7" t="str">
        <f>INDEX('Masterlist - Updating'!$G:$G,MATCH('Masterlist Autolink (Audit)'!B376,'Masterlist - Updating'!$B:$B,0))</f>
        <v>QCD/TRSG/ST02 / TRSG/QM/001/20</v>
      </c>
      <c r="H376" s="7" t="str">
        <f>INDEX('Masterlist - Updating'!$H:$H,MATCH('Masterlist Autolink (Audit)'!B376,'Masterlist - Updating'!$B:$B,0))</f>
        <v>± 1% FS</v>
      </c>
      <c r="I376" s="8">
        <f>INDEX('Masterlist - Updating'!$I:$I,MATCH('Masterlist Autolink (Audit)'!B376,'Masterlist - Updating'!$B:$B,0))</f>
        <v>44741</v>
      </c>
      <c r="J376" s="133">
        <f>INDEX('Masterlist - Updating'!$J:$J,MATCH('Masterlist Autolink (Audit)'!B376,'Masterlist - Updating'!$B:$B,0))</f>
        <v>3</v>
      </c>
      <c r="K376" s="133" t="str">
        <f>INDEX('Masterlist - Updating'!$K:$K,MATCH('Masterlist Autolink (Audit)'!B376,'Masterlist - Updating'!$B:$B,0))</f>
        <v>Months</v>
      </c>
      <c r="L376" s="8">
        <f>INDEX('Masterlist - Updating'!$L:$L,MATCH('Masterlist Autolink (Audit)'!B376,'Masterlist - Updating'!$B:$B,0))</f>
        <v>44833</v>
      </c>
      <c r="M376" s="7" t="str">
        <f>INDEX('Masterlist - Updating'!$M:$M,MATCH('Masterlist Autolink (Audit)'!B376,'Masterlist - Updating'!$B:$B,0))</f>
        <v>TRESCAL</v>
      </c>
      <c r="N376" s="7" t="str">
        <f>INDEX('Masterlist - Updating'!$N:$N,MATCH('Masterlist Autolink (Audit)'!B376,'Masterlist - Updating'!$B:$B,0))</f>
        <v>SNSTM/0116/1/22</v>
      </c>
      <c r="O376" s="7" t="str">
        <f>INDEX('Masterlist - Updating'!$O:$O,MATCH('Masterlist Autolink (Audit)'!B376,'Masterlist - Updating'!$B:$B,0))</f>
        <v>Weld Shop  ( BAY B )</v>
      </c>
      <c r="P376" s="7" t="b">
        <f ca="1">INDEX('Masterlist - Updating'!$P:$P,MATCH('Masterlist Autolink (Audit)'!B376,'Masterlist - Updating'!$B:$B,0))</f>
        <v>0</v>
      </c>
      <c r="Q376" s="7" t="str">
        <f>INDEX('Masterlist - Updating'!$Q:$Q,MATCH('Masterlist Autolink (Audit)'!B376,'Masterlist - Updating'!$B:$B,0))</f>
        <v>MT ARRANGE CALIBRATION</v>
      </c>
      <c r="R376" s="7" t="str">
        <f>INDEX('Masterlist - Updating'!$R:$R,MATCH('Masterlist Autolink (Audit)'!B376,'Masterlist - Updating'!$B:$B,0))</f>
        <v>32110021
TCW-1</v>
      </c>
      <c r="S376" s="7" t="str">
        <f>INDEX('Masterlist - Updating'!$S:$S,MATCH('Masterlist Autolink (Audit)'!B376,'Masterlist - Updating'!$B:$B,0))</f>
        <v>SALTM/0749/6/21
SALTM/0288/2/22</v>
      </c>
      <c r="T376" s="7" t="str">
        <f>INDEX('Masterlist - Updating'!$T:$T,MATCH('Masterlist Autolink (Audit)'!B376,'Masterlist - Updating'!$B:$B,0))</f>
        <v>09.11.2022
21.04.2023</v>
      </c>
      <c r="U376" s="11">
        <f t="shared" ca="1" si="18"/>
        <v>44831</v>
      </c>
      <c r="V376" s="11">
        <f t="shared" si="21"/>
        <v>44819</v>
      </c>
    </row>
  </sheetData>
  <autoFilter ref="A2:V376">
    <filterColumn colId="9" showButton="0"/>
  </autoFilter>
  <mergeCells count="19">
    <mergeCell ref="F1:F2"/>
    <mergeCell ref="A1:A2"/>
    <mergeCell ref="B1:B2"/>
    <mergeCell ref="C1:C2"/>
    <mergeCell ref="D1:D2"/>
    <mergeCell ref="E1:E2"/>
    <mergeCell ref="R1:R2"/>
    <mergeCell ref="S1:S2"/>
    <mergeCell ref="T1:T2"/>
    <mergeCell ref="G1:G2"/>
    <mergeCell ref="H1:H2"/>
    <mergeCell ref="I1:I2"/>
    <mergeCell ref="L1:L2"/>
    <mergeCell ref="J1:K2"/>
    <mergeCell ref="M1:M2"/>
    <mergeCell ref="N1:N2"/>
    <mergeCell ref="O1:O2"/>
    <mergeCell ref="P1:P2"/>
    <mergeCell ref="Q1:Q2"/>
  </mergeCells>
  <printOptions horizontalCentered="1"/>
  <pageMargins left="0.23622047244094491" right="0.23622047244094491" top="1.3779527559055118" bottom="0.70866141732283472" header="0.31496062992125984" footer="0.31496062992125984"/>
  <pageSetup paperSize="9" scale="41" fitToHeight="0" orientation="landscape" r:id="rId1"/>
  <headerFooter>
    <oddHeader xml:space="preserve">&amp;L&amp;18&amp;G
Issued By: Janette Esther&amp;C&amp;26CALIBRATED GAUGE MASTER LIST&amp;R&amp;18&amp;D&amp;11
</oddHeader>
    <oddFooter xml:space="preserve">&amp;L&amp;18Form No: QC-10-CL Rev 0&amp;C&amp;22&amp;G&amp;R&amp;18   &amp;14 &amp;P/&amp;N&amp;11
</oddFooter>
  </headerFooter>
  <colBreaks count="1" manualBreakCount="1">
    <brk id="20" max="1048575" man="1"/>
  </colBreaks>
  <drawing r:id="rId2"/>
  <legacyDrawing r:id="rId3"/>
  <legacyDrawingHF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V371"/>
  <sheetViews>
    <sheetView zoomScale="55" zoomScaleNormal="55" workbookViewId="0">
      <selection activeCell="G383" sqref="G383"/>
    </sheetView>
  </sheetViews>
  <sheetFormatPr defaultRowHeight="14.5" x14ac:dyDescent="0.35"/>
  <cols>
    <col min="1" max="1" width="7" bestFit="1" customWidth="1"/>
    <col min="2" max="2" width="16.90625" customWidth="1"/>
    <col min="3" max="3" width="32.1796875" customWidth="1"/>
    <col min="4" max="4" width="19.1796875" customWidth="1"/>
    <col min="5" max="5" width="17.26953125" bestFit="1" customWidth="1"/>
    <col min="6" max="6" width="21.81640625" bestFit="1" customWidth="1"/>
    <col min="7" max="7" width="50.1796875" bestFit="1" customWidth="1"/>
    <col min="8" max="8" width="21.36328125" customWidth="1"/>
    <col min="9" max="9" width="15.08984375" customWidth="1"/>
    <col min="10" max="10" width="4.54296875" bestFit="1" customWidth="1"/>
    <col min="11" max="11" width="8.1796875" bestFit="1" customWidth="1"/>
    <col min="12" max="12" width="16.453125" customWidth="1"/>
    <col min="13" max="13" width="16.08984375" customWidth="1"/>
    <col min="14" max="14" width="23" customWidth="1"/>
    <col min="15" max="15" width="21.6328125" customWidth="1"/>
    <col min="16" max="16" width="11.54296875" bestFit="1" customWidth="1"/>
    <col min="17" max="17" width="13.54296875" bestFit="1" customWidth="1"/>
    <col min="18" max="18" width="23.54296875" bestFit="1" customWidth="1"/>
    <col min="19" max="19" width="27.7265625" customWidth="1"/>
    <col min="20" max="20" width="35" bestFit="1" customWidth="1"/>
    <col min="21" max="21" width="10.54296875" bestFit="1" customWidth="1"/>
    <col min="22" max="22" width="11.7265625" bestFit="1" customWidth="1"/>
  </cols>
  <sheetData>
    <row r="1" spans="1:22" ht="15.5" x14ac:dyDescent="0.35">
      <c r="A1" s="153" t="s">
        <v>0</v>
      </c>
      <c r="B1" s="160" t="s">
        <v>1</v>
      </c>
      <c r="C1" s="160" t="s">
        <v>2</v>
      </c>
      <c r="D1" s="160" t="s">
        <v>3</v>
      </c>
      <c r="E1" s="160" t="s">
        <v>4</v>
      </c>
      <c r="F1" s="143" t="s">
        <v>5</v>
      </c>
      <c r="G1" s="149" t="s">
        <v>14</v>
      </c>
      <c r="H1" s="149" t="s">
        <v>15</v>
      </c>
      <c r="I1" s="149" t="s">
        <v>16</v>
      </c>
      <c r="J1" s="149" t="s">
        <v>17</v>
      </c>
      <c r="K1" s="149"/>
      <c r="L1" s="149" t="s">
        <v>18</v>
      </c>
      <c r="M1" s="143" t="s">
        <v>6</v>
      </c>
      <c r="N1" s="143" t="s">
        <v>7</v>
      </c>
      <c r="O1" s="143" t="s">
        <v>8</v>
      </c>
      <c r="P1" s="158" t="s">
        <v>9</v>
      </c>
      <c r="Q1" s="158" t="s">
        <v>10</v>
      </c>
      <c r="R1" s="156" t="s">
        <v>11</v>
      </c>
      <c r="S1" s="156" t="s">
        <v>12</v>
      </c>
      <c r="T1" s="156" t="s">
        <v>13</v>
      </c>
      <c r="U1" s="1"/>
      <c r="V1" s="1"/>
    </row>
    <row r="2" spans="1:22" ht="40" customHeight="1" x14ac:dyDescent="0.35">
      <c r="A2" s="154"/>
      <c r="B2" s="161"/>
      <c r="C2" s="161"/>
      <c r="D2" s="161"/>
      <c r="E2" s="161"/>
      <c r="F2" s="144"/>
      <c r="G2" s="149"/>
      <c r="H2" s="149"/>
      <c r="I2" s="149"/>
      <c r="J2" s="149"/>
      <c r="K2" s="149"/>
      <c r="L2" s="149"/>
      <c r="M2" s="144"/>
      <c r="N2" s="144"/>
      <c r="O2" s="144"/>
      <c r="P2" s="159"/>
      <c r="Q2" s="159"/>
      <c r="R2" s="157"/>
      <c r="S2" s="157"/>
      <c r="T2" s="157"/>
      <c r="U2" s="1"/>
      <c r="V2" s="1"/>
    </row>
    <row r="3" spans="1:22" ht="31" hidden="1" x14ac:dyDescent="0.35">
      <c r="A3" s="2">
        <v>1</v>
      </c>
      <c r="B3" s="12" t="s">
        <v>19</v>
      </c>
      <c r="C3" s="130" t="str">
        <f>INDEX('Masterlist - Updating'!$C:$C,MATCH(B3,'Masterlist - Updating'!$B:$B,0))</f>
        <v>CHART RECORDER</v>
      </c>
      <c r="D3" s="7" t="str">
        <f>INDEX('Masterlist - Updating'!$D:$D,MATCH(B3,'Masterlist - Updating'!$B:$B,0))</f>
        <v>BARTON</v>
      </c>
      <c r="E3" s="7" t="str">
        <f>INDEX('Masterlist - Updating'!$E:$E,MATCH(B3,'Masterlist - Updating'!$B:$B,0))</f>
        <v>0 - 5,000 PSI</v>
      </c>
      <c r="F3" s="7" t="str">
        <f>INDEX('Masterlist - Updating'!$F:$F,MATCH(B3,'Masterlist - Updating'!$B:$B,0))</f>
        <v>120126528003</v>
      </c>
      <c r="G3" s="7" t="str">
        <f>INDEX('Masterlist - Updating'!$G:$G,MATCH(B3,'Masterlist - Updating'!$B:$B,0))</f>
        <v>QCD/TRSG/P08 / TRSG/QM/001/20 / API 6A</v>
      </c>
      <c r="H3" s="7" t="str">
        <f>INDEX('Masterlist - Updating'!$H:$H,MATCH(B3,'Masterlist - Updating'!$B:$B,0))</f>
        <v>± 2 F.S</v>
      </c>
      <c r="I3" s="8">
        <f>INDEX('Masterlist - Updating'!$I:$I,MATCH(B3,'Masterlist - Updating'!$B:$B,0))</f>
        <v>44718</v>
      </c>
      <c r="J3" s="133">
        <f>INDEX('Masterlist - Updating'!$J:$J,MATCH(B3,'Masterlist - Updating'!$B:$B,0))</f>
        <v>1</v>
      </c>
      <c r="K3" s="133" t="str">
        <f>INDEX('Masterlist - Updating'!$K:$K,MATCH(B3,'Masterlist - Updating'!$B:$B,0))</f>
        <v>Years</v>
      </c>
      <c r="L3" s="8">
        <f>INDEX('Masterlist - Updating'!$L:$L,MATCH(B3,'Masterlist - Updating'!$B:$B,0))</f>
        <v>45083</v>
      </c>
      <c r="M3" s="7" t="str">
        <f>INDEX('Masterlist - Updating'!$M:$M,MATCH(B3,'Masterlist - Updating'!$B:$B,0))</f>
        <v>TRESCAL</v>
      </c>
      <c r="N3" s="7" t="str">
        <f>INDEX('Masterlist - Updating'!$N:$N,MATCH(B3,'Masterlist - Updating'!$B:$B,0))</f>
        <v>SALPR/0409/4/22</v>
      </c>
      <c r="O3" s="7" t="str">
        <f>INDEX('Masterlist - Updating'!$O:$O,MATCH(B3,'Masterlist - Updating'!$B:$B,0))</f>
        <v>TEST BUNKER AREA 3 L2</v>
      </c>
      <c r="P3" s="7" t="b">
        <f ca="1">INDEX('Masterlist - Updating'!$P:$P,MATCH(B3,'Masterlist - Updating'!$B:$B,0))</f>
        <v>1</v>
      </c>
      <c r="Q3" s="7">
        <f>INDEX('Masterlist - Updating'!$Q:$Q,MATCH(B3,'Masterlist - Updating'!$B:$B,0))</f>
        <v>0</v>
      </c>
      <c r="R3" s="7" t="str">
        <f>INDEX('Masterlist - Updating'!$R:$R,MATCH(B3,'Masterlist - Updating'!$B:$B,0))</f>
        <v>3534923</v>
      </c>
      <c r="S3" s="7" t="str">
        <f>INDEX('Masterlist - Updating'!$S:$S,MATCH(B3,'Masterlist - Updating'!$B:$B,0))</f>
        <v>SALPR/0113/6/22</v>
      </c>
      <c r="T3" s="7" t="str">
        <f>INDEX('Masterlist - Updating'!$T:$T,MATCH(B3,'Masterlist - Updating'!$B:$B,0))</f>
        <v>08.02.2023</v>
      </c>
      <c r="U3" s="11">
        <f t="shared" ref="U3:U49" ca="1" si="0">TODAY()</f>
        <v>44831</v>
      </c>
      <c r="V3" s="11">
        <f t="shared" ref="V3:V8" si="1">L3-14</f>
        <v>45069</v>
      </c>
    </row>
    <row r="4" spans="1:22" ht="31" hidden="1" x14ac:dyDescent="0.35">
      <c r="A4" s="2">
        <v>2</v>
      </c>
      <c r="B4" s="12" t="s">
        <v>24</v>
      </c>
      <c r="C4" s="130" t="str">
        <f>INDEX('Masterlist - Updating'!$C:$C,MATCH(B4,'Masterlist - Updating'!$B:$B,0))</f>
        <v>CHART RECORDER</v>
      </c>
      <c r="D4" s="7" t="str">
        <f>INDEX('Masterlist - Updating'!$D:$D,MATCH(B4,'Masterlist - Updating'!$B:$B,0))</f>
        <v>BARTON</v>
      </c>
      <c r="E4" s="7" t="str">
        <f>INDEX('Masterlist - Updating'!$E:$E,MATCH(B4,'Masterlist - Updating'!$B:$B,0))</f>
        <v>0 - 20,000 PSI</v>
      </c>
      <c r="F4" s="7" t="str">
        <f>INDEX('Masterlist - Updating'!$F:$F,MATCH(B4,'Masterlist - Updating'!$B:$B,0))</f>
        <v>120126535003</v>
      </c>
      <c r="G4" s="7" t="str">
        <f>INDEX('Masterlist - Updating'!$G:$G,MATCH(B4,'Masterlist - Updating'!$B:$B,0))</f>
        <v>QCD/TRSG/P08 / TRSG/QM/001/20 / API 6A</v>
      </c>
      <c r="H4" s="7" t="str">
        <f>INDEX('Masterlist - Updating'!$H:$H,MATCH(B4,'Masterlist - Updating'!$B:$B,0))</f>
        <v>± 2 F.S</v>
      </c>
      <c r="I4" s="8">
        <f>INDEX('Masterlist - Updating'!$I:$I,MATCH(B4,'Masterlist - Updating'!$B:$B,0))</f>
        <v>44718</v>
      </c>
      <c r="J4" s="133">
        <f>INDEX('Masterlist - Updating'!$J:$J,MATCH(B4,'Masterlist - Updating'!$B:$B,0))</f>
        <v>1</v>
      </c>
      <c r="K4" s="133" t="str">
        <f>INDEX('Masterlist - Updating'!$K:$K,MATCH(B4,'Masterlist - Updating'!$B:$B,0))</f>
        <v>Years</v>
      </c>
      <c r="L4" s="8">
        <f>INDEX('Masterlist - Updating'!$L:$L,MATCH(B4,'Masterlist - Updating'!$B:$B,0))</f>
        <v>45083</v>
      </c>
      <c r="M4" s="7" t="str">
        <f>INDEX('Masterlist - Updating'!$M:$M,MATCH(B4,'Masterlist - Updating'!$B:$B,0))</f>
        <v>TRESCAL</v>
      </c>
      <c r="N4" s="7" t="str">
        <f>INDEX('Masterlist - Updating'!$N:$N,MATCH(B4,'Masterlist - Updating'!$B:$B,0))</f>
        <v>SALPR/0409/3/22</v>
      </c>
      <c r="O4" s="7" t="str">
        <f>INDEX('Masterlist - Updating'!$O:$O,MATCH(B4,'Masterlist - Updating'!$B:$B,0))</f>
        <v>TEST BUNKER AREA 3 L2</v>
      </c>
      <c r="P4" s="7" t="b">
        <f ca="1">INDEX('Masterlist - Updating'!$P:$P,MATCH(B4,'Masterlist - Updating'!$B:$B,0))</f>
        <v>1</v>
      </c>
      <c r="Q4" s="7">
        <f>INDEX('Masterlist - Updating'!$Q:$Q,MATCH(B4,'Masterlist - Updating'!$B:$B,0))</f>
        <v>0</v>
      </c>
      <c r="R4" s="7" t="str">
        <f>INDEX('Masterlist - Updating'!$R:$R,MATCH(B4,'Masterlist - Updating'!$B:$B,0))</f>
        <v>211H19490008</v>
      </c>
      <c r="S4" s="7" t="str">
        <f>INDEX('Masterlist - Updating'!$S:$S,MATCH(B4,'Masterlist - Updating'!$B:$B,0))</f>
        <v>SALPR/0904/2/21</v>
      </c>
      <c r="T4" s="7" t="str">
        <f>INDEX('Masterlist - Updating'!$T:$T,MATCH(B4,'Masterlist - Updating'!$B:$B,0))</f>
        <v>07.10.2022</v>
      </c>
      <c r="U4" s="11">
        <f t="shared" ca="1" si="0"/>
        <v>44831</v>
      </c>
      <c r="V4" s="11">
        <f t="shared" si="1"/>
        <v>45069</v>
      </c>
    </row>
    <row r="5" spans="1:22" ht="15.5" hidden="1" x14ac:dyDescent="0.35">
      <c r="A5" s="2">
        <v>3</v>
      </c>
      <c r="B5" s="12" t="s">
        <v>26</v>
      </c>
      <c r="C5" s="130" t="str">
        <f>INDEX('Masterlist - Updating'!$C:$C,MATCH(B5,'Masterlist - Updating'!$B:$B,0))</f>
        <v>CHART RECORDER</v>
      </c>
      <c r="D5" s="7" t="str">
        <f>INDEX('Masterlist - Updating'!$D:$D,MATCH(B5,'Masterlist - Updating'!$B:$B,0))</f>
        <v>BARTON</v>
      </c>
      <c r="E5" s="7" t="str">
        <f>INDEX('Masterlist - Updating'!$E:$E,MATCH(B5,'Masterlist - Updating'!$B:$B,0))</f>
        <v>0 - 30,000 PSI</v>
      </c>
      <c r="F5" s="7" t="str">
        <f>INDEX('Masterlist - Updating'!$F:$F,MATCH(B5,'Masterlist - Updating'!$B:$B,0))</f>
        <v>120126536001</v>
      </c>
      <c r="G5" s="7" t="str">
        <f>INDEX('Masterlist - Updating'!$G:$G,MATCH(B5,'Masterlist - Updating'!$B:$B,0))</f>
        <v>QCD/TRSG/P08 / TRSG/QM/001/20 / API 6A</v>
      </c>
      <c r="H5" s="7" t="str">
        <f>INDEX('Masterlist - Updating'!$H:$H,MATCH(B5,'Masterlist - Updating'!$B:$B,0))</f>
        <v>± 2 F.S</v>
      </c>
      <c r="I5" s="8">
        <f>INDEX('Masterlist - Updating'!$I:$I,MATCH(B5,'Masterlist - Updating'!$B:$B,0))</f>
        <v>44649</v>
      </c>
      <c r="J5" s="133">
        <f>INDEX('Masterlist - Updating'!$J:$J,MATCH(B5,'Masterlist - Updating'!$B:$B,0))</f>
        <v>1</v>
      </c>
      <c r="K5" s="133" t="str">
        <f>INDEX('Masterlist - Updating'!$K:$K,MATCH(B5,'Masterlist - Updating'!$B:$B,0))</f>
        <v>Years</v>
      </c>
      <c r="L5" s="8">
        <f>INDEX('Masterlist - Updating'!$L:$L,MATCH(B5,'Masterlist - Updating'!$B:$B,0))</f>
        <v>45014</v>
      </c>
      <c r="M5" s="7" t="str">
        <f>INDEX('Masterlist - Updating'!$M:$M,MATCH(B5,'Masterlist - Updating'!$B:$B,0))</f>
        <v>TRESCAL</v>
      </c>
      <c r="N5" s="7" t="str">
        <f>INDEX('Masterlist - Updating'!$N:$N,MATCH(B5,'Masterlist - Updating'!$B:$B,0))</f>
        <v>SALPR/0223/7/22</v>
      </c>
      <c r="O5" s="7" t="str">
        <f>INDEX('Masterlist - Updating'!$O:$O,MATCH(B5,'Masterlist - Updating'!$B:$B,0))</f>
        <v>Assy Shop</v>
      </c>
      <c r="P5" s="7" t="b">
        <f ca="1">INDEX('Masterlist - Updating'!$P:$P,MATCH(B5,'Masterlist - Updating'!$B:$B,0))</f>
        <v>1</v>
      </c>
      <c r="Q5" s="7">
        <f>INDEX('Masterlist - Updating'!$Q:$Q,MATCH(B5,'Masterlist - Updating'!$B:$B,0))</f>
        <v>0</v>
      </c>
      <c r="R5" s="7" t="str">
        <f>INDEX('Masterlist - Updating'!$R:$R,MATCH(B5,'Masterlist - Updating'!$B:$B,0))</f>
        <v>211H19490005</v>
      </c>
      <c r="S5" s="7" t="str">
        <f>INDEX('Masterlist - Updating'!$S:$S,MATCH(B5,'Masterlist - Updating'!$B:$B,0))</f>
        <v>SALPR/0904/3/21</v>
      </c>
      <c r="T5" s="7" t="str">
        <f>INDEX('Masterlist - Updating'!$T:$T,MATCH(B5,'Masterlist - Updating'!$B:$B,0))</f>
        <v>07.10.2022</v>
      </c>
      <c r="U5" s="11">
        <f t="shared" ca="1" si="0"/>
        <v>44831</v>
      </c>
      <c r="V5" s="11">
        <f t="shared" si="1"/>
        <v>45000</v>
      </c>
    </row>
    <row r="6" spans="1:22" ht="31" hidden="1" x14ac:dyDescent="0.35">
      <c r="A6" s="2">
        <v>4</v>
      </c>
      <c r="B6" s="12" t="s">
        <v>38</v>
      </c>
      <c r="C6" s="130" t="str">
        <f>INDEX('Masterlist - Updating'!$C:$C,MATCH(B6,'Masterlist - Updating'!$B:$B,0))</f>
        <v>TORQUE WRENCH</v>
      </c>
      <c r="D6" s="7" t="str">
        <f>INDEX('Masterlist - Updating'!$D:$D,MATCH(B6,'Masterlist - Updating'!$B:$B,0))</f>
        <v>NORBAR</v>
      </c>
      <c r="E6" s="7" t="str">
        <f>INDEX('Masterlist - Updating'!$E:$E,MATCH(B6,'Masterlist - Updating'!$B:$B,0))</f>
        <v>60 - 300 NM</v>
      </c>
      <c r="F6" s="7" t="str">
        <f>INDEX('Masterlist - Updating'!$F:$F,MATCH(B6,'Masterlist - Updating'!$B:$B,0))</f>
        <v>2015/133561</v>
      </c>
      <c r="G6" s="7" t="str">
        <f>INDEX('Masterlist - Updating'!$G:$G,MATCH(B6,'Masterlist - Updating'!$B:$B,0))</f>
        <v>MDCP-31:2020</v>
      </c>
      <c r="H6" s="7" t="str">
        <f>INDEX('Masterlist - Updating'!$H:$H,MATCH(B6,'Masterlist - Updating'!$B:$B,0))</f>
        <v>± 4 %</v>
      </c>
      <c r="I6" s="8">
        <f>INDEX('Masterlist - Updating'!$I:$I,MATCH(B6,'Masterlist - Updating'!$B:$B,0))</f>
        <v>44564</v>
      </c>
      <c r="J6" s="133">
        <f>INDEX('Masterlist - Updating'!$J:$J,MATCH(B6,'Masterlist - Updating'!$B:$B,0))</f>
        <v>1</v>
      </c>
      <c r="K6" s="133" t="str">
        <f>INDEX('Masterlist - Updating'!$K:$K,MATCH(B6,'Masterlist - Updating'!$B:$B,0))</f>
        <v>Years</v>
      </c>
      <c r="L6" s="8">
        <f>INDEX('Masterlist - Updating'!$L:$L,MATCH(B6,'Masterlist - Updating'!$B:$B,0))</f>
        <v>44929</v>
      </c>
      <c r="M6" s="7" t="str">
        <f>INDEX('Masterlist - Updating'!$M:$M,MATCH(B6,'Masterlist - Updating'!$B:$B,0))</f>
        <v>Ming Deng</v>
      </c>
      <c r="N6" s="7" t="str">
        <f>INDEX('Masterlist - Updating'!$N:$N,MATCH(B6,'Masterlist - Updating'!$B:$B,0))</f>
        <v>MDL214086-1</v>
      </c>
      <c r="O6" s="7" t="str">
        <f>INDEX('Masterlist - Updating'!$O:$O,MATCH(B6,'Masterlist - Updating'!$B:$B,0))</f>
        <v>TEST BUNKER AREA 3 L3</v>
      </c>
      <c r="P6" s="7" t="b">
        <f ca="1">INDEX('Masterlist - Updating'!$P:$P,MATCH(B6,'Masterlist - Updating'!$B:$B,0))</f>
        <v>1</v>
      </c>
      <c r="Q6" s="7">
        <f>INDEX('Masterlist - Updating'!$Q:$Q,MATCH(B6,'Masterlist - Updating'!$B:$B,0))</f>
        <v>0</v>
      </c>
      <c r="R6" s="7">
        <f>INDEX('Masterlist - Updating'!$R:$R,MATCH(B6,'Masterlist - Updating'!$B:$B,0))</f>
        <v>0</v>
      </c>
      <c r="S6" s="7">
        <f>INDEX('Masterlist - Updating'!$S:$S,MATCH(B6,'Masterlist - Updating'!$B:$B,0))</f>
        <v>0</v>
      </c>
      <c r="T6" s="7">
        <f>INDEX('Masterlist - Updating'!$T:$T,MATCH(B6,'Masterlist - Updating'!$B:$B,0))</f>
        <v>0</v>
      </c>
      <c r="U6" s="11">
        <f t="shared" ca="1" si="0"/>
        <v>44831</v>
      </c>
      <c r="V6" s="11">
        <f t="shared" si="1"/>
        <v>44915</v>
      </c>
    </row>
    <row r="7" spans="1:22" ht="31" hidden="1" x14ac:dyDescent="0.35">
      <c r="A7" s="2">
        <v>5</v>
      </c>
      <c r="B7" s="12" t="s">
        <v>43</v>
      </c>
      <c r="C7" s="130" t="str">
        <f>INDEX('Masterlist - Updating'!$C:$C,MATCH(B7,'Masterlist - Updating'!$B:$B,0))</f>
        <v>TORQUE WRENCH</v>
      </c>
      <c r="D7" s="7" t="str">
        <f>INDEX('Masterlist - Updating'!$D:$D,MATCH(B7,'Masterlist - Updating'!$B:$B,0))</f>
        <v>NORBAR</v>
      </c>
      <c r="E7" s="7" t="str">
        <f>INDEX('Masterlist - Updating'!$E:$E,MATCH(B7,'Masterlist - Updating'!$B:$B,0))</f>
        <v>20 - 100 NM</v>
      </c>
      <c r="F7" s="7" t="str">
        <f>INDEX('Masterlist - Updating'!$F:$F,MATCH(B7,'Masterlist - Updating'!$B:$B,0))</f>
        <v>2012/263638</v>
      </c>
      <c r="G7" s="7" t="str">
        <f>INDEX('Masterlist - Updating'!$G:$G,MATCH(B7,'Masterlist - Updating'!$B:$B,0))</f>
        <v>BS EN ISO 6789-1:2017</v>
      </c>
      <c r="H7" s="7" t="str">
        <f>INDEX('Masterlist - Updating'!$H:$H,MATCH(B7,'Masterlist - Updating'!$B:$B,0))</f>
        <v>± 4 %</v>
      </c>
      <c r="I7" s="8">
        <f>INDEX('Masterlist - Updating'!$I:$I,MATCH(B7,'Masterlist - Updating'!$B:$B,0))</f>
        <v>44468</v>
      </c>
      <c r="J7" s="133">
        <f>INDEX('Masterlist - Updating'!$J:$J,MATCH(B7,'Masterlist - Updating'!$B:$B,0))</f>
        <v>1</v>
      </c>
      <c r="K7" s="133" t="str">
        <f>INDEX('Masterlist - Updating'!$K:$K,MATCH(B7,'Masterlist - Updating'!$B:$B,0))</f>
        <v>Years</v>
      </c>
      <c r="L7" s="8">
        <f>INDEX('Masterlist - Updating'!$L:$L,MATCH(B7,'Masterlist - Updating'!$B:$B,0))</f>
        <v>44833</v>
      </c>
      <c r="M7" s="7" t="str">
        <f>INDEX('Masterlist - Updating'!$M:$M,MATCH(B7,'Masterlist - Updating'!$B:$B,0))</f>
        <v>NORBAR</v>
      </c>
      <c r="N7" s="7" t="str">
        <f>INDEX('Masterlist - Updating'!$N:$N,MATCH(B7,'Masterlist - Updating'!$B:$B,0))</f>
        <v>38346S</v>
      </c>
      <c r="O7" s="7" t="str">
        <f>INDEX('Masterlist - Updating'!$O:$O,MATCH(B7,'Masterlist - Updating'!$B:$B,0))</f>
        <v>TEST BUNKER AREA 3 L3</v>
      </c>
      <c r="P7" s="7" t="b">
        <f ca="1">INDEX('Masterlist - Updating'!$P:$P,MATCH(B7,'Masterlist - Updating'!$B:$B,0))</f>
        <v>0</v>
      </c>
      <c r="Q7" s="7">
        <f>INDEX('Masterlist - Updating'!$Q:$Q,MATCH(B7,'Masterlist - Updating'!$B:$B,0))</f>
        <v>0</v>
      </c>
      <c r="R7" s="7">
        <f>INDEX('Masterlist - Updating'!$R:$R,MATCH(B7,'Masterlist - Updating'!$B:$B,0))</f>
        <v>0</v>
      </c>
      <c r="S7" s="7">
        <f>INDEX('Masterlist - Updating'!$S:$S,MATCH(B7,'Masterlist - Updating'!$B:$B,0))</f>
        <v>0</v>
      </c>
      <c r="T7" s="7">
        <f>INDEX('Masterlist - Updating'!$T:$T,MATCH(B7,'Masterlist - Updating'!$B:$B,0))</f>
        <v>0</v>
      </c>
      <c r="U7" s="11">
        <f t="shared" ca="1" si="0"/>
        <v>44831</v>
      </c>
      <c r="V7" s="11">
        <f t="shared" si="1"/>
        <v>44819</v>
      </c>
    </row>
    <row r="8" spans="1:22" ht="31" hidden="1" x14ac:dyDescent="0.35">
      <c r="A8" s="2">
        <v>6</v>
      </c>
      <c r="B8" s="12" t="s">
        <v>45</v>
      </c>
      <c r="C8" s="130" t="str">
        <f>INDEX('Masterlist - Updating'!$C:$C,MATCH(B8,'Masterlist - Updating'!$B:$B,0))</f>
        <v>A &amp; D WEIGHING BALANCE - 60 KG</v>
      </c>
      <c r="D8" s="7" t="str">
        <f>INDEX('Masterlist - Updating'!$D:$D,MATCH(B8,'Masterlist - Updating'!$B:$B,0))</f>
        <v>AND (EM-60KAM)</v>
      </c>
      <c r="E8" s="7" t="str">
        <f>INDEX('Masterlist - Updating'!$E:$E,MATCH(B8,'Masterlist - Updating'!$B:$B,0))</f>
        <v>0 - 60 KG</v>
      </c>
      <c r="F8" s="7" t="str">
        <f>INDEX('Masterlist - Updating'!$F:$F,MATCH(B8,'Masterlist - Updating'!$B:$B,0))</f>
        <v>5121100006</v>
      </c>
      <c r="G8" s="7" t="str">
        <f>INDEX('Masterlist - Updating'!$G:$G,MATCH(B8,'Masterlist - Updating'!$B:$B,0))</f>
        <v>MDCP-31:2020</v>
      </c>
      <c r="H8" s="7" t="str">
        <f>INDEX('Masterlist - Updating'!$H:$H,MATCH(B8,'Masterlist - Updating'!$B:$B,0))</f>
        <v>MANUNFACTURER SPECIFICATION</v>
      </c>
      <c r="I8" s="8">
        <f>INDEX('Masterlist - Updating'!$I:$I,MATCH(B8,'Masterlist - Updating'!$B:$B,0))</f>
        <v>44553</v>
      </c>
      <c r="J8" s="133">
        <f>INDEX('Masterlist - Updating'!$J:$J,MATCH(B8,'Masterlist - Updating'!$B:$B,0))</f>
        <v>1</v>
      </c>
      <c r="K8" s="133" t="str">
        <f>INDEX('Masterlist - Updating'!$K:$K,MATCH(B8,'Masterlist - Updating'!$B:$B,0))</f>
        <v>Years</v>
      </c>
      <c r="L8" s="8">
        <f>INDEX('Masterlist - Updating'!$L:$L,MATCH(B8,'Masterlist - Updating'!$B:$B,0))</f>
        <v>44918</v>
      </c>
      <c r="M8" s="7" t="str">
        <f>INDEX('Masterlist - Updating'!$M:$M,MATCH(B8,'Masterlist - Updating'!$B:$B,0))</f>
        <v>Ming Deng</v>
      </c>
      <c r="N8" s="7" t="str">
        <f>INDEX('Masterlist - Updating'!$N:$N,MATCH(B8,'Masterlist - Updating'!$B:$B,0))</f>
        <v>MDL214088-1</v>
      </c>
      <c r="O8" s="7" t="str">
        <f>INDEX('Masterlist - Updating'!$O:$O,MATCH(B8,'Masterlist - Updating'!$B:$B,0))</f>
        <v>Assy Shop Paint Booth</v>
      </c>
      <c r="P8" s="7" t="b">
        <f ca="1">INDEX('Masterlist - Updating'!$P:$P,MATCH(B8,'Masterlist - Updating'!$B:$B,0))</f>
        <v>1</v>
      </c>
      <c r="Q8" s="7">
        <f>INDEX('Masterlist - Updating'!$Q:$Q,MATCH(B8,'Masterlist - Updating'!$B:$B,0))</f>
        <v>0</v>
      </c>
      <c r="R8" s="7">
        <f>INDEX('Masterlist - Updating'!$R:$R,MATCH(B8,'Masterlist - Updating'!$B:$B,0))</f>
        <v>0</v>
      </c>
      <c r="S8" s="7">
        <f>INDEX('Masterlist - Updating'!$S:$S,MATCH(B8,'Masterlist - Updating'!$B:$B,0))</f>
        <v>0</v>
      </c>
      <c r="T8" s="7">
        <f>INDEX('Masterlist - Updating'!$T:$T,MATCH(B8,'Masterlist - Updating'!$B:$B,0))</f>
        <v>0</v>
      </c>
      <c r="U8" s="11">
        <f t="shared" ca="1" si="0"/>
        <v>44831</v>
      </c>
      <c r="V8" s="11">
        <f t="shared" si="1"/>
        <v>44904</v>
      </c>
    </row>
    <row r="9" spans="1:22" ht="31" hidden="1" x14ac:dyDescent="0.35">
      <c r="A9" s="2">
        <v>7</v>
      </c>
      <c r="B9" s="12" t="s">
        <v>50</v>
      </c>
      <c r="C9" s="130" t="str">
        <f>INDEX('Masterlist - Updating'!$C:$C,MATCH(B9,'Masterlist - Updating'!$B:$B,0))</f>
        <v>ELCOMETER E-124 THICKNESS GAUGE</v>
      </c>
      <c r="D9" s="7" t="str">
        <f>INDEX('Masterlist - Updating'!$D:$D,MATCH(B9,'Masterlist - Updating'!$B:$B,0))</f>
        <v>ELCOMETER</v>
      </c>
      <c r="E9" s="7" t="str">
        <f>INDEX('Masterlist - Updating'!$E:$E,MATCH(B9,'Masterlist - Updating'!$B:$B,0))</f>
        <v>0 - 5 MM</v>
      </c>
      <c r="F9" s="7" t="str">
        <f>INDEX('Masterlist - Updating'!$F:$F,MATCH(B9,'Masterlist - Updating'!$B:$B,0))</f>
        <v>NL 10237</v>
      </c>
      <c r="G9" s="7" t="str">
        <f>INDEX('Masterlist - Updating'!$G:$G,MATCH(B9,'Masterlist - Updating'!$B:$B,0))</f>
        <v>QCD/TRSG/SEAM 0005/ IN TRSG/QM/001/20</v>
      </c>
      <c r="H9" s="7" t="str">
        <f>INDEX('Masterlist - Updating'!$H:$H,MATCH(B9,'Masterlist - Updating'!$B:$B,0))</f>
        <v>± 3% OF READING</v>
      </c>
      <c r="I9" s="8">
        <f>INDEX('Masterlist - Updating'!$I:$I,MATCH(B9,'Masterlist - Updating'!$B:$B,0))</f>
        <v>44392</v>
      </c>
      <c r="J9" s="133">
        <f>INDEX('Masterlist - Updating'!$J:$J,MATCH(B9,'Masterlist - Updating'!$B:$B,0))</f>
        <v>2</v>
      </c>
      <c r="K9" s="133" t="str">
        <f>INDEX('Masterlist - Updating'!$K:$K,MATCH(B9,'Masterlist - Updating'!$B:$B,0))</f>
        <v>Years</v>
      </c>
      <c r="L9" s="8">
        <f>INDEX('Masterlist - Updating'!$L:$L,MATCH(B9,'Masterlist - Updating'!$B:$B,0))</f>
        <v>45122</v>
      </c>
      <c r="M9" s="7" t="str">
        <f>INDEX('Masterlist - Updating'!$M:$M,MATCH(B9,'Masterlist - Updating'!$B:$B,0))</f>
        <v>TRESCAL</v>
      </c>
      <c r="N9" s="7" t="str">
        <f>INDEX('Masterlist - Updating'!$N:$N,MATCH(B9,'Masterlist - Updating'!$B:$B,0))</f>
        <v>SALDM/1087/6/22</v>
      </c>
      <c r="O9" s="7" t="str">
        <f>INDEX('Masterlist - Updating'!$O:$O,MATCH(B9,'Masterlist - Updating'!$B:$B,0))</f>
        <v>PAINTING BOOTH ASSY 3 CABINET L4</v>
      </c>
      <c r="P9" s="7" t="b">
        <f ca="1">INDEX('Masterlist - Updating'!$P:$P,MATCH(B9,'Masterlist - Updating'!$B:$B,0))</f>
        <v>1</v>
      </c>
      <c r="Q9" s="7">
        <f>INDEX('Masterlist - Updating'!$Q:$Q,MATCH(B9,'Masterlist - Updating'!$B:$B,0))</f>
        <v>0</v>
      </c>
      <c r="R9" s="7" t="str">
        <f>INDEX('Masterlist - Updating'!$R:$R,MATCH(B9,'Masterlist - Updating'!$B:$B,0))</f>
        <v>18641 (M112)</v>
      </c>
      <c r="S9" s="7" t="str">
        <f>INDEX('Masterlist - Updating'!$S:$S,MATCH(B9,'Masterlist - Updating'!$B:$B,0))</f>
        <v>SALDM/1010/1/21</v>
      </c>
      <c r="T9" s="7" t="str">
        <f>INDEX('Masterlist - Updating'!$T:$T,MATCH(B9,'Masterlist - Updating'!$B:$B,0))</f>
        <v>06.08.2023</v>
      </c>
      <c r="U9" s="11">
        <f t="shared" ca="1" si="0"/>
        <v>44831</v>
      </c>
      <c r="V9" s="11"/>
    </row>
    <row r="10" spans="1:22" ht="15.5" hidden="1" x14ac:dyDescent="0.35">
      <c r="A10" s="2">
        <v>8</v>
      </c>
      <c r="B10" s="12" t="s">
        <v>54</v>
      </c>
      <c r="C10" s="130" t="str">
        <f>INDEX('Masterlist - Updating'!$C:$C,MATCH(B10,'Masterlist - Updating'!$B:$B,0))</f>
        <v>CHART RECORDER</v>
      </c>
      <c r="D10" s="7" t="str">
        <f>INDEX('Masterlist - Updating'!$D:$D,MATCH(B10,'Masterlist - Updating'!$B:$B,0))</f>
        <v>BARTON</v>
      </c>
      <c r="E10" s="7" t="str">
        <f>INDEX('Masterlist - Updating'!$E:$E,MATCH(B10,'Masterlist - Updating'!$B:$B,0))</f>
        <v>0 - 30,000 PSI</v>
      </c>
      <c r="F10" s="7" t="str">
        <f>INDEX('Masterlist - Updating'!$F:$F,MATCH(B10,'Masterlist - Updating'!$B:$B,0))</f>
        <v>120162019003</v>
      </c>
      <c r="G10" s="7" t="str">
        <f>INDEX('Masterlist - Updating'!$G:$G,MATCH(B10,'Masterlist - Updating'!$B:$B,0))</f>
        <v>QCD/TRSG/P08 / TRSG/QM/001/20 / API 6A</v>
      </c>
      <c r="H10" s="7" t="str">
        <f>INDEX('Masterlist - Updating'!$H:$H,MATCH(B10,'Masterlist - Updating'!$B:$B,0))</f>
        <v>± 2 F.S</v>
      </c>
      <c r="I10" s="8">
        <f>INDEX('Masterlist - Updating'!$I:$I,MATCH(B10,'Masterlist - Updating'!$B:$B,0))</f>
        <v>44649</v>
      </c>
      <c r="J10" s="133">
        <f>INDEX('Masterlist - Updating'!$J:$J,MATCH(B10,'Masterlist - Updating'!$B:$B,0))</f>
        <v>1</v>
      </c>
      <c r="K10" s="133" t="str">
        <f>INDEX('Masterlist - Updating'!$K:$K,MATCH(B10,'Masterlist - Updating'!$B:$B,0))</f>
        <v>Years</v>
      </c>
      <c r="L10" s="8">
        <f>INDEX('Masterlist - Updating'!$L:$L,MATCH(B10,'Masterlist - Updating'!$B:$B,0))</f>
        <v>45014</v>
      </c>
      <c r="M10" s="7" t="str">
        <f>INDEX('Masterlist - Updating'!$M:$M,MATCH(B10,'Masterlist - Updating'!$B:$B,0))</f>
        <v>TRESCAL</v>
      </c>
      <c r="N10" s="7" t="str">
        <f>INDEX('Masterlist - Updating'!$N:$N,MATCH(B10,'Masterlist - Updating'!$B:$B,0))</f>
        <v>SALPR/0223/8/22</v>
      </c>
      <c r="O10" s="7" t="str">
        <f>INDEX('Masterlist - Updating'!$O:$O,MATCH(B10,'Masterlist - Updating'!$B:$B,0))</f>
        <v>Assy Shop</v>
      </c>
      <c r="P10" s="7" t="b">
        <f ca="1">INDEX('Masterlist - Updating'!$P:$P,MATCH(B10,'Masterlist - Updating'!$B:$B,0))</f>
        <v>1</v>
      </c>
      <c r="Q10" s="7">
        <f>INDEX('Masterlist - Updating'!$Q:$Q,MATCH(B10,'Masterlist - Updating'!$B:$B,0))</f>
        <v>0</v>
      </c>
      <c r="R10" s="7" t="str">
        <f>INDEX('Masterlist - Updating'!$R:$R,MATCH(B10,'Masterlist - Updating'!$B:$B,0))</f>
        <v>211H19490005</v>
      </c>
      <c r="S10" s="7" t="str">
        <f>INDEX('Masterlist - Updating'!$S:$S,MATCH(B10,'Masterlist - Updating'!$B:$B,0))</f>
        <v>SALPR/0904/3/21</v>
      </c>
      <c r="T10" s="7" t="str">
        <f>INDEX('Masterlist - Updating'!$T:$T,MATCH(B10,'Masterlist - Updating'!$B:$B,0))</f>
        <v>07.10.2022</v>
      </c>
      <c r="U10" s="11">
        <f t="shared" ca="1" si="0"/>
        <v>44831</v>
      </c>
      <c r="V10" s="11"/>
    </row>
    <row r="11" spans="1:22" ht="31" hidden="1" x14ac:dyDescent="0.35">
      <c r="A11" s="2">
        <v>9</v>
      </c>
      <c r="B11" s="12" t="s">
        <v>64</v>
      </c>
      <c r="C11" s="130" t="str">
        <f>INDEX('Masterlist - Updating'!$C:$C,MATCH(B11,'Masterlist - Updating'!$B:$B,0))</f>
        <v>CHART RECORDER</v>
      </c>
      <c r="D11" s="7" t="str">
        <f>INDEX('Masterlist - Updating'!$D:$D,MATCH(B11,'Masterlist - Updating'!$B:$B,0))</f>
        <v>BARTON</v>
      </c>
      <c r="E11" s="7" t="str">
        <f>INDEX('Masterlist - Updating'!$E:$E,MATCH(B11,'Masterlist - Updating'!$B:$B,0))</f>
        <v>0 - 1,000 PSI</v>
      </c>
      <c r="F11" s="7" t="str">
        <f>INDEX('Masterlist - Updating'!$F:$F,MATCH(B11,'Masterlist - Updating'!$B:$B,0))</f>
        <v>120162010002</v>
      </c>
      <c r="G11" s="7" t="str">
        <f>INDEX('Masterlist - Updating'!$G:$G,MATCH(B11,'Masterlist - Updating'!$B:$B,0))</f>
        <v>QCD/TRSG/P08 / TRSG/QM/001/20 / API 6A</v>
      </c>
      <c r="H11" s="7" t="str">
        <f>INDEX('Masterlist - Updating'!$H:$H,MATCH(B11,'Masterlist - Updating'!$B:$B,0))</f>
        <v>± 2 F.S</v>
      </c>
      <c r="I11" s="8">
        <f>INDEX('Masterlist - Updating'!$I:$I,MATCH(B11,'Masterlist - Updating'!$B:$B,0))</f>
        <v>44718</v>
      </c>
      <c r="J11" s="133">
        <f>INDEX('Masterlist - Updating'!$J:$J,MATCH(B11,'Masterlist - Updating'!$B:$B,0))</f>
        <v>1</v>
      </c>
      <c r="K11" s="133" t="str">
        <f>INDEX('Masterlist - Updating'!$K:$K,MATCH(B11,'Masterlist - Updating'!$B:$B,0))</f>
        <v>Years</v>
      </c>
      <c r="L11" s="8">
        <f>INDEX('Masterlist - Updating'!$L:$L,MATCH(B11,'Masterlist - Updating'!$B:$B,0))</f>
        <v>45083</v>
      </c>
      <c r="M11" s="7" t="str">
        <f>INDEX('Masterlist - Updating'!$M:$M,MATCH(B11,'Masterlist - Updating'!$B:$B,0))</f>
        <v>TRESCAL</v>
      </c>
      <c r="N11" s="7" t="str">
        <f>INDEX('Masterlist - Updating'!$N:$N,MATCH(B11,'Masterlist - Updating'!$B:$B,0))</f>
        <v>SALPR/0409/2/22</v>
      </c>
      <c r="O11" s="7" t="str">
        <f>INDEX('Masterlist - Updating'!$O:$O,MATCH(B11,'Masterlist - Updating'!$B:$B,0))</f>
        <v>TEST BUNKER AREA 3 L2</v>
      </c>
      <c r="P11" s="7" t="b">
        <f ca="1">INDEX('Masterlist - Updating'!$P:$P,MATCH(B11,'Masterlist - Updating'!$B:$B,0))</f>
        <v>1</v>
      </c>
      <c r="Q11" s="7">
        <f>INDEX('Masterlist - Updating'!$Q:$Q,MATCH(B11,'Masterlist - Updating'!$B:$B,0))</f>
        <v>0</v>
      </c>
      <c r="R11" s="7" t="str">
        <f>INDEX('Masterlist - Updating'!$R:$R,MATCH(B11,'Masterlist - Updating'!$B:$B,0))</f>
        <v>211H20640027</v>
      </c>
      <c r="S11" s="7" t="str">
        <f>INDEX('Masterlist - Updating'!$S:$S,MATCH(B11,'Masterlist - Updating'!$B:$B,0))</f>
        <v>SALPR/0113/15/22</v>
      </c>
      <c r="T11" s="7" t="str">
        <f>INDEX('Masterlist - Updating'!$T:$T,MATCH(B11,'Masterlist - Updating'!$B:$B,0))</f>
        <v>08.02.2023</v>
      </c>
      <c r="U11" s="11">
        <f t="shared" ca="1" si="0"/>
        <v>44831</v>
      </c>
      <c r="V11" s="11">
        <f t="shared" ref="V11:V21" si="2">L11-14</f>
        <v>45069</v>
      </c>
    </row>
    <row r="12" spans="1:22" ht="31" hidden="1" x14ac:dyDescent="0.35">
      <c r="A12" s="2">
        <v>10</v>
      </c>
      <c r="B12" s="12" t="s">
        <v>66</v>
      </c>
      <c r="C12" s="130" t="str">
        <f>INDEX('Masterlist - Updating'!$C:$C,MATCH(B12,'Masterlist - Updating'!$B:$B,0))</f>
        <v>CHART RECORDER</v>
      </c>
      <c r="D12" s="7" t="str">
        <f>INDEX('Masterlist - Updating'!$D:$D,MATCH(B12,'Masterlist - Updating'!$B:$B,0))</f>
        <v>BARTON</v>
      </c>
      <c r="E12" s="7" t="str">
        <f>INDEX('Masterlist - Updating'!$E:$E,MATCH(B12,'Masterlist - Updating'!$B:$B,0))</f>
        <v>0 - 30,000 PSI</v>
      </c>
      <c r="F12" s="7" t="str">
        <f>INDEX('Masterlist - Updating'!$F:$F,MATCH(B12,'Masterlist - Updating'!$B:$B,0))</f>
        <v>120162019004</v>
      </c>
      <c r="G12" s="7" t="str">
        <f>INDEX('Masterlist - Updating'!$G:$G,MATCH(B12,'Masterlist - Updating'!$B:$B,0))</f>
        <v>QCD/TRSG/P08 / TRSG/QM/001/20 / API 6A</v>
      </c>
      <c r="H12" s="7" t="str">
        <f>INDEX('Masterlist - Updating'!$H:$H,MATCH(B12,'Masterlist - Updating'!$B:$B,0))</f>
        <v>± 2 F.S</v>
      </c>
      <c r="I12" s="8">
        <f>INDEX('Masterlist - Updating'!$I:$I,MATCH(B12,'Masterlist - Updating'!$B:$B,0))</f>
        <v>44718</v>
      </c>
      <c r="J12" s="133">
        <f>INDEX('Masterlist - Updating'!$J:$J,MATCH(B12,'Masterlist - Updating'!$B:$B,0))</f>
        <v>1</v>
      </c>
      <c r="K12" s="133" t="str">
        <f>INDEX('Masterlist - Updating'!$K:$K,MATCH(B12,'Masterlist - Updating'!$B:$B,0))</f>
        <v>Years</v>
      </c>
      <c r="L12" s="8">
        <f>INDEX('Masterlist - Updating'!$L:$L,MATCH(B12,'Masterlist - Updating'!$B:$B,0))</f>
        <v>45083</v>
      </c>
      <c r="M12" s="7" t="str">
        <f>INDEX('Masterlist - Updating'!$M:$M,MATCH(B12,'Masterlist - Updating'!$B:$B,0))</f>
        <v>TRESCAL</v>
      </c>
      <c r="N12" s="7" t="str">
        <f>INDEX('Masterlist - Updating'!$N:$N,MATCH(B12,'Masterlist - Updating'!$B:$B,0))</f>
        <v>SALPR/0409/5/22</v>
      </c>
      <c r="O12" s="7" t="str">
        <f>INDEX('Masterlist - Updating'!$O:$O,MATCH(B12,'Masterlist - Updating'!$B:$B,0))</f>
        <v>TEST BUNKER AREA 2</v>
      </c>
      <c r="P12" s="7" t="b">
        <f ca="1">INDEX('Masterlist - Updating'!$P:$P,MATCH(B12,'Masterlist - Updating'!$B:$B,0))</f>
        <v>1</v>
      </c>
      <c r="Q12" s="7">
        <f>INDEX('Masterlist - Updating'!$Q:$Q,MATCH(B12,'Masterlist - Updating'!$B:$B,0))</f>
        <v>0</v>
      </c>
      <c r="R12" s="7" t="str">
        <f>INDEX('Masterlist - Updating'!$R:$R,MATCH(B12,'Masterlist - Updating'!$B:$B,0))</f>
        <v>211H19490005</v>
      </c>
      <c r="S12" s="7" t="str">
        <f>INDEX('Masterlist - Updating'!$S:$S,MATCH(B12,'Masterlist - Updating'!$B:$B,0))</f>
        <v>SALPR/0904/3/21</v>
      </c>
      <c r="T12" s="7" t="str">
        <f>INDEX('Masterlist - Updating'!$T:$T,MATCH(B12,'Masterlist - Updating'!$B:$B,0))</f>
        <v>07.10.2022</v>
      </c>
      <c r="U12" s="11">
        <f t="shared" ca="1" si="0"/>
        <v>44831</v>
      </c>
      <c r="V12" s="11">
        <f t="shared" si="2"/>
        <v>45069</v>
      </c>
    </row>
    <row r="13" spans="1:22" ht="31" hidden="1" x14ac:dyDescent="0.35">
      <c r="A13" s="2">
        <v>11</v>
      </c>
      <c r="B13" s="12" t="s">
        <v>71</v>
      </c>
      <c r="C13" s="130" t="str">
        <f>INDEX('Masterlist - Updating'!$C:$C,MATCH(B13,'Masterlist - Updating'!$B:$B,0))</f>
        <v>PRESSURE CHART RECORDER</v>
      </c>
      <c r="D13" s="7" t="str">
        <f>INDEX('Masterlist - Updating'!$D:$D,MATCH(B13,'Masterlist - Updating'!$B:$B,0))</f>
        <v>BARTON</v>
      </c>
      <c r="E13" s="7" t="str">
        <f>INDEX('Masterlist - Updating'!$E:$E,MATCH(B13,'Masterlist - Updating'!$B:$B,0))</f>
        <v>0 -5,000 PSI</v>
      </c>
      <c r="F13" s="7" t="str">
        <f>INDEX('Masterlist - Updating'!$F:$F,MATCH(B13,'Masterlist - Updating'!$B:$B,0))</f>
        <v>9000002072 / 120162016001</v>
      </c>
      <c r="G13" s="7" t="str">
        <f>INDEX('Masterlist - Updating'!$G:$G,MATCH(B13,'Masterlist - Updating'!$B:$B,0))</f>
        <v>QCD/TRSG/P08 / TRSG/QM/001/20 / API 6A</v>
      </c>
      <c r="H13" s="7" t="str">
        <f>INDEX('Masterlist - Updating'!$H:$H,MATCH(B13,'Masterlist - Updating'!$B:$B,0))</f>
        <v>± 2 % FS</v>
      </c>
      <c r="I13" s="8">
        <f>INDEX('Masterlist - Updating'!$I:$I,MATCH(B13,'Masterlist - Updating'!$B:$B,0))</f>
        <v>44793</v>
      </c>
      <c r="J13" s="133">
        <f>INDEX('Masterlist - Updating'!$J:$J,MATCH(B13,'Masterlist - Updating'!$B:$B,0))</f>
        <v>1</v>
      </c>
      <c r="K13" s="133" t="str">
        <f>INDEX('Masterlist - Updating'!$K:$K,MATCH(B13,'Masterlist - Updating'!$B:$B,0))</f>
        <v>Years</v>
      </c>
      <c r="L13" s="8">
        <f>INDEX('Masterlist - Updating'!$L:$L,MATCH(B13,'Masterlist - Updating'!$B:$B,0))</f>
        <v>45158</v>
      </c>
      <c r="M13" s="7" t="str">
        <f>INDEX('Masterlist - Updating'!$M:$M,MATCH(B13,'Masterlist - Updating'!$B:$B,0))</f>
        <v>TRESCAL</v>
      </c>
      <c r="N13" s="7" t="str">
        <f>INDEX('Masterlist - Updating'!$N:$N,MATCH(B13,'Masterlist - Updating'!$B:$B,0))</f>
        <v>SALPR/0638/2/22</v>
      </c>
      <c r="O13" s="7" t="str">
        <f>INDEX('Masterlist - Updating'!$O:$O,MATCH(B13,'Masterlist - Updating'!$B:$B,0))</f>
        <v>TEST BUNKER AREA 2</v>
      </c>
      <c r="P13" s="7" t="b">
        <f ca="1">INDEX('Masterlist - Updating'!$P:$P,MATCH(B13,'Masterlist - Updating'!$B:$B,0))</f>
        <v>1</v>
      </c>
      <c r="Q13" s="7">
        <f>INDEX('Masterlist - Updating'!$Q:$Q,MATCH(B13,'Masterlist - Updating'!$B:$B,0))</f>
        <v>0</v>
      </c>
      <c r="R13" s="7" t="str">
        <f>INDEX('Masterlist - Updating'!$R:$R,MATCH(B13,'Masterlist - Updating'!$B:$B,0))</f>
        <v>3593088 (DPI 104)</v>
      </c>
      <c r="S13" s="7" t="str">
        <f>INDEX('Masterlist - Updating'!$S:$S,MATCH(B13,'Masterlist - Updating'!$B:$B,0))</f>
        <v>SALPR/1265/1/21</v>
      </c>
      <c r="T13" s="7" t="str">
        <f>INDEX('Masterlist - Updating'!$T:$T,MATCH(B13,'Masterlist - Updating'!$B:$B,0))</f>
        <v>15.12.2022</v>
      </c>
      <c r="U13" s="11">
        <f t="shared" ca="1" si="0"/>
        <v>44831</v>
      </c>
      <c r="V13" s="11">
        <f t="shared" si="2"/>
        <v>45144</v>
      </c>
    </row>
    <row r="14" spans="1:22" ht="31" hidden="1" x14ac:dyDescent="0.35">
      <c r="A14" s="2">
        <v>12</v>
      </c>
      <c r="B14" s="12" t="s">
        <v>79</v>
      </c>
      <c r="C14" s="130" t="str">
        <f>INDEX('Masterlist - Updating'!$C:$C,MATCH(B14,'Masterlist - Updating'!$B:$B,0))</f>
        <v>CHART RECORDER</v>
      </c>
      <c r="D14" s="7" t="str">
        <f>INDEX('Masterlist - Updating'!$D:$D,MATCH(B14,'Masterlist - Updating'!$B:$B,0))</f>
        <v>BARTON</v>
      </c>
      <c r="E14" s="7" t="str">
        <f>INDEX('Masterlist - Updating'!$E:$E,MATCH(B14,'Masterlist - Updating'!$B:$B,0))</f>
        <v>0 -5,000 PSI</v>
      </c>
      <c r="F14" s="7" t="str">
        <f>INDEX('Masterlist - Updating'!$F:$F,MATCH(B14,'Masterlist - Updating'!$B:$B,0))</f>
        <v>120162016002</v>
      </c>
      <c r="G14" s="7" t="str">
        <f>INDEX('Masterlist - Updating'!$G:$G,MATCH(B14,'Masterlist - Updating'!$B:$B,0))</f>
        <v>QCD/TRSG/P08 / TRSG/QM/001/20 / API 6A</v>
      </c>
      <c r="H14" s="7" t="str">
        <f>INDEX('Masterlist - Updating'!$H:$H,MATCH(B14,'Masterlist - Updating'!$B:$B,0))</f>
        <v>± 2 F.S</v>
      </c>
      <c r="I14" s="8">
        <f>INDEX('Masterlist - Updating'!$I:$I,MATCH(B14,'Masterlist - Updating'!$B:$B,0))</f>
        <v>44649</v>
      </c>
      <c r="J14" s="133">
        <f>INDEX('Masterlist - Updating'!$J:$J,MATCH(B14,'Masterlist - Updating'!$B:$B,0))</f>
        <v>1</v>
      </c>
      <c r="K14" s="133" t="str">
        <f>INDEX('Masterlist - Updating'!$K:$K,MATCH(B14,'Masterlist - Updating'!$B:$B,0))</f>
        <v>Years</v>
      </c>
      <c r="L14" s="8">
        <f>INDEX('Masterlist - Updating'!$L:$L,MATCH(B14,'Masterlist - Updating'!$B:$B,0))</f>
        <v>45014</v>
      </c>
      <c r="M14" s="7" t="str">
        <f>INDEX('Masterlist - Updating'!$M:$M,MATCH(B14,'Masterlist - Updating'!$B:$B,0))</f>
        <v>TRESCAL</v>
      </c>
      <c r="N14" s="7" t="str">
        <f>INDEX('Masterlist - Updating'!$N:$N,MATCH(B14,'Masterlist - Updating'!$B:$B,0))</f>
        <v>SALPR/0223/9/22</v>
      </c>
      <c r="O14" s="7" t="str">
        <f>INDEX('Masterlist - Updating'!$O:$O,MATCH(B14,'Masterlist - Updating'!$B:$B,0))</f>
        <v>TEST BUNKER AREA 3 L2</v>
      </c>
      <c r="P14" s="7" t="b">
        <f ca="1">INDEX('Masterlist - Updating'!$P:$P,MATCH(B14,'Masterlist - Updating'!$B:$B,0))</f>
        <v>1</v>
      </c>
      <c r="Q14" s="7">
        <f>INDEX('Masterlist - Updating'!$Q:$Q,MATCH(B14,'Masterlist - Updating'!$B:$B,0))</f>
        <v>0</v>
      </c>
      <c r="R14" s="7" t="str">
        <f>INDEX('Masterlist - Updating'!$R:$R,MATCH(B14,'Masterlist - Updating'!$B:$B,0))</f>
        <v>3593088</v>
      </c>
      <c r="S14" s="7" t="str">
        <f>INDEX('Masterlist - Updating'!$S:$S,MATCH(B14,'Masterlist - Updating'!$B:$B,0))</f>
        <v>SALPR/1265/1/21</v>
      </c>
      <c r="T14" s="7" t="str">
        <f>INDEX('Masterlist - Updating'!$T:$T,MATCH(B14,'Masterlist - Updating'!$B:$B,0))</f>
        <v>15.12.2022</v>
      </c>
      <c r="U14" s="11">
        <f t="shared" ca="1" si="0"/>
        <v>44831</v>
      </c>
      <c r="V14" s="11">
        <f t="shared" si="2"/>
        <v>45000</v>
      </c>
    </row>
    <row r="15" spans="1:22" ht="31" hidden="1" x14ac:dyDescent="0.35">
      <c r="A15" s="2">
        <v>13</v>
      </c>
      <c r="B15" s="12" t="s">
        <v>85</v>
      </c>
      <c r="C15" s="130" t="str">
        <f>INDEX('Masterlist - Updating'!$C:$C,MATCH(B15,'Masterlist - Updating'!$B:$B,0))</f>
        <v>CHART RECORDER</v>
      </c>
      <c r="D15" s="7" t="str">
        <f>INDEX('Masterlist - Updating'!$D:$D,MATCH(B15,'Masterlist - Updating'!$B:$B,0))</f>
        <v>BARTON</v>
      </c>
      <c r="E15" s="7" t="str">
        <f>INDEX('Masterlist - Updating'!$E:$E,MATCH(B15,'Masterlist - Updating'!$B:$B,0))</f>
        <v>0 -5,000 PSI</v>
      </c>
      <c r="F15" s="7" t="str">
        <f>INDEX('Masterlist - Updating'!$F:$F,MATCH(B15,'Masterlist - Updating'!$B:$B,0))</f>
        <v>120162016003</v>
      </c>
      <c r="G15" s="7" t="str">
        <f>INDEX('Masterlist - Updating'!$G:$G,MATCH(B15,'Masterlist - Updating'!$B:$B,0))</f>
        <v>QCD/TRSG/P08 / TRSG/QM/001/20 / API 6A</v>
      </c>
      <c r="H15" s="7" t="str">
        <f>INDEX('Masterlist - Updating'!$H:$H,MATCH(B15,'Masterlist - Updating'!$B:$B,0))</f>
        <v>± 2 F.S</v>
      </c>
      <c r="I15" s="8">
        <f>INDEX('Masterlist - Updating'!$I:$I,MATCH(B15,'Masterlist - Updating'!$B:$B,0))</f>
        <v>44718</v>
      </c>
      <c r="J15" s="133">
        <f>INDEX('Masterlist - Updating'!$J:$J,MATCH(B15,'Masterlist - Updating'!$B:$B,0))</f>
        <v>1</v>
      </c>
      <c r="K15" s="133" t="str">
        <f>INDEX('Masterlist - Updating'!$K:$K,MATCH(B15,'Masterlist - Updating'!$B:$B,0))</f>
        <v>Years</v>
      </c>
      <c r="L15" s="8">
        <f>INDEX('Masterlist - Updating'!$L:$L,MATCH(B15,'Masterlist - Updating'!$B:$B,0))</f>
        <v>45083</v>
      </c>
      <c r="M15" s="7" t="str">
        <f>INDEX('Masterlist - Updating'!$M:$M,MATCH(B15,'Masterlist - Updating'!$B:$B,0))</f>
        <v>TRESCAL</v>
      </c>
      <c r="N15" s="7" t="str">
        <f>INDEX('Masterlist - Updating'!$N:$N,MATCH(B15,'Masterlist - Updating'!$B:$B,0))</f>
        <v>SALPR/0409/1/22</v>
      </c>
      <c r="O15" s="7" t="str">
        <f>INDEX('Masterlist - Updating'!$O:$O,MATCH(B15,'Masterlist - Updating'!$B:$B,0))</f>
        <v>TEST BUNKER AREA 3 L2</v>
      </c>
      <c r="P15" s="7" t="b">
        <f ca="1">INDEX('Masterlist - Updating'!$P:$P,MATCH(B15,'Masterlist - Updating'!$B:$B,0))</f>
        <v>1</v>
      </c>
      <c r="Q15" s="7">
        <f>INDEX('Masterlist - Updating'!$Q:$Q,MATCH(B15,'Masterlist - Updating'!$B:$B,0))</f>
        <v>0</v>
      </c>
      <c r="R15" s="7" t="str">
        <f>INDEX('Masterlist - Updating'!$R:$R,MATCH(B15,'Masterlist - Updating'!$B:$B,0))</f>
        <v>3534923 (DPI 104)</v>
      </c>
      <c r="S15" s="7" t="str">
        <f>INDEX('Masterlist - Updating'!$S:$S,MATCH(B15,'Masterlist - Updating'!$B:$B,0))</f>
        <v>SALPR/0113/6/22</v>
      </c>
      <c r="T15" s="7" t="str">
        <f>INDEX('Masterlist - Updating'!$T:$T,MATCH(B15,'Masterlist - Updating'!$B:$B,0))</f>
        <v>08.02.2023</v>
      </c>
      <c r="U15" s="11">
        <f t="shared" ca="1" si="0"/>
        <v>44831</v>
      </c>
      <c r="V15" s="11">
        <f t="shared" si="2"/>
        <v>45069</v>
      </c>
    </row>
    <row r="16" spans="1:22" ht="46.5" hidden="1" x14ac:dyDescent="0.35">
      <c r="A16" s="2">
        <v>14</v>
      </c>
      <c r="B16" s="12" t="s">
        <v>87</v>
      </c>
      <c r="C16" s="130" t="str">
        <f>INDEX('Masterlist - Updating'!$C:$C,MATCH(B16,'Masterlist - Updating'!$B:$B,0))</f>
        <v>DRIFT INSPECTION</v>
      </c>
      <c r="D16" s="7" t="str">
        <f>INDEX('Masterlist - Updating'!$D:$D,MATCH(B16,'Masterlist - Updating'!$B:$B,0))</f>
        <v>--</v>
      </c>
      <c r="E16" s="7" t="str">
        <f>INDEX('Masterlist - Updating'!$E:$E,MATCH(B16,'Masterlist - Updating'!$B:$B,0))</f>
        <v>11''</v>
      </c>
      <c r="F16" s="7" t="str">
        <f>INDEX('Masterlist - Updating'!$F:$F,MATCH(B16,'Masterlist - Updating'!$B:$B,0))</f>
        <v>-</v>
      </c>
      <c r="G16" s="7" t="str">
        <f>INDEX('Masterlist - Updating'!$G:$G,MATCH(B16,'Masterlist - Updating'!$B:$B,0))</f>
        <v>MTQ STD</v>
      </c>
      <c r="H16" s="7" t="str">
        <f>INDEX('Masterlist - Updating'!$H:$H,MATCH(B16,'Masterlist - Updating'!$B:$B,0))</f>
        <v>`</v>
      </c>
      <c r="I16" s="8">
        <f>INDEX('Masterlist - Updating'!$I:$I,MATCH(B16,'Masterlist - Updating'!$B:$B,0))</f>
        <v>44463</v>
      </c>
      <c r="J16" s="133">
        <f>INDEX('Masterlist - Updating'!$J:$J,MATCH(B16,'Masterlist - Updating'!$B:$B,0))</f>
        <v>1</v>
      </c>
      <c r="K16" s="133" t="str">
        <f>INDEX('Masterlist - Updating'!$K:$K,MATCH(B16,'Masterlist - Updating'!$B:$B,0))</f>
        <v>Years</v>
      </c>
      <c r="L16" s="8">
        <f>INDEX('Masterlist - Updating'!$L:$L,MATCH(B16,'Masterlist - Updating'!$B:$B,0))</f>
        <v>44828</v>
      </c>
      <c r="M16" s="7" t="str">
        <f>INDEX('Masterlist - Updating'!$M:$M,MATCH(B16,'Masterlist - Updating'!$B:$B,0))</f>
        <v>--</v>
      </c>
      <c r="N16" s="7" t="str">
        <f>INDEX('Masterlist - Updating'!$N:$N,MATCH(B16,'Masterlist - Updating'!$B:$B,0))</f>
        <v>--</v>
      </c>
      <c r="O16" s="7" t="str">
        <f>INDEX('Masterlist - Updating'!$O:$O,MATCH(B16,'Masterlist - Updating'!$B:$B,0))</f>
        <v>Assy Shop BAY C</v>
      </c>
      <c r="P16" s="7" t="b">
        <f ca="1">INDEX('Masterlist - Updating'!$P:$P,MATCH(B16,'Masterlist - Updating'!$B:$B,0))</f>
        <v>0</v>
      </c>
      <c r="Q16" s="7" t="str">
        <f>INDEX('Masterlist - Updating'!$Q:$Q,MATCH(B16,'Masterlist - Updating'!$B:$B,0))</f>
        <v>IN-HOUSE INSPECTION</v>
      </c>
      <c r="R16" s="7" t="str">
        <f>INDEX('Masterlist - Updating'!$R:$R,MATCH(B16,'Masterlist - Updating'!$B:$B,0))</f>
        <v>--</v>
      </c>
      <c r="S16" s="7" t="str">
        <f>INDEX('Masterlist - Updating'!$S:$S,MATCH(B16,'Masterlist - Updating'!$B:$B,0))</f>
        <v>--</v>
      </c>
      <c r="T16" s="7" t="str">
        <f>INDEX('Masterlist - Updating'!$T:$T,MATCH(B16,'Masterlist - Updating'!$B:$B,0))</f>
        <v>--</v>
      </c>
      <c r="U16" s="11">
        <f t="shared" ca="1" si="0"/>
        <v>44831</v>
      </c>
      <c r="V16" s="11">
        <f t="shared" si="2"/>
        <v>44814</v>
      </c>
    </row>
    <row r="17" spans="1:22" ht="46.5" hidden="1" x14ac:dyDescent="0.35">
      <c r="A17" s="2">
        <v>15</v>
      </c>
      <c r="B17" s="12" t="s">
        <v>91</v>
      </c>
      <c r="C17" s="130" t="str">
        <f>INDEX('Masterlist - Updating'!$C:$C,MATCH(B17,'Masterlist - Updating'!$B:$B,0))</f>
        <v>DRIFT INSPECTION</v>
      </c>
      <c r="D17" s="7" t="str">
        <f>INDEX('Masterlist - Updating'!$D:$D,MATCH(B17,'Masterlist - Updating'!$B:$B,0))</f>
        <v>--</v>
      </c>
      <c r="E17" s="7" t="str">
        <f>INDEX('Masterlist - Updating'!$E:$E,MATCH(B17,'Masterlist - Updating'!$B:$B,0))</f>
        <v>13.625''</v>
      </c>
      <c r="F17" s="7" t="str">
        <f>INDEX('Masterlist - Updating'!$F:$F,MATCH(B17,'Masterlist - Updating'!$B:$B,0))</f>
        <v>-</v>
      </c>
      <c r="G17" s="7" t="str">
        <f>INDEX('Masterlist - Updating'!$G:$G,MATCH(B17,'Masterlist - Updating'!$B:$B,0))</f>
        <v>MTQ STD</v>
      </c>
      <c r="H17" s="7" t="str">
        <f>INDEX('Masterlist - Updating'!$H:$H,MATCH(B17,'Masterlist - Updating'!$B:$B,0))</f>
        <v>-</v>
      </c>
      <c r="I17" s="8">
        <f>INDEX('Masterlist - Updating'!$I:$I,MATCH(B17,'Masterlist - Updating'!$B:$B,0))</f>
        <v>44463</v>
      </c>
      <c r="J17" s="133">
        <f>INDEX('Masterlist - Updating'!$J:$J,MATCH(B17,'Masterlist - Updating'!$B:$B,0))</f>
        <v>1</v>
      </c>
      <c r="K17" s="133" t="str">
        <f>INDEX('Masterlist - Updating'!$K:$K,MATCH(B17,'Masterlist - Updating'!$B:$B,0))</f>
        <v>Years</v>
      </c>
      <c r="L17" s="8">
        <f>INDEX('Masterlist - Updating'!$L:$L,MATCH(B17,'Masterlist - Updating'!$B:$B,0))</f>
        <v>44828</v>
      </c>
      <c r="M17" s="7" t="str">
        <f>INDEX('Masterlist - Updating'!$M:$M,MATCH(B17,'Masterlist - Updating'!$B:$B,0))</f>
        <v>--</v>
      </c>
      <c r="N17" s="7" t="str">
        <f>INDEX('Masterlist - Updating'!$N:$N,MATCH(B17,'Masterlist - Updating'!$B:$B,0))</f>
        <v>--</v>
      </c>
      <c r="O17" s="7" t="str">
        <f>INDEX('Masterlist - Updating'!$O:$O,MATCH(B17,'Masterlist - Updating'!$B:$B,0))</f>
        <v>Assy Shop BAY C - RACK A04</v>
      </c>
      <c r="P17" s="7" t="b">
        <f ca="1">INDEX('Masterlist - Updating'!$P:$P,MATCH(B17,'Masterlist - Updating'!$B:$B,0))</f>
        <v>0</v>
      </c>
      <c r="Q17" s="7" t="str">
        <f>INDEX('Masterlist - Updating'!$Q:$Q,MATCH(B17,'Masterlist - Updating'!$B:$B,0))</f>
        <v>IN-HOUSE INSPECTION</v>
      </c>
      <c r="R17" s="7" t="str">
        <f>INDEX('Masterlist - Updating'!$R:$R,MATCH(B17,'Masterlist - Updating'!$B:$B,0))</f>
        <v>--</v>
      </c>
      <c r="S17" s="7" t="str">
        <f>INDEX('Masterlist - Updating'!$S:$S,MATCH(B17,'Masterlist - Updating'!$B:$B,0))</f>
        <v>--</v>
      </c>
      <c r="T17" s="7" t="str">
        <f>INDEX('Masterlist - Updating'!$T:$T,MATCH(B17,'Masterlist - Updating'!$B:$B,0))</f>
        <v>--</v>
      </c>
      <c r="U17" s="11">
        <f t="shared" ca="1" si="0"/>
        <v>44831</v>
      </c>
      <c r="V17" s="11">
        <f t="shared" si="2"/>
        <v>44814</v>
      </c>
    </row>
    <row r="18" spans="1:22" ht="46.5" hidden="1" x14ac:dyDescent="0.35">
      <c r="A18" s="2">
        <v>16</v>
      </c>
      <c r="B18" s="12" t="s">
        <v>95</v>
      </c>
      <c r="C18" s="130" t="str">
        <f>INDEX('Masterlist - Updating'!$C:$C,MATCH(B18,'Masterlist - Updating'!$B:$B,0))</f>
        <v>DRIFT INSPECTION</v>
      </c>
      <c r="D18" s="7" t="str">
        <f>INDEX('Masterlist - Updating'!$D:$D,MATCH(B18,'Masterlist - Updating'!$B:$B,0))</f>
        <v>--</v>
      </c>
      <c r="E18" s="7" t="str">
        <f>INDEX('Masterlist - Updating'!$E:$E,MATCH(B18,'Masterlist - Updating'!$B:$B,0))</f>
        <v>21.250''</v>
      </c>
      <c r="F18" s="7" t="str">
        <f>INDEX('Masterlist - Updating'!$F:$F,MATCH(B18,'Masterlist - Updating'!$B:$B,0))</f>
        <v>-</v>
      </c>
      <c r="G18" s="7" t="str">
        <f>INDEX('Masterlist - Updating'!$G:$G,MATCH(B18,'Masterlist - Updating'!$B:$B,0))</f>
        <v>MTQ STD</v>
      </c>
      <c r="H18" s="7" t="str">
        <f>INDEX('Masterlist - Updating'!$H:$H,MATCH(B18,'Masterlist - Updating'!$B:$B,0))</f>
        <v>-</v>
      </c>
      <c r="I18" s="8">
        <f>INDEX('Masterlist - Updating'!$I:$I,MATCH(B18,'Masterlist - Updating'!$B:$B,0))</f>
        <v>44463</v>
      </c>
      <c r="J18" s="133">
        <f>INDEX('Masterlist - Updating'!$J:$J,MATCH(B18,'Masterlist - Updating'!$B:$B,0))</f>
        <v>1</v>
      </c>
      <c r="K18" s="133" t="str">
        <f>INDEX('Masterlist - Updating'!$K:$K,MATCH(B18,'Masterlist - Updating'!$B:$B,0))</f>
        <v>Years</v>
      </c>
      <c r="L18" s="8">
        <f>INDEX('Masterlist - Updating'!$L:$L,MATCH(B18,'Masterlist - Updating'!$B:$B,0))</f>
        <v>44828</v>
      </c>
      <c r="M18" s="7" t="str">
        <f>INDEX('Masterlist - Updating'!$M:$M,MATCH(B18,'Masterlist - Updating'!$B:$B,0))</f>
        <v>--</v>
      </c>
      <c r="N18" s="7" t="str">
        <f>INDEX('Masterlist - Updating'!$N:$N,MATCH(B18,'Masterlist - Updating'!$B:$B,0))</f>
        <v>--</v>
      </c>
      <c r="O18" s="7" t="str">
        <f>INDEX('Masterlist - Updating'!$O:$O,MATCH(B18,'Masterlist - Updating'!$B:$B,0))</f>
        <v>Assy Shop BAY C - RACK A04</v>
      </c>
      <c r="P18" s="7" t="b">
        <f ca="1">INDEX('Masterlist - Updating'!$P:$P,MATCH(B18,'Masterlist - Updating'!$B:$B,0))</f>
        <v>0</v>
      </c>
      <c r="Q18" s="7" t="str">
        <f>INDEX('Masterlist - Updating'!$Q:$Q,MATCH(B18,'Masterlist - Updating'!$B:$B,0))</f>
        <v>IN-HOUSE INSPECTION</v>
      </c>
      <c r="R18" s="7" t="str">
        <f>INDEX('Masterlist - Updating'!$R:$R,MATCH(B18,'Masterlist - Updating'!$B:$B,0))</f>
        <v>--</v>
      </c>
      <c r="S18" s="7" t="str">
        <f>INDEX('Masterlist - Updating'!$S:$S,MATCH(B18,'Masterlist - Updating'!$B:$B,0))</f>
        <v>--</v>
      </c>
      <c r="T18" s="7" t="str">
        <f>INDEX('Masterlist - Updating'!$T:$T,MATCH(B18,'Masterlist - Updating'!$B:$B,0))</f>
        <v>--</v>
      </c>
      <c r="U18" s="11">
        <f t="shared" ca="1" si="0"/>
        <v>44831</v>
      </c>
      <c r="V18" s="11">
        <f t="shared" si="2"/>
        <v>44814</v>
      </c>
    </row>
    <row r="19" spans="1:22" ht="46.5" hidden="1" x14ac:dyDescent="0.35">
      <c r="A19" s="2">
        <v>17</v>
      </c>
      <c r="B19" s="12" t="s">
        <v>98</v>
      </c>
      <c r="C19" s="130" t="str">
        <f>INDEX('Masterlist - Updating'!$C:$C,MATCH(B19,'Masterlist - Updating'!$B:$B,0))</f>
        <v>DRIFT INSPECTION</v>
      </c>
      <c r="D19" s="7" t="str">
        <f>INDEX('Masterlist - Updating'!$D:$D,MATCH(B19,'Masterlist - Updating'!$B:$B,0))</f>
        <v>--</v>
      </c>
      <c r="E19" s="7" t="str">
        <f>INDEX('Masterlist - Updating'!$E:$E,MATCH(B19,'Masterlist - Updating'!$B:$B,0))</f>
        <v>20.066''</v>
      </c>
      <c r="F19" s="7" t="str">
        <f>INDEX('Masterlist - Updating'!$F:$F,MATCH(B19,'Masterlist - Updating'!$B:$B,0))</f>
        <v>-</v>
      </c>
      <c r="G19" s="7" t="str">
        <f>INDEX('Masterlist - Updating'!$G:$G,MATCH(B19,'Masterlist - Updating'!$B:$B,0))</f>
        <v>MTQ STD</v>
      </c>
      <c r="H19" s="7" t="str">
        <f>INDEX('Masterlist - Updating'!$H:$H,MATCH(B19,'Masterlist - Updating'!$B:$B,0))</f>
        <v>-</v>
      </c>
      <c r="I19" s="8">
        <f>INDEX('Masterlist - Updating'!$I:$I,MATCH(B19,'Masterlist - Updating'!$B:$B,0))</f>
        <v>44463</v>
      </c>
      <c r="J19" s="133">
        <f>INDEX('Masterlist - Updating'!$J:$J,MATCH(B19,'Masterlist - Updating'!$B:$B,0))</f>
        <v>1</v>
      </c>
      <c r="K19" s="133" t="str">
        <f>INDEX('Masterlist - Updating'!$K:$K,MATCH(B19,'Masterlist - Updating'!$B:$B,0))</f>
        <v>Years</v>
      </c>
      <c r="L19" s="8">
        <f>INDEX('Masterlist - Updating'!$L:$L,MATCH(B19,'Masterlist - Updating'!$B:$B,0))</f>
        <v>44828</v>
      </c>
      <c r="M19" s="7" t="str">
        <f>INDEX('Masterlist - Updating'!$M:$M,MATCH(B19,'Masterlist - Updating'!$B:$B,0))</f>
        <v>--</v>
      </c>
      <c r="N19" s="7" t="str">
        <f>INDEX('Masterlist - Updating'!$N:$N,MATCH(B19,'Masterlist - Updating'!$B:$B,0))</f>
        <v>--</v>
      </c>
      <c r="O19" s="7" t="str">
        <f>INDEX('Masterlist - Updating'!$O:$O,MATCH(B19,'Masterlist - Updating'!$B:$B,0))</f>
        <v>Assy Shop BAY C - RACK A04</v>
      </c>
      <c r="P19" s="7" t="b">
        <f ca="1">INDEX('Masterlist - Updating'!$P:$P,MATCH(B19,'Masterlist - Updating'!$B:$B,0))</f>
        <v>0</v>
      </c>
      <c r="Q19" s="7" t="str">
        <f>INDEX('Masterlist - Updating'!$Q:$Q,MATCH(B19,'Masterlist - Updating'!$B:$B,0))</f>
        <v>IN-HOUSE INSPECTION</v>
      </c>
      <c r="R19" s="7" t="str">
        <f>INDEX('Masterlist - Updating'!$R:$R,MATCH(B19,'Masterlist - Updating'!$B:$B,0))</f>
        <v>--</v>
      </c>
      <c r="S19" s="7" t="str">
        <f>INDEX('Masterlist - Updating'!$S:$S,MATCH(B19,'Masterlist - Updating'!$B:$B,0))</f>
        <v>--</v>
      </c>
      <c r="T19" s="7" t="str">
        <f>INDEX('Masterlist - Updating'!$T:$T,MATCH(B19,'Masterlist - Updating'!$B:$B,0))</f>
        <v>--</v>
      </c>
      <c r="U19" s="11">
        <f t="shared" ca="1" si="0"/>
        <v>44831</v>
      </c>
      <c r="V19" s="11">
        <f t="shared" si="2"/>
        <v>44814</v>
      </c>
    </row>
    <row r="20" spans="1:22" ht="31" hidden="1" x14ac:dyDescent="0.35">
      <c r="A20" s="2">
        <v>18</v>
      </c>
      <c r="B20" s="12" t="s">
        <v>113</v>
      </c>
      <c r="C20" s="130" t="str">
        <f>INDEX('Masterlist - Updating'!$C:$C,MATCH(B20,'Masterlist - Updating'!$B:$B,0))</f>
        <v>PRESSURE TEST GAUGE</v>
      </c>
      <c r="D20" s="7" t="str">
        <f>INDEX('Masterlist - Updating'!$D:$D,MATCH(B20,'Masterlist - Updating'!$B:$B,0))</f>
        <v>IKM</v>
      </c>
      <c r="E20" s="7" t="str">
        <f>INDEX('Masterlist - Updating'!$E:$E,MATCH(B20,'Masterlist - Updating'!$B:$B,0))</f>
        <v>0 - 1,000 PSI</v>
      </c>
      <c r="F20" s="7" t="str">
        <f>INDEX('Masterlist - Updating'!$F:$F,MATCH(B20,'Masterlist - Updating'!$B:$B,0))</f>
        <v>234016001</v>
      </c>
      <c r="G20" s="7" t="str">
        <f>INDEX('Masterlist - Updating'!$G:$G,MATCH(B20,'Masterlist - Updating'!$B:$B,0))</f>
        <v>QCD/TRSG/P08 / TRSG/QM/001/20</v>
      </c>
      <c r="H20" s="7" t="str">
        <f>INDEX('Masterlist - Updating'!$H:$H,MATCH(B20,'Masterlist - Updating'!$B:$B,0))</f>
        <v xml:space="preserve">± 0.5 F.S / API 16A </v>
      </c>
      <c r="I20" s="8">
        <f>INDEX('Masterlist - Updating'!$I:$I,MATCH(B20,'Masterlist - Updating'!$B:$B,0))</f>
        <v>44735</v>
      </c>
      <c r="J20" s="133">
        <f>INDEX('Masterlist - Updating'!$J:$J,MATCH(B20,'Masterlist - Updating'!$B:$B,0))</f>
        <v>3</v>
      </c>
      <c r="K20" s="133" t="str">
        <f>INDEX('Masterlist - Updating'!$K:$K,MATCH(B20,'Masterlist - Updating'!$B:$B,0))</f>
        <v>Months</v>
      </c>
      <c r="L20" s="8">
        <f>INDEX('Masterlist - Updating'!$L:$L,MATCH(B20,'Masterlist - Updating'!$B:$B,0))</f>
        <v>44827</v>
      </c>
      <c r="M20" s="7" t="str">
        <f>INDEX('Masterlist - Updating'!$M:$M,MATCH(B20,'Masterlist - Updating'!$B:$B,0))</f>
        <v>TRESCAL</v>
      </c>
      <c r="N20" s="7" t="str">
        <f>INDEX('Masterlist - Updating'!$N:$N,MATCH(B20,'Masterlist - Updating'!$B:$B,0))</f>
        <v>SALPR/0473/4/22</v>
      </c>
      <c r="O20" s="7" t="str">
        <f>INDEX('Masterlist - Updating'!$O:$O,MATCH(B20,'Masterlist - Updating'!$B:$B,0))</f>
        <v>QC GAUGE ROOM OUTSIDE</v>
      </c>
      <c r="P20" s="7" t="b">
        <f ca="1">INDEX('Masterlist - Updating'!$P:$P,MATCH(B20,'Masterlist - Updating'!$B:$B,0))</f>
        <v>0</v>
      </c>
      <c r="Q20" s="7">
        <f>INDEX('Masterlist - Updating'!$Q:$Q,MATCH(B20,'Masterlist - Updating'!$B:$B,0))</f>
        <v>0</v>
      </c>
      <c r="R20" s="7" t="str">
        <f>INDEX('Masterlist - Updating'!$R:$R,MATCH(B20,'Masterlist - Updating'!$B:$B,0))</f>
        <v>211H20640027</v>
      </c>
      <c r="S20" s="7" t="str">
        <f>INDEX('Masterlist - Updating'!$S:$S,MATCH(B20,'Masterlist - Updating'!$B:$B,0))</f>
        <v>SALPR/0113/15/22</v>
      </c>
      <c r="T20" s="7" t="str">
        <f>INDEX('Masterlist - Updating'!$T:$T,MATCH(B20,'Masterlist - Updating'!$B:$B,0))</f>
        <v>08.02.2023</v>
      </c>
      <c r="U20" s="11">
        <f t="shared" ca="1" si="0"/>
        <v>44831</v>
      </c>
      <c r="V20" s="11">
        <f t="shared" si="2"/>
        <v>44813</v>
      </c>
    </row>
    <row r="21" spans="1:22" ht="46.5" hidden="1" x14ac:dyDescent="0.35">
      <c r="A21" s="2">
        <v>19</v>
      </c>
      <c r="B21" s="12" t="s">
        <v>127</v>
      </c>
      <c r="C21" s="130" t="str">
        <f>INDEX('Masterlist - Updating'!$C:$C,MATCH(B21,'Masterlist - Updating'!$B:$B,0))</f>
        <v>COATING THICKNESS GAUGE</v>
      </c>
      <c r="D21" s="7" t="str">
        <f>INDEX('Masterlist - Updating'!$D:$D,MATCH(B21,'Masterlist - Updating'!$B:$B,0))</f>
        <v>PosiTector</v>
      </c>
      <c r="E21" s="7" t="str">
        <f>INDEX('Masterlist - Updating'!$E:$E,MATCH(B21,'Masterlist - Updating'!$B:$B,0))</f>
        <v>0 - 1300 µm</v>
      </c>
      <c r="F21" s="7" t="str">
        <f>INDEX('Masterlist - Updating'!$F:$F,MATCH(B21,'Masterlist - Updating'!$B:$B,0))</f>
        <v>240988</v>
      </c>
      <c r="G21" s="7" t="str">
        <f>INDEX('Masterlist - Updating'!$G:$G,MATCH(B21,'Masterlist - Updating'!$B:$B,0))</f>
        <v>QCD/TRSG/SEAMS 0023 / TRSG/QM/001/20</v>
      </c>
      <c r="H21" s="7" t="str">
        <f>INDEX('Masterlist - Updating'!$H:$H,MATCH(B21,'Masterlist - Updating'!$B:$B,0))</f>
        <v>MANUNFACTURER SPECIFICATION (PosiTector)</v>
      </c>
      <c r="I21" s="8">
        <f>INDEX('Masterlist - Updating'!$I:$I,MATCH(B21,'Masterlist - Updating'!$B:$B,0))</f>
        <v>44315</v>
      </c>
      <c r="J21" s="133">
        <f>INDEX('Masterlist - Updating'!$J:$J,MATCH(B21,'Masterlist - Updating'!$B:$B,0))</f>
        <v>2</v>
      </c>
      <c r="K21" s="133" t="str">
        <f>INDEX('Masterlist - Updating'!$K:$K,MATCH(B21,'Masterlist - Updating'!$B:$B,0))</f>
        <v>Years</v>
      </c>
      <c r="L21" s="8">
        <f>INDEX('Masterlist - Updating'!$L:$L,MATCH(B21,'Masterlist - Updating'!$B:$B,0))</f>
        <v>45046</v>
      </c>
      <c r="M21" s="7" t="str">
        <f>INDEX('Masterlist - Updating'!$M:$M,MATCH(B21,'Masterlist - Updating'!$B:$B,0))</f>
        <v>TRESCAL</v>
      </c>
      <c r="N21" s="7" t="str">
        <f>INDEX('Masterlist - Updating'!$N:$N,MATCH(B21,'Masterlist - Updating'!$B:$B,0))</f>
        <v>SALDM/0675/36/22</v>
      </c>
      <c r="O21" s="7" t="str">
        <f>INDEX('Masterlist - Updating'!$O:$O,MATCH(B21,'Masterlist - Updating'!$B:$B,0))</f>
        <v>Blasting/Painting Bunker</v>
      </c>
      <c r="P21" s="7" t="b">
        <f ca="1">INDEX('Masterlist - Updating'!$P:$P,MATCH(B21,'Masterlist - Updating'!$B:$B,0))</f>
        <v>1</v>
      </c>
      <c r="Q21" s="7">
        <f>INDEX('Masterlist - Updating'!$Q:$Q,MATCH(B21,'Masterlist - Updating'!$B:$B,0))</f>
        <v>0</v>
      </c>
      <c r="R21" s="7" t="str">
        <f>INDEX('Masterlist - Updating'!$R:$R,MATCH(B21,'Masterlist - Updating'!$B:$B,0))</f>
        <v>SML/CTS/001~015</v>
      </c>
      <c r="S21" s="7" t="str">
        <f>INDEX('Masterlist - Updating'!$S:$S,MATCH(B21,'Masterlist - Updating'!$B:$B,0))</f>
        <v>SALDM/2107/4/21</v>
      </c>
      <c r="T21" s="7" t="str">
        <f>INDEX('Masterlist - Updating'!$T:$T,MATCH(B21,'Masterlist - Updating'!$B:$B,0))</f>
        <v>20.06.2022</v>
      </c>
      <c r="U21" s="11">
        <f t="shared" ca="1" si="0"/>
        <v>44831</v>
      </c>
      <c r="V21" s="11">
        <f t="shared" si="2"/>
        <v>45032</v>
      </c>
    </row>
    <row r="22" spans="1:22" ht="31" hidden="1" x14ac:dyDescent="0.35">
      <c r="A22" s="2">
        <v>20</v>
      </c>
      <c r="B22" s="12" t="s">
        <v>147</v>
      </c>
      <c r="C22" s="130" t="str">
        <f>INDEX('Masterlist - Updating'!$C:$C,MATCH(B22,'Masterlist - Updating'!$B:$B,0))</f>
        <v>TORQUE WRENCH</v>
      </c>
      <c r="D22" s="7" t="str">
        <f>INDEX('Masterlist - Updating'!$D:$D,MATCH(B22,'Masterlist - Updating'!$B:$B,0))</f>
        <v>NORBAR</v>
      </c>
      <c r="E22" s="7" t="str">
        <f>INDEX('Masterlist - Updating'!$E:$E,MATCH(B22,'Masterlist - Updating'!$B:$B,0))</f>
        <v>20 - 100 NM</v>
      </c>
      <c r="F22" s="7" t="str">
        <f>INDEX('Masterlist - Updating'!$F:$F,MATCH(B22,'Masterlist - Updating'!$B:$B,0))</f>
        <v>2012/263641</v>
      </c>
      <c r="G22" s="7" t="str">
        <f>INDEX('Masterlist - Updating'!$G:$G,MATCH(B22,'Masterlist - Updating'!$B:$B,0))</f>
        <v>BS EN ISO 6789-1:2017</v>
      </c>
      <c r="H22" s="7" t="str">
        <f>INDEX('Masterlist - Updating'!$H:$H,MATCH(B22,'Masterlist - Updating'!$B:$B,0))</f>
        <v>± 4 %</v>
      </c>
      <c r="I22" s="8">
        <f>INDEX('Masterlist - Updating'!$I:$I,MATCH(B22,'Masterlist - Updating'!$B:$B,0))</f>
        <v>44564</v>
      </c>
      <c r="J22" s="133">
        <f>INDEX('Masterlist - Updating'!$J:$J,MATCH(B22,'Masterlist - Updating'!$B:$B,0))</f>
        <v>1</v>
      </c>
      <c r="K22" s="133" t="str">
        <f>INDEX('Masterlist - Updating'!$K:$K,MATCH(B22,'Masterlist - Updating'!$B:$B,0))</f>
        <v>Years</v>
      </c>
      <c r="L22" s="8">
        <f>INDEX('Masterlist - Updating'!$L:$L,MATCH(B22,'Masterlist - Updating'!$B:$B,0))</f>
        <v>44929</v>
      </c>
      <c r="M22" s="7" t="str">
        <f>INDEX('Masterlist - Updating'!$M:$M,MATCH(B22,'Masterlist - Updating'!$B:$B,0))</f>
        <v>Ming Deng</v>
      </c>
      <c r="N22" s="7" t="str">
        <f>INDEX('Masterlist - Updating'!$N:$N,MATCH(B22,'Masterlist - Updating'!$B:$B,0))</f>
        <v>MDL214086-2</v>
      </c>
      <c r="O22" s="7" t="str">
        <f>INDEX('Masterlist - Updating'!$O:$O,MATCH(B22,'Masterlist - Updating'!$B:$B,0))</f>
        <v>TEST BUNKER AREA 3 L3</v>
      </c>
      <c r="P22" s="7" t="b">
        <f ca="1">INDEX('Masterlist - Updating'!$P:$P,MATCH(B22,'Masterlist - Updating'!$B:$B,0))</f>
        <v>1</v>
      </c>
      <c r="Q22" s="7">
        <f>INDEX('Masterlist - Updating'!$Q:$Q,MATCH(B22,'Masterlist - Updating'!$B:$B,0))</f>
        <v>0</v>
      </c>
      <c r="R22" s="7">
        <f>INDEX('Masterlist - Updating'!$R:$R,MATCH(B22,'Masterlist - Updating'!$B:$B,0))</f>
        <v>0</v>
      </c>
      <c r="S22" s="7">
        <f>INDEX('Masterlist - Updating'!$S:$S,MATCH(B22,'Masterlist - Updating'!$B:$B,0))</f>
        <v>0</v>
      </c>
      <c r="T22" s="7">
        <f>INDEX('Masterlist - Updating'!$T:$T,MATCH(B22,'Masterlist - Updating'!$B:$B,0))</f>
        <v>0</v>
      </c>
      <c r="U22" s="11">
        <f t="shared" ca="1" si="0"/>
        <v>44831</v>
      </c>
      <c r="V22" s="11"/>
    </row>
    <row r="23" spans="1:22" ht="31" hidden="1" x14ac:dyDescent="0.35">
      <c r="A23" s="2">
        <v>21</v>
      </c>
      <c r="B23" s="12" t="s">
        <v>157</v>
      </c>
      <c r="C23" s="130" t="str">
        <f>INDEX('Masterlist - Updating'!$C:$C,MATCH(B23,'Masterlist - Updating'!$B:$B,0))</f>
        <v>TORQUE WRENCH</v>
      </c>
      <c r="D23" s="7" t="str">
        <f>INDEX('Masterlist - Updating'!$D:$D,MATCH(B23,'Masterlist - Updating'!$B:$B,0))</f>
        <v>NORBAR</v>
      </c>
      <c r="E23" s="7" t="str">
        <f>INDEX('Masterlist - Updating'!$E:$E,MATCH(B23,'Masterlist - Updating'!$B:$B,0))</f>
        <v>150 - 600 NM</v>
      </c>
      <c r="F23" s="7" t="str">
        <f>INDEX('Masterlist - Updating'!$F:$F,MATCH(B23,'Masterlist - Updating'!$B:$B,0))</f>
        <v>2012/203902</v>
      </c>
      <c r="G23" s="7" t="str">
        <f>INDEX('Masterlist - Updating'!$G:$G,MATCH(B23,'Masterlist - Updating'!$B:$B,0))</f>
        <v>BS EN ISO 6789-1:2017</v>
      </c>
      <c r="H23" s="7" t="str">
        <f>INDEX('Masterlist - Updating'!$H:$H,MATCH(B23,'Masterlist - Updating'!$B:$B,0))</f>
        <v>± 4 %</v>
      </c>
      <c r="I23" s="8">
        <f>INDEX('Masterlist - Updating'!$I:$I,MATCH(B23,'Masterlist - Updating'!$B:$B,0))</f>
        <v>44466</v>
      </c>
      <c r="J23" s="133">
        <f>INDEX('Masterlist - Updating'!$J:$J,MATCH(B23,'Masterlist - Updating'!$B:$B,0))</f>
        <v>1</v>
      </c>
      <c r="K23" s="133" t="str">
        <f>INDEX('Masterlist - Updating'!$K:$K,MATCH(B23,'Masterlist - Updating'!$B:$B,0))</f>
        <v>Years</v>
      </c>
      <c r="L23" s="8">
        <f>INDEX('Masterlist - Updating'!$L:$L,MATCH(B23,'Masterlist - Updating'!$B:$B,0))</f>
        <v>44831</v>
      </c>
      <c r="M23" s="7" t="str">
        <f>INDEX('Masterlist - Updating'!$M:$M,MATCH(B23,'Masterlist - Updating'!$B:$B,0))</f>
        <v>NORBAR</v>
      </c>
      <c r="N23" s="7" t="str">
        <f>INDEX('Masterlist - Updating'!$N:$N,MATCH(B23,'Masterlist - Updating'!$B:$B,0))</f>
        <v>38338S</v>
      </c>
      <c r="O23" s="7" t="str">
        <f>INDEX('Masterlist - Updating'!$O:$O,MATCH(B23,'Masterlist - Updating'!$B:$B,0))</f>
        <v>TEST BUNKER AREA 3 L3</v>
      </c>
      <c r="P23" s="7" t="b">
        <f ca="1">INDEX('Masterlist - Updating'!$P:$P,MATCH(B23,'Masterlist - Updating'!$B:$B,0))</f>
        <v>0</v>
      </c>
      <c r="Q23" s="7">
        <f>INDEX('Masterlist - Updating'!$Q:$Q,MATCH(B23,'Masterlist - Updating'!$B:$B,0))</f>
        <v>0</v>
      </c>
      <c r="R23" s="7">
        <f>INDEX('Masterlist - Updating'!$R:$R,MATCH(B23,'Masterlist - Updating'!$B:$B,0))</f>
        <v>0</v>
      </c>
      <c r="S23" s="7">
        <f>INDEX('Masterlist - Updating'!$S:$S,MATCH(B23,'Masterlist - Updating'!$B:$B,0))</f>
        <v>0</v>
      </c>
      <c r="T23" s="7">
        <f>INDEX('Masterlist - Updating'!$T:$T,MATCH(B23,'Masterlist - Updating'!$B:$B,0))</f>
        <v>0</v>
      </c>
      <c r="U23" s="11">
        <f t="shared" ca="1" si="0"/>
        <v>44831</v>
      </c>
      <c r="V23" s="11"/>
    </row>
    <row r="24" spans="1:22" ht="31" hidden="1" x14ac:dyDescent="0.35">
      <c r="A24" s="2">
        <v>22</v>
      </c>
      <c r="B24" s="12" t="s">
        <v>159</v>
      </c>
      <c r="C24" s="130" t="str">
        <f>INDEX('Masterlist - Updating'!$C:$C,MATCH(B24,'Masterlist - Updating'!$B:$B,0))</f>
        <v>TORQUE WRENCH</v>
      </c>
      <c r="D24" s="7" t="str">
        <f>INDEX('Masterlist - Updating'!$D:$D,MATCH(B24,'Masterlist - Updating'!$B:$B,0))</f>
        <v>NORBAR</v>
      </c>
      <c r="E24" s="7" t="str">
        <f>INDEX('Masterlist - Updating'!$E:$E,MATCH(B24,'Masterlist - Updating'!$B:$B,0))</f>
        <v>500 - 1500 NM</v>
      </c>
      <c r="F24" s="7" t="str">
        <f>INDEX('Masterlist - Updating'!$F:$F,MATCH(B24,'Masterlist - Updating'!$B:$B,0))</f>
        <v>2012/293312</v>
      </c>
      <c r="G24" s="7" t="str">
        <f>INDEX('Masterlist - Updating'!$G:$G,MATCH(B24,'Masterlist - Updating'!$B:$B,0))</f>
        <v>BS EN ISO 6789-1:2017</v>
      </c>
      <c r="H24" s="7" t="str">
        <f>INDEX('Masterlist - Updating'!$H:$H,MATCH(B24,'Masterlist - Updating'!$B:$B,0))</f>
        <v>± 4 %</v>
      </c>
      <c r="I24" s="8">
        <f>INDEX('Masterlist - Updating'!$I:$I,MATCH(B24,'Masterlist - Updating'!$B:$B,0))</f>
        <v>44468</v>
      </c>
      <c r="J24" s="133">
        <f>INDEX('Masterlist - Updating'!$J:$J,MATCH(B24,'Masterlist - Updating'!$B:$B,0))</f>
        <v>1</v>
      </c>
      <c r="K24" s="133" t="str">
        <f>INDEX('Masterlist - Updating'!$K:$K,MATCH(B24,'Masterlist - Updating'!$B:$B,0))</f>
        <v>Years</v>
      </c>
      <c r="L24" s="8">
        <f>INDEX('Masterlist - Updating'!$L:$L,MATCH(B24,'Masterlist - Updating'!$B:$B,0))</f>
        <v>44833</v>
      </c>
      <c r="M24" s="7" t="str">
        <f>INDEX('Masterlist - Updating'!$M:$M,MATCH(B24,'Masterlist - Updating'!$B:$B,0))</f>
        <v>NORBAR</v>
      </c>
      <c r="N24" s="7" t="str">
        <f>INDEX('Masterlist - Updating'!$N:$N,MATCH(B24,'Masterlist - Updating'!$B:$B,0))</f>
        <v>38344S</v>
      </c>
      <c r="O24" s="7" t="str">
        <f>INDEX('Masterlist - Updating'!$O:$O,MATCH(B24,'Masterlist - Updating'!$B:$B,0))</f>
        <v>TEST BUNKER AREA 3 L3</v>
      </c>
      <c r="P24" s="7" t="b">
        <f ca="1">INDEX('Masterlist - Updating'!$P:$P,MATCH(B24,'Masterlist - Updating'!$B:$B,0))</f>
        <v>0</v>
      </c>
      <c r="Q24" s="7">
        <f>INDEX('Masterlist - Updating'!$Q:$Q,MATCH(B24,'Masterlist - Updating'!$B:$B,0))</f>
        <v>0</v>
      </c>
      <c r="R24" s="7">
        <f>INDEX('Masterlist - Updating'!$R:$R,MATCH(B24,'Masterlist - Updating'!$B:$B,0))</f>
        <v>0</v>
      </c>
      <c r="S24" s="7">
        <f>INDEX('Masterlist - Updating'!$S:$S,MATCH(B24,'Masterlist - Updating'!$B:$B,0))</f>
        <v>0</v>
      </c>
      <c r="T24" s="7">
        <f>INDEX('Masterlist - Updating'!$T:$T,MATCH(B24,'Masterlist - Updating'!$B:$B,0))</f>
        <v>0</v>
      </c>
      <c r="U24" s="11">
        <f t="shared" ca="1" si="0"/>
        <v>44831</v>
      </c>
      <c r="V24" s="11"/>
    </row>
    <row r="25" spans="1:22" ht="31" x14ac:dyDescent="0.35">
      <c r="A25" s="2">
        <v>23</v>
      </c>
      <c r="B25" s="3" t="s">
        <v>165</v>
      </c>
      <c r="C25" s="130" t="str">
        <f>INDEX('Masterlist - Updating'!$C:$C,MATCH(B25,'Masterlist - Updating'!$B:$B,0))</f>
        <v>PRESSURE TEST GAUGE</v>
      </c>
      <c r="D25" s="7" t="str">
        <f>INDEX('Masterlist - Updating'!$D:$D,MATCH(B25,'Masterlist - Updating'!$B:$B,0))</f>
        <v>IKM</v>
      </c>
      <c r="E25" s="7" t="str">
        <f>INDEX('Masterlist - Updating'!$E:$E,MATCH(B25,'Masterlist - Updating'!$B:$B,0))</f>
        <v>0 to 10,000 PSI</v>
      </c>
      <c r="F25" s="7" t="str">
        <f>INDEX('Masterlist - Updating'!$F:$F,MATCH(B25,'Masterlist - Updating'!$B:$B,0))</f>
        <v>242114010</v>
      </c>
      <c r="G25" s="7" t="str">
        <f>INDEX('Masterlist - Updating'!$G:$G,MATCH(B25,'Masterlist - Updating'!$B:$B,0))</f>
        <v>CTTM-M09:2007 / API 16A</v>
      </c>
      <c r="H25" s="7" t="str">
        <f>INDEX('Masterlist - Updating'!$H:$H,MATCH(B25,'Masterlist - Updating'!$B:$B,0))</f>
        <v>± 0.5 F.S</v>
      </c>
      <c r="I25" s="8">
        <f>INDEX('Masterlist - Updating'!$I:$I,MATCH(B25,'Masterlist - Updating'!$B:$B,0))</f>
        <v>44783</v>
      </c>
      <c r="J25" s="133">
        <f>INDEX('Masterlist - Updating'!$J:$J,MATCH(B25,'Masterlist - Updating'!$B:$B,0))</f>
        <v>3</v>
      </c>
      <c r="K25" s="133" t="str">
        <f>INDEX('Masterlist - Updating'!$K:$K,MATCH(B25,'Masterlist - Updating'!$B:$B,0))</f>
        <v>Months</v>
      </c>
      <c r="L25" s="8">
        <f>INDEX('Masterlist - Updating'!$L:$L,MATCH(B25,'Masterlist - Updating'!$B:$B,0))</f>
        <v>44875</v>
      </c>
      <c r="M25" s="7" t="str">
        <f>INDEX('Masterlist - Updating'!$M:$M,MATCH(B25,'Masterlist - Updating'!$B:$B,0))</f>
        <v>CALTEK</v>
      </c>
      <c r="N25" s="7" t="str">
        <f>INDEX('Masterlist - Updating'!$N:$N,MATCH(B25,'Masterlist - Updating'!$B:$B,0))</f>
        <v>CMS 2109-22</v>
      </c>
      <c r="O25" s="7" t="str">
        <f>INDEX('Masterlist - Updating'!$O:$O,MATCH(B25,'Masterlist - Updating'!$B:$B,0))</f>
        <v>TEST BUNKER AREA CABINET 4 L4</v>
      </c>
      <c r="P25" s="7" t="b">
        <f ca="1">INDEX('Masterlist - Updating'!$P:$P,MATCH(B25,'Masterlist - Updating'!$B:$B,0))</f>
        <v>1</v>
      </c>
      <c r="Q25" s="7">
        <f>INDEX('Masterlist - Updating'!$Q:$Q,MATCH(B25,'Masterlist - Updating'!$B:$B,0))</f>
        <v>0</v>
      </c>
      <c r="R25" s="7" t="str">
        <f>INDEX('Masterlist - Updating'!$R:$R,MATCH(B25,'Masterlist - Updating'!$B:$B,0))</f>
        <v>9936006</v>
      </c>
      <c r="S25" s="7" t="str">
        <f>INDEX('Masterlist - Updating'!$S:$S,MATCH(B25,'Masterlist - Updating'!$B:$B,0))</f>
        <v>-</v>
      </c>
      <c r="T25" s="7" t="str">
        <f>INDEX('Masterlist - Updating'!$T:$T,MATCH(B25,'Masterlist - Updating'!$B:$B,0))</f>
        <v>11.05.2023</v>
      </c>
      <c r="U25" s="11">
        <f t="shared" ca="1" si="0"/>
        <v>44831</v>
      </c>
      <c r="V25" s="11">
        <f t="shared" ref="V25:V49" si="3">L25-14</f>
        <v>44861</v>
      </c>
    </row>
    <row r="26" spans="1:22" ht="31" hidden="1" x14ac:dyDescent="0.35">
      <c r="A26" s="2">
        <v>24</v>
      </c>
      <c r="B26" s="12" t="s">
        <v>172</v>
      </c>
      <c r="C26" s="130" t="str">
        <f>INDEX('Masterlist - Updating'!$C:$C,MATCH(B26,'Masterlist - Updating'!$B:$B,0))</f>
        <v>PRESSURE TEST GAUGE</v>
      </c>
      <c r="D26" s="7" t="str">
        <f>INDEX('Masterlist - Updating'!$D:$D,MATCH(B26,'Masterlist - Updating'!$B:$B,0))</f>
        <v>IKM</v>
      </c>
      <c r="E26" s="7" t="str">
        <f>INDEX('Masterlist - Updating'!$E:$E,MATCH(B26,'Masterlist - Updating'!$B:$B,0))</f>
        <v>0 to 10,000 PSI</v>
      </c>
      <c r="F26" s="7" t="str">
        <f>INDEX('Masterlist - Updating'!$F:$F,MATCH(B26,'Masterlist - Updating'!$B:$B,0))</f>
        <v>242114012</v>
      </c>
      <c r="G26" s="7" t="str">
        <f>INDEX('Masterlist - Updating'!$G:$G,MATCH(B26,'Masterlist - Updating'!$B:$B,0))</f>
        <v>QCD/TRSG/P08 / TRSG/QM/001/20 / API 16A</v>
      </c>
      <c r="H26" s="7" t="str">
        <f>INDEX('Masterlist - Updating'!$H:$H,MATCH(B26,'Masterlist - Updating'!$B:$B,0))</f>
        <v xml:space="preserve">± 0.5 F.S / API 16A </v>
      </c>
      <c r="I26" s="8">
        <f>INDEX('Masterlist - Updating'!$I:$I,MATCH(B26,'Masterlist - Updating'!$B:$B,0))</f>
        <v>44735</v>
      </c>
      <c r="J26" s="133">
        <f>INDEX('Masterlist - Updating'!$J:$J,MATCH(B26,'Masterlist - Updating'!$B:$B,0))</f>
        <v>3</v>
      </c>
      <c r="K26" s="133" t="str">
        <f>INDEX('Masterlist - Updating'!$K:$K,MATCH(B26,'Masterlist - Updating'!$B:$B,0))</f>
        <v>Months</v>
      </c>
      <c r="L26" s="8">
        <f>INDEX('Masterlist - Updating'!$L:$L,MATCH(B26,'Masterlist - Updating'!$B:$B,0))</f>
        <v>44827</v>
      </c>
      <c r="M26" s="7" t="str">
        <f>INDEX('Masterlist - Updating'!$M:$M,MATCH(B26,'Masterlist - Updating'!$B:$B,0))</f>
        <v>TRESCAL</v>
      </c>
      <c r="N26" s="7" t="str">
        <f>INDEX('Masterlist - Updating'!$N:$N,MATCH(B26,'Masterlist - Updating'!$B:$B,0))</f>
        <v>SALPR/0473/6/22</v>
      </c>
      <c r="O26" s="7" t="str">
        <f>INDEX('Masterlist - Updating'!$O:$O,MATCH(B26,'Masterlist - Updating'!$B:$B,0))</f>
        <v>TEST BUNKER AREA CABINET 4 L4</v>
      </c>
      <c r="P26" s="7" t="b">
        <f ca="1">INDEX('Masterlist - Updating'!$P:$P,MATCH(B26,'Masterlist - Updating'!$B:$B,0))</f>
        <v>0</v>
      </c>
      <c r="Q26" s="7">
        <f>INDEX('Masterlist - Updating'!$Q:$Q,MATCH(B26,'Masterlist - Updating'!$B:$B,0))</f>
        <v>0</v>
      </c>
      <c r="R26" s="7" t="str">
        <f>INDEX('Masterlist - Updating'!$R:$R,MATCH(B26,'Masterlist - Updating'!$B:$B,0))</f>
        <v>3534923 (DPI 104)</v>
      </c>
      <c r="S26" s="7" t="str">
        <f>INDEX('Masterlist - Updating'!$S:$S,MATCH(B26,'Masterlist - Updating'!$B:$B,0))</f>
        <v>SALPR/0113/6/22</v>
      </c>
      <c r="T26" s="7" t="str">
        <f>INDEX('Masterlist - Updating'!$T:$T,MATCH(B26,'Masterlist - Updating'!$B:$B,0))</f>
        <v>08.02.2023</v>
      </c>
      <c r="U26" s="11">
        <f t="shared" ca="1" si="0"/>
        <v>44831</v>
      </c>
      <c r="V26" s="11">
        <f t="shared" si="3"/>
        <v>44813</v>
      </c>
    </row>
    <row r="27" spans="1:22" ht="31" hidden="1" x14ac:dyDescent="0.35">
      <c r="A27" s="2">
        <v>25</v>
      </c>
      <c r="B27" s="12" t="s">
        <v>174</v>
      </c>
      <c r="C27" s="130" t="str">
        <f>INDEX('Masterlist - Updating'!$C:$C,MATCH(B27,'Masterlist - Updating'!$B:$B,0))</f>
        <v>PRESSURE TEST GAUGE</v>
      </c>
      <c r="D27" s="7" t="str">
        <f>INDEX('Masterlist - Updating'!$D:$D,MATCH(B27,'Masterlist - Updating'!$B:$B,0))</f>
        <v>IKM</v>
      </c>
      <c r="E27" s="7" t="str">
        <f>INDEX('Masterlist - Updating'!$E:$E,MATCH(B27,'Masterlist - Updating'!$B:$B,0))</f>
        <v>0 to 30,000 PSI</v>
      </c>
      <c r="F27" s="7" t="str">
        <f>INDEX('Masterlist - Updating'!$F:$F,MATCH(B27,'Masterlist - Updating'!$B:$B,0))</f>
        <v>242118001</v>
      </c>
      <c r="G27" s="7" t="str">
        <f>INDEX('Masterlist - Updating'!$G:$G,MATCH(B27,'Masterlist - Updating'!$B:$B,0))</f>
        <v>QCD/TRSG/P08 / TRSG/QM/001/20 / API 16A</v>
      </c>
      <c r="H27" s="7" t="str">
        <f>INDEX('Masterlist - Updating'!$H:$H,MATCH(B27,'Masterlist - Updating'!$B:$B,0))</f>
        <v>± 0.5 F.S</v>
      </c>
      <c r="I27" s="8">
        <f>INDEX('Masterlist - Updating'!$I:$I,MATCH(B27,'Masterlist - Updating'!$B:$B,0))</f>
        <v>44739</v>
      </c>
      <c r="J27" s="133">
        <f>INDEX('Masterlist - Updating'!$J:$J,MATCH(B27,'Masterlist - Updating'!$B:$B,0))</f>
        <v>3</v>
      </c>
      <c r="K27" s="133" t="str">
        <f>INDEX('Masterlist - Updating'!$K:$K,MATCH(B27,'Masterlist - Updating'!$B:$B,0))</f>
        <v>Months</v>
      </c>
      <c r="L27" s="8">
        <f>INDEX('Masterlist - Updating'!$L:$L,MATCH(B27,'Masterlist - Updating'!$B:$B,0))</f>
        <v>44831</v>
      </c>
      <c r="M27" s="7" t="str">
        <f>INDEX('Masterlist - Updating'!$M:$M,MATCH(B27,'Masterlist - Updating'!$B:$B,0))</f>
        <v>TRESCAL</v>
      </c>
      <c r="N27" s="7" t="str">
        <f>INDEX('Masterlist - Updating'!$N:$N,MATCH(B27,'Masterlist - Updating'!$B:$B,0))</f>
        <v>SALPR/0473/7/22</v>
      </c>
      <c r="O27" s="7" t="str">
        <f>INDEX('Masterlist - Updating'!$O:$O,MATCH(B27,'Masterlist - Updating'!$B:$B,0))</f>
        <v>TEST BUNKER AREA CABINET 4 L4</v>
      </c>
      <c r="P27" s="7" t="b">
        <f ca="1">INDEX('Masterlist - Updating'!$P:$P,MATCH(B27,'Masterlist - Updating'!$B:$B,0))</f>
        <v>0</v>
      </c>
      <c r="Q27" s="7">
        <f>INDEX('Masterlist - Updating'!$Q:$Q,MATCH(B27,'Masterlist - Updating'!$B:$B,0))</f>
        <v>0</v>
      </c>
      <c r="R27" s="7" t="str">
        <f>INDEX('Masterlist - Updating'!$R:$R,MATCH(B27,'Masterlist - Updating'!$B:$B,0))</f>
        <v>211H20640027</v>
      </c>
      <c r="S27" s="7" t="str">
        <f>INDEX('Masterlist - Updating'!$S:$S,MATCH(B27,'Masterlist - Updating'!$B:$B,0))</f>
        <v>SALPR/0113/15/22</v>
      </c>
      <c r="T27" s="7" t="str">
        <f>INDEX('Masterlist - Updating'!$T:$T,MATCH(B27,'Masterlist - Updating'!$B:$B,0))</f>
        <v>08.02.2023</v>
      </c>
      <c r="U27" s="11">
        <f t="shared" ca="1" si="0"/>
        <v>44831</v>
      </c>
      <c r="V27" s="11">
        <f t="shared" si="3"/>
        <v>44817</v>
      </c>
    </row>
    <row r="28" spans="1:22" ht="15.5" hidden="1" x14ac:dyDescent="0.35">
      <c r="A28" s="2">
        <v>26</v>
      </c>
      <c r="B28" s="12" t="s">
        <v>180</v>
      </c>
      <c r="C28" s="130" t="str">
        <f>INDEX('Masterlist - Updating'!$C:$C,MATCH(B28,'Masterlist - Updating'!$B:$B,0))</f>
        <v>CHART RECORDER</v>
      </c>
      <c r="D28" s="7" t="str">
        <f>INDEX('Masterlist - Updating'!$D:$D,MATCH(B28,'Masterlist - Updating'!$B:$B,0))</f>
        <v>OGME</v>
      </c>
      <c r="E28" s="7" t="str">
        <f>INDEX('Masterlist - Updating'!$E:$E,MATCH(B28,'Masterlist - Updating'!$B:$B,0))</f>
        <v>0 - 10,000 PSI</v>
      </c>
      <c r="F28" s="7" t="str">
        <f>INDEX('Masterlist - Updating'!$F:$F,MATCH(B28,'Masterlist - Updating'!$B:$B,0))</f>
        <v>P29403</v>
      </c>
      <c r="G28" s="7" t="str">
        <f>INDEX('Masterlist - Updating'!$G:$G,MATCH(B28,'Masterlist - Updating'!$B:$B,0))</f>
        <v>QCD/TRSG/P08 / TRSG/QM/001/20 / API 6A</v>
      </c>
      <c r="H28" s="7" t="str">
        <f>INDEX('Masterlist - Updating'!$H:$H,MATCH(B28,'Masterlist - Updating'!$B:$B,0))</f>
        <v>± 2% F.S</v>
      </c>
      <c r="I28" s="8">
        <f>INDEX('Masterlist - Updating'!$I:$I,MATCH(B28,'Masterlist - Updating'!$B:$B,0))</f>
        <v>44718</v>
      </c>
      <c r="J28" s="133">
        <f>INDEX('Masterlist - Updating'!$J:$J,MATCH(B28,'Masterlist - Updating'!$B:$B,0))</f>
        <v>1</v>
      </c>
      <c r="K28" s="133" t="str">
        <f>INDEX('Masterlist - Updating'!$K:$K,MATCH(B28,'Masterlist - Updating'!$B:$B,0))</f>
        <v>Years</v>
      </c>
      <c r="L28" s="8">
        <f>INDEX('Masterlist - Updating'!$L:$L,MATCH(B28,'Masterlist - Updating'!$B:$B,0))</f>
        <v>45083</v>
      </c>
      <c r="M28" s="7" t="str">
        <f>INDEX('Masterlist - Updating'!$M:$M,MATCH(B28,'Masterlist - Updating'!$B:$B,0))</f>
        <v>TRESCAL</v>
      </c>
      <c r="N28" s="7" t="str">
        <f>INDEX('Masterlist - Updating'!$N:$N,MATCH(B28,'Masterlist - Updating'!$B:$B,0))</f>
        <v>SALPR/0409/6/22</v>
      </c>
      <c r="O28" s="7" t="str">
        <f>INDEX('Masterlist - Updating'!$O:$O,MATCH(B28,'Masterlist - Updating'!$B:$B,0))</f>
        <v>BAY D F03</v>
      </c>
      <c r="P28" s="7" t="b">
        <f ca="1">INDEX('Masterlist - Updating'!$P:$P,MATCH(B28,'Masterlist - Updating'!$B:$B,0))</f>
        <v>1</v>
      </c>
      <c r="Q28" s="7">
        <f>INDEX('Masterlist - Updating'!$Q:$Q,MATCH(B28,'Masterlist - Updating'!$B:$B,0))</f>
        <v>0</v>
      </c>
      <c r="R28" s="7" t="str">
        <f>INDEX('Masterlist - Updating'!$R:$R,MATCH(B28,'Masterlist - Updating'!$B:$B,0))</f>
        <v>3534923 (DPI 104)</v>
      </c>
      <c r="S28" s="7" t="str">
        <f>INDEX('Masterlist - Updating'!$S:$S,MATCH(B28,'Masterlist - Updating'!$B:$B,0))</f>
        <v>SALPR/0113/6/22</v>
      </c>
      <c r="T28" s="7" t="str">
        <f>INDEX('Masterlist - Updating'!$T:$T,MATCH(B28,'Masterlist - Updating'!$B:$B,0))</f>
        <v>08.02.2023</v>
      </c>
      <c r="U28" s="11">
        <f t="shared" ca="1" si="0"/>
        <v>44831</v>
      </c>
      <c r="V28" s="11">
        <f t="shared" si="3"/>
        <v>45069</v>
      </c>
    </row>
    <row r="29" spans="1:22" ht="31" hidden="1" x14ac:dyDescent="0.35">
      <c r="A29" s="2">
        <v>27</v>
      </c>
      <c r="B29" s="12" t="s">
        <v>182</v>
      </c>
      <c r="C29" s="130" t="str">
        <f>INDEX('Masterlist - Updating'!$C:$C,MATCH(B29,'Masterlist - Updating'!$B:$B,0))</f>
        <v>HIGH PRESSURE CHART RECORDER</v>
      </c>
      <c r="D29" s="7" t="str">
        <f>INDEX('Masterlist - Updating'!$D:$D,MATCH(B29,'Masterlist - Updating'!$B:$B,0))</f>
        <v>OGME</v>
      </c>
      <c r="E29" s="7" t="str">
        <f>INDEX('Masterlist - Updating'!$E:$E,MATCH(B29,'Masterlist - Updating'!$B:$B,0))</f>
        <v>0 - 30,000 PSI</v>
      </c>
      <c r="F29" s="7" t="str">
        <f>INDEX('Masterlist - Updating'!$F:$F,MATCH(B29,'Masterlist - Updating'!$B:$B,0))</f>
        <v>P29405</v>
      </c>
      <c r="G29" s="7" t="str">
        <f>INDEX('Masterlist - Updating'!$G:$G,MATCH(B29,'Masterlist - Updating'!$B:$B,0))</f>
        <v>QCD/TRSG/P08 / TRSG/QM/001/20  / API 6A</v>
      </c>
      <c r="H29" s="7" t="str">
        <f>INDEX('Masterlist - Updating'!$H:$H,MATCH(B29,'Masterlist - Updating'!$B:$B,0))</f>
        <v>± 2 % FS</v>
      </c>
      <c r="I29" s="8">
        <f>INDEX('Masterlist - Updating'!$I:$I,MATCH(B29,'Masterlist - Updating'!$B:$B,0))</f>
        <v>44793</v>
      </c>
      <c r="J29" s="133">
        <f>INDEX('Masterlist - Updating'!$J:$J,MATCH(B29,'Masterlist - Updating'!$B:$B,0))</f>
        <v>1</v>
      </c>
      <c r="K29" s="133" t="str">
        <f>INDEX('Masterlist - Updating'!$K:$K,MATCH(B29,'Masterlist - Updating'!$B:$B,0))</f>
        <v>Years</v>
      </c>
      <c r="L29" s="8">
        <f>INDEX('Masterlist - Updating'!$L:$L,MATCH(B29,'Masterlist - Updating'!$B:$B,0))</f>
        <v>45158</v>
      </c>
      <c r="M29" s="7" t="str">
        <f>INDEX('Masterlist - Updating'!$M:$M,MATCH(B29,'Masterlist - Updating'!$B:$B,0))</f>
        <v>TRESCAL</v>
      </c>
      <c r="N29" s="7" t="str">
        <f>INDEX('Masterlist - Updating'!$N:$N,MATCH(B29,'Masterlist - Updating'!$B:$B,0))</f>
        <v>SALPR/0638/1/22</v>
      </c>
      <c r="O29" s="7" t="str">
        <f>INDEX('Masterlist - Updating'!$O:$O,MATCH(B29,'Masterlist - Updating'!$B:$B,0))</f>
        <v>TEST BUNKER AREA 2</v>
      </c>
      <c r="P29" s="7" t="b">
        <f ca="1">INDEX('Masterlist - Updating'!$P:$P,MATCH(B29,'Masterlist - Updating'!$B:$B,0))</f>
        <v>1</v>
      </c>
      <c r="Q29" s="7">
        <f>INDEX('Masterlist - Updating'!$Q:$Q,MATCH(B29,'Masterlist - Updating'!$B:$B,0))</f>
        <v>0</v>
      </c>
      <c r="R29" s="7" t="str">
        <f>INDEX('Masterlist - Updating'!$R:$R,MATCH(B29,'Masterlist - Updating'!$B:$B,0))</f>
        <v>211H19490005 (681)</v>
      </c>
      <c r="S29" s="7" t="str">
        <f>INDEX('Masterlist - Updating'!$S:$S,MATCH(B29,'Masterlist - Updating'!$B:$B,0))</f>
        <v>SALPR/0904/3/21</v>
      </c>
      <c r="T29" s="7" t="str">
        <f>INDEX('Masterlist - Updating'!$T:$T,MATCH(B29,'Masterlist - Updating'!$B:$B,0))</f>
        <v>07.10.2022</v>
      </c>
      <c r="U29" s="11">
        <f t="shared" ca="1" si="0"/>
        <v>44831</v>
      </c>
      <c r="V29" s="11">
        <f t="shared" si="3"/>
        <v>45144</v>
      </c>
    </row>
    <row r="30" spans="1:22" ht="31" hidden="1" x14ac:dyDescent="0.35">
      <c r="A30" s="2">
        <v>28</v>
      </c>
      <c r="B30" s="12" t="s">
        <v>186</v>
      </c>
      <c r="C30" s="130" t="str">
        <f>INDEX('Masterlist - Updating'!$C:$C,MATCH(B30,'Masterlist - Updating'!$B:$B,0))</f>
        <v>CHART RECORDER</v>
      </c>
      <c r="D30" s="7" t="str">
        <f>INDEX('Masterlist - Updating'!$D:$D,MATCH(B30,'Masterlist - Updating'!$B:$B,0))</f>
        <v>BARTON</v>
      </c>
      <c r="E30" s="7" t="str">
        <f>INDEX('Masterlist - Updating'!$E:$E,MATCH(B30,'Masterlist - Updating'!$B:$B,0))</f>
        <v>0 - 1000 PSI</v>
      </c>
      <c r="F30" s="7" t="str">
        <f>INDEX('Masterlist - Updating'!$F:$F,MATCH(B30,'Masterlist - Updating'!$B:$B,0))</f>
        <v>06877</v>
      </c>
      <c r="G30" s="7" t="str">
        <f>INDEX('Masterlist - Updating'!$G:$G,MATCH(B30,'Masterlist - Updating'!$B:$B,0))</f>
        <v>QCD/TRSG/P08 / TRSG/QM/001/20 / API 6A</v>
      </c>
      <c r="H30" s="7" t="str">
        <f>INDEX('Masterlist - Updating'!$H:$H,MATCH(B30,'Masterlist - Updating'!$B:$B,0))</f>
        <v>± 2% F.S</v>
      </c>
      <c r="I30" s="8">
        <f>INDEX('Masterlist - Updating'!$I:$I,MATCH(B30,'Masterlist - Updating'!$B:$B,0))</f>
        <v>44649</v>
      </c>
      <c r="J30" s="133">
        <f>INDEX('Masterlist - Updating'!$J:$J,MATCH(B30,'Masterlist - Updating'!$B:$B,0))</f>
        <v>1</v>
      </c>
      <c r="K30" s="133" t="str">
        <f>INDEX('Masterlist - Updating'!$K:$K,MATCH(B30,'Masterlist - Updating'!$B:$B,0))</f>
        <v>Years</v>
      </c>
      <c r="L30" s="8">
        <f>INDEX('Masterlist - Updating'!$L:$L,MATCH(B30,'Masterlist - Updating'!$B:$B,0))</f>
        <v>45014</v>
      </c>
      <c r="M30" s="7" t="str">
        <f>INDEX('Masterlist - Updating'!$M:$M,MATCH(B30,'Masterlist - Updating'!$B:$B,0))</f>
        <v>TRESCAL</v>
      </c>
      <c r="N30" s="7" t="str">
        <f>INDEX('Masterlist - Updating'!$N:$N,MATCH(B30,'Masterlist - Updating'!$B:$B,0))</f>
        <v>SALPR/0223/10/22</v>
      </c>
      <c r="O30" s="7" t="str">
        <f>INDEX('Masterlist - Updating'!$O:$O,MATCH(B30,'Masterlist - Updating'!$B:$B,0))</f>
        <v>TEST BUNKER AREA CABINET 4 L1</v>
      </c>
      <c r="P30" s="7" t="b">
        <f ca="1">INDEX('Masterlist - Updating'!$P:$P,MATCH(B30,'Masterlist - Updating'!$B:$B,0))</f>
        <v>1</v>
      </c>
      <c r="Q30" s="7">
        <f>INDEX('Masterlist - Updating'!$Q:$Q,MATCH(B30,'Masterlist - Updating'!$B:$B,0))</f>
        <v>0</v>
      </c>
      <c r="R30" s="7" t="str">
        <f>INDEX('Masterlist - Updating'!$R:$R,MATCH(B30,'Masterlist - Updating'!$B:$B,0))</f>
        <v>211H20640027</v>
      </c>
      <c r="S30" s="7" t="str">
        <f>INDEX('Masterlist - Updating'!$S:$S,MATCH(B30,'Masterlist - Updating'!$B:$B,0))</f>
        <v>SALPR/0113/15/22</v>
      </c>
      <c r="T30" s="7" t="str">
        <f>INDEX('Masterlist - Updating'!$T:$T,MATCH(B30,'Masterlist - Updating'!$B:$B,0))</f>
        <v>08.02.2023</v>
      </c>
      <c r="U30" s="11">
        <f t="shared" ca="1" si="0"/>
        <v>44831</v>
      </c>
      <c r="V30" s="11">
        <f t="shared" si="3"/>
        <v>45000</v>
      </c>
    </row>
    <row r="31" spans="1:22" ht="31" hidden="1" x14ac:dyDescent="0.35">
      <c r="A31" s="2">
        <v>29</v>
      </c>
      <c r="B31" s="12" t="s">
        <v>192</v>
      </c>
      <c r="C31" s="130" t="str">
        <f>INDEX('Masterlist - Updating'!$C:$C,MATCH(B31,'Masterlist - Updating'!$B:$B,0))</f>
        <v>CHART RECORDER</v>
      </c>
      <c r="D31" s="7" t="str">
        <f>INDEX('Masterlist - Updating'!$D:$D,MATCH(B31,'Masterlist - Updating'!$B:$B,0))</f>
        <v>BARTON</v>
      </c>
      <c r="E31" s="7" t="str">
        <f>INDEX('Masterlist - Updating'!$E:$E,MATCH(B31,'Masterlist - Updating'!$B:$B,0))</f>
        <v xml:space="preserve"> 0 -10,000 PSI</v>
      </c>
      <c r="F31" s="7" t="str">
        <f>INDEX('Masterlist - Updating'!$F:$F,MATCH(B31,'Masterlist - Updating'!$B:$B,0))</f>
        <v>06879</v>
      </c>
      <c r="G31" s="7" t="str">
        <f>INDEX('Masterlist - Updating'!$G:$G,MATCH(B31,'Masterlist - Updating'!$B:$B,0))</f>
        <v>QCD/TRSG/P08 / TRSG/QM/001/20 / API 6A</v>
      </c>
      <c r="H31" s="7" t="str">
        <f>INDEX('Masterlist - Updating'!$H:$H,MATCH(B31,'Masterlist - Updating'!$B:$B,0))</f>
        <v>± 2% F.S</v>
      </c>
      <c r="I31" s="8">
        <f>INDEX('Masterlist - Updating'!$I:$I,MATCH(B31,'Masterlist - Updating'!$B:$B,0))</f>
        <v>44649</v>
      </c>
      <c r="J31" s="133">
        <f>INDEX('Masterlist - Updating'!$J:$J,MATCH(B31,'Masterlist - Updating'!$B:$B,0))</f>
        <v>1</v>
      </c>
      <c r="K31" s="133" t="str">
        <f>INDEX('Masterlist - Updating'!$K:$K,MATCH(B31,'Masterlist - Updating'!$B:$B,0))</f>
        <v>Years</v>
      </c>
      <c r="L31" s="8">
        <f>INDEX('Masterlist - Updating'!$L:$L,MATCH(B31,'Masterlist - Updating'!$B:$B,0))</f>
        <v>45014</v>
      </c>
      <c r="M31" s="7" t="str">
        <f>INDEX('Masterlist - Updating'!$M:$M,MATCH(B31,'Masterlist - Updating'!$B:$B,0))</f>
        <v>TRESCAL</v>
      </c>
      <c r="N31" s="7" t="str">
        <f>INDEX('Masterlist - Updating'!$N:$N,MATCH(B31,'Masterlist - Updating'!$B:$B,0))</f>
        <v>SALPR/0223/11/22</v>
      </c>
      <c r="O31" s="7" t="str">
        <f>INDEX('Masterlist - Updating'!$O:$O,MATCH(B31,'Masterlist - Updating'!$B:$B,0))</f>
        <v>TEST BUNKER AREA CABINET 4 L1</v>
      </c>
      <c r="P31" s="7" t="b">
        <f ca="1">INDEX('Masterlist - Updating'!$P:$P,MATCH(B31,'Masterlist - Updating'!$B:$B,0))</f>
        <v>1</v>
      </c>
      <c r="Q31" s="7">
        <f>INDEX('Masterlist - Updating'!$Q:$Q,MATCH(B31,'Masterlist - Updating'!$B:$B,0))</f>
        <v>0</v>
      </c>
      <c r="R31" s="7" t="str">
        <f>INDEX('Masterlist - Updating'!$R:$R,MATCH(B31,'Masterlist - Updating'!$B:$B,0))</f>
        <v>3534923</v>
      </c>
      <c r="S31" s="7" t="str">
        <f>INDEX('Masterlist - Updating'!$S:$S,MATCH(B31,'Masterlist - Updating'!$B:$B,0))</f>
        <v>SALPR/0113/6/22</v>
      </c>
      <c r="T31" s="7" t="str">
        <f>INDEX('Masterlist - Updating'!$T:$T,MATCH(B31,'Masterlist - Updating'!$B:$B,0))</f>
        <v>08.02.2023</v>
      </c>
      <c r="U31" s="11">
        <f t="shared" ca="1" si="0"/>
        <v>44831</v>
      </c>
      <c r="V31" s="11">
        <f t="shared" si="3"/>
        <v>45000</v>
      </c>
    </row>
    <row r="32" spans="1:22" ht="31" hidden="1" x14ac:dyDescent="0.35">
      <c r="A32" s="2">
        <v>30</v>
      </c>
      <c r="B32" s="12" t="s">
        <v>196</v>
      </c>
      <c r="C32" s="130" t="str">
        <f>INDEX('Masterlist - Updating'!$C:$C,MATCH(B32,'Masterlist - Updating'!$B:$B,0))</f>
        <v>DIGITAL PRESSURE GAUGE</v>
      </c>
      <c r="D32" s="7" t="str">
        <f>INDEX('Masterlist - Updating'!$D:$D,MATCH(B32,'Masterlist - Updating'!$B:$B,0))</f>
        <v>ADDITEL</v>
      </c>
      <c r="E32" s="7" t="str">
        <f>INDEX('Masterlist - Updating'!$E:$E,MATCH(B32,'Masterlist - Updating'!$B:$B,0))</f>
        <v>0 - 30,000 PSI</v>
      </c>
      <c r="F32" s="7" t="str">
        <f>INDEX('Masterlist - Updating'!$F:$F,MATCH(B32,'Masterlist - Updating'!$B:$B,0))</f>
        <v>211D150B0003</v>
      </c>
      <c r="G32" s="7" t="str">
        <f>INDEX('Masterlist - Updating'!$G:$G,MATCH(B32,'Masterlist - Updating'!$B:$B,0))</f>
        <v>QCD/PRSG/P08 / TRSG/QM/001/20 / API 16A</v>
      </c>
      <c r="H32" s="7" t="str">
        <f>INDEX('Masterlist - Updating'!$H:$H,MATCH(B32,'Masterlist - Updating'!$B:$B,0))</f>
        <v xml:space="preserve">± 0.5 F.S / API 16A </v>
      </c>
      <c r="I32" s="8">
        <f>INDEX('Masterlist - Updating'!$I:$I,MATCH(B32,'Masterlist - Updating'!$B:$B,0))</f>
        <v>44739</v>
      </c>
      <c r="J32" s="133">
        <f>INDEX('Masterlist - Updating'!$J:$J,MATCH(B32,'Masterlist - Updating'!$B:$B,0))</f>
        <v>3</v>
      </c>
      <c r="K32" s="133" t="str">
        <f>INDEX('Masterlist - Updating'!$K:$K,MATCH(B32,'Masterlist - Updating'!$B:$B,0))</f>
        <v>Months</v>
      </c>
      <c r="L32" s="8">
        <f>INDEX('Masterlist - Updating'!$L:$L,MATCH(B32,'Masterlist - Updating'!$B:$B,0))</f>
        <v>44831</v>
      </c>
      <c r="M32" s="7" t="str">
        <f>INDEX('Masterlist - Updating'!$M:$M,MATCH(B32,'Masterlist - Updating'!$B:$B,0))</f>
        <v>TRESCAL</v>
      </c>
      <c r="N32" s="7" t="str">
        <f>INDEX('Masterlist - Updating'!$N:$N,MATCH(B32,'Masterlist - Updating'!$B:$B,0))</f>
        <v>SALPR/0473/5/22</v>
      </c>
      <c r="O32" s="7" t="str">
        <f>INDEX('Masterlist - Updating'!$O:$O,MATCH(B32,'Masterlist - Updating'!$B:$B,0))</f>
        <v>TEST BUNKER AREA CABINET 4 L4</v>
      </c>
      <c r="P32" s="7" t="b">
        <f ca="1">INDEX('Masterlist - Updating'!$P:$P,MATCH(B32,'Masterlist - Updating'!$B:$B,0))</f>
        <v>0</v>
      </c>
      <c r="Q32" s="7">
        <f>INDEX('Masterlist - Updating'!$Q:$Q,MATCH(B32,'Masterlist - Updating'!$B:$B,0))</f>
        <v>0</v>
      </c>
      <c r="R32" s="7" t="str">
        <f>INDEX('Masterlist - Updating'!$R:$R,MATCH(B32,'Masterlist - Updating'!$B:$B,0))</f>
        <v>7326/283 PCU V491 (PL004524)</v>
      </c>
      <c r="S32" s="7" t="str">
        <f>INDEX('Masterlist - Updating'!$S:$S,MATCH(B32,'Masterlist - Updating'!$B:$B,0))</f>
        <v>PL004524</v>
      </c>
      <c r="T32" s="7" t="str">
        <f>INDEX('Masterlist - Updating'!$T:$T,MATCH(B32,'Masterlist - Updating'!$B:$B,0))</f>
        <v>28.11.2022</v>
      </c>
      <c r="U32" s="11">
        <f t="shared" ca="1" si="0"/>
        <v>44831</v>
      </c>
      <c r="V32" s="11">
        <f t="shared" si="3"/>
        <v>44817</v>
      </c>
    </row>
    <row r="33" spans="1:22" ht="31" x14ac:dyDescent="0.35">
      <c r="A33" s="2">
        <v>31</v>
      </c>
      <c r="B33" s="3" t="s">
        <v>204</v>
      </c>
      <c r="C33" s="130" t="str">
        <f>INDEX('Masterlist - Updating'!$C:$C,MATCH(B33,'Masterlist - Updating'!$B:$B,0))</f>
        <v>DIGITAL PRESSURE GAUGE</v>
      </c>
      <c r="D33" s="7" t="str">
        <f>INDEX('Masterlist - Updating'!$D:$D,MATCH(B33,'Masterlist - Updating'!$B:$B,0))</f>
        <v>ADDITEL</v>
      </c>
      <c r="E33" s="7" t="str">
        <f>INDEX('Masterlist - Updating'!$E:$E,MATCH(B33,'Masterlist - Updating'!$B:$B,0))</f>
        <v>0 - 30,000 PSI</v>
      </c>
      <c r="F33" s="7" t="str">
        <f>INDEX('Masterlist - Updating'!$F:$F,MATCH(B33,'Masterlist - Updating'!$B:$B,0))</f>
        <v>211D150B0004</v>
      </c>
      <c r="G33" s="7" t="str">
        <f>INDEX('Masterlist - Updating'!$G:$G,MATCH(B33,'Masterlist - Updating'!$B:$B,0))</f>
        <v>CTTM-M10:2007 / API 16A</v>
      </c>
      <c r="H33" s="7" t="str">
        <f>INDEX('Masterlist - Updating'!$H:$H,MATCH(B33,'Masterlist - Updating'!$B:$B,0))</f>
        <v xml:space="preserve">± 0.5 F.S / API 16A </v>
      </c>
      <c r="I33" s="8">
        <f>INDEX('Masterlist - Updating'!$I:$I,MATCH(B33,'Masterlist - Updating'!$B:$B,0))</f>
        <v>44783</v>
      </c>
      <c r="J33" s="133">
        <f>INDEX('Masterlist - Updating'!$J:$J,MATCH(B33,'Masterlist - Updating'!$B:$B,0))</f>
        <v>3</v>
      </c>
      <c r="K33" s="133" t="str">
        <f>INDEX('Masterlist - Updating'!$K:$K,MATCH(B33,'Masterlist - Updating'!$B:$B,0))</f>
        <v>Months</v>
      </c>
      <c r="L33" s="8">
        <f>INDEX('Masterlist - Updating'!$L:$L,MATCH(B33,'Masterlist - Updating'!$B:$B,0))</f>
        <v>44875</v>
      </c>
      <c r="M33" s="7" t="str">
        <f>INDEX('Masterlist - Updating'!$M:$M,MATCH(B33,'Masterlist - Updating'!$B:$B,0))</f>
        <v>CALTEK</v>
      </c>
      <c r="N33" s="7" t="str">
        <f>INDEX('Masterlist - Updating'!$N:$N,MATCH(B33,'Masterlist - Updating'!$B:$B,0))</f>
        <v>CMS 2125-22</v>
      </c>
      <c r="O33" s="7" t="str">
        <f>INDEX('Masterlist - Updating'!$O:$O,MATCH(B33,'Masterlist - Updating'!$B:$B,0))</f>
        <v>TEST BUNKER AREA CABINET 4 L4</v>
      </c>
      <c r="P33" s="7" t="b">
        <f ca="1">INDEX('Masterlist - Updating'!$P:$P,MATCH(B33,'Masterlist - Updating'!$B:$B,0))</f>
        <v>1</v>
      </c>
      <c r="Q33" s="7">
        <f>INDEX('Masterlist - Updating'!$Q:$Q,MATCH(B33,'Masterlist - Updating'!$B:$B,0))</f>
        <v>0</v>
      </c>
      <c r="R33" s="7" t="str">
        <f>INDEX('Masterlist - Updating'!$R:$R,MATCH(B33,'Masterlist - Updating'!$B:$B,0))</f>
        <v>7326/283 PCU V491 (PL004524)</v>
      </c>
      <c r="S33" s="7" t="str">
        <f>INDEX('Masterlist - Updating'!$S:$S,MATCH(B33,'Masterlist - Updating'!$B:$B,0))</f>
        <v>PL004524</v>
      </c>
      <c r="T33" s="7" t="str">
        <f>INDEX('Masterlist - Updating'!$T:$T,MATCH(B33,'Masterlist - Updating'!$B:$B,0))</f>
        <v>28.05.2022</v>
      </c>
      <c r="U33" s="11">
        <f t="shared" ca="1" si="0"/>
        <v>44831</v>
      </c>
      <c r="V33" s="11">
        <f t="shared" si="3"/>
        <v>44861</v>
      </c>
    </row>
    <row r="34" spans="1:22" ht="31" x14ac:dyDescent="0.35">
      <c r="A34" s="2">
        <v>32</v>
      </c>
      <c r="B34" s="3" t="s">
        <v>206</v>
      </c>
      <c r="C34" s="130" t="str">
        <f>INDEX('Masterlist - Updating'!$C:$C,MATCH(B34,'Masterlist - Updating'!$B:$B,0))</f>
        <v>DIGITAL PRESSURE GAUGE</v>
      </c>
      <c r="D34" s="7" t="str">
        <f>INDEX('Masterlist - Updating'!$D:$D,MATCH(B34,'Masterlist - Updating'!$B:$B,0))</f>
        <v>DRUCK</v>
      </c>
      <c r="E34" s="7" t="str">
        <f>INDEX('Masterlist - Updating'!$E:$E,MATCH(B34,'Masterlist - Updating'!$B:$B,0))</f>
        <v>0 - 70 BAR</v>
      </c>
      <c r="F34" s="7" t="str">
        <f>INDEX('Masterlist - Updating'!$F:$F,MATCH(B34,'Masterlist - Updating'!$B:$B,0))</f>
        <v>10153958</v>
      </c>
      <c r="G34" s="7" t="str">
        <f>INDEX('Masterlist - Updating'!$G:$G,MATCH(B34,'Masterlist - Updating'!$B:$B,0))</f>
        <v>CTTM-M07:2007 / API 16A</v>
      </c>
      <c r="H34" s="7" t="str">
        <f>INDEX('Masterlist - Updating'!$H:$H,MATCH(B34,'Masterlist - Updating'!$B:$B,0))</f>
        <v xml:space="preserve">± 0.5 F.S / API 16A </v>
      </c>
      <c r="I34" s="8">
        <f>INDEX('Masterlist - Updating'!$I:$I,MATCH(B34,'Masterlist - Updating'!$B:$B,0))</f>
        <v>44783</v>
      </c>
      <c r="J34" s="133">
        <f>INDEX('Masterlist - Updating'!$J:$J,MATCH(B34,'Masterlist - Updating'!$B:$B,0))</f>
        <v>3</v>
      </c>
      <c r="K34" s="133" t="str">
        <f>INDEX('Masterlist - Updating'!$K:$K,MATCH(B34,'Masterlist - Updating'!$B:$B,0))</f>
        <v>Months</v>
      </c>
      <c r="L34" s="8">
        <f>INDEX('Masterlist - Updating'!$L:$L,MATCH(B34,'Masterlist - Updating'!$B:$B,0))</f>
        <v>44875</v>
      </c>
      <c r="M34" s="7" t="str">
        <f>INDEX('Masterlist - Updating'!$M:$M,MATCH(B34,'Masterlist - Updating'!$B:$B,0))</f>
        <v>CALTEK</v>
      </c>
      <c r="N34" s="7" t="str">
        <f>INDEX('Masterlist - Updating'!$N:$N,MATCH(B34,'Masterlist - Updating'!$B:$B,0))</f>
        <v>CMS 2326M-22</v>
      </c>
      <c r="O34" s="7" t="str">
        <f>INDEX('Masterlist - Updating'!$O:$O,MATCH(B34,'Masterlist - Updating'!$B:$B,0))</f>
        <v>TEST BUNKER AREA CABINET 4 L4</v>
      </c>
      <c r="P34" s="7" t="b">
        <f ca="1">INDEX('Masterlist - Updating'!$P:$P,MATCH(B34,'Masterlist - Updating'!$B:$B,0))</f>
        <v>1</v>
      </c>
      <c r="Q34" s="7">
        <f>INDEX('Masterlist - Updating'!$Q:$Q,MATCH(B34,'Masterlist - Updating'!$B:$B,0))</f>
        <v>0</v>
      </c>
      <c r="R34" s="7" t="str">
        <f>INDEX('Masterlist - Updating'!$R:$R,MATCH(B34,'Masterlist - Updating'!$B:$B,0))</f>
        <v>31253 PCU NO.118M</v>
      </c>
      <c r="S34" s="7" t="str">
        <f>INDEX('Masterlist - Updating'!$S:$S,MATCH(B34,'Masterlist - Updating'!$B:$B,0))</f>
        <v>2010-19658</v>
      </c>
      <c r="T34" s="7" t="str">
        <f>INDEX('Masterlist - Updating'!$T:$T,MATCH(B34,'Masterlist - Updating'!$B:$B,0))</f>
        <v>04.12.2022</v>
      </c>
      <c r="U34" s="11">
        <f t="shared" ca="1" si="0"/>
        <v>44831</v>
      </c>
      <c r="V34" s="11">
        <f t="shared" si="3"/>
        <v>44861</v>
      </c>
    </row>
    <row r="35" spans="1:22" ht="31" hidden="1" x14ac:dyDescent="0.35">
      <c r="A35" s="2">
        <v>33</v>
      </c>
      <c r="B35" s="12" t="s">
        <v>213</v>
      </c>
      <c r="C35" s="130" t="str">
        <f>INDEX('Masterlist - Updating'!$C:$C,MATCH(B35,'Masterlist - Updating'!$B:$B,0))</f>
        <v>DIGITAL PRESSURE GAUGE</v>
      </c>
      <c r="D35" s="7" t="str">
        <f>INDEX('Masterlist - Updating'!$D:$D,MATCH(B35,'Masterlist - Updating'!$B:$B,0))</f>
        <v>DRUCK</v>
      </c>
      <c r="E35" s="7" t="str">
        <f>INDEX('Masterlist - Updating'!$E:$E,MATCH(B35,'Masterlist - Updating'!$B:$B,0))</f>
        <v>0 - 1015 PSI 
(0 - 70 BAR)</v>
      </c>
      <c r="F35" s="7" t="str">
        <f>INDEX('Masterlist - Updating'!$F:$F,MATCH(B35,'Masterlist - Updating'!$B:$B,0))</f>
        <v>10171420</v>
      </c>
      <c r="G35" s="7" t="str">
        <f>INDEX('Masterlist - Updating'!$G:$G,MATCH(B35,'Masterlist - Updating'!$B:$B,0))</f>
        <v>QCD/PRSG/P08 / TRSG/QM/001/20 / API 16A</v>
      </c>
      <c r="H35" s="7" t="str">
        <f>INDEX('Masterlist - Updating'!$H:$H,MATCH(B35,'Masterlist - Updating'!$B:$B,0))</f>
        <v xml:space="preserve">± 0.5 F.S / API 16A </v>
      </c>
      <c r="I35" s="8">
        <f>INDEX('Masterlist - Updating'!$I:$I,MATCH(B35,'Masterlist - Updating'!$B:$B,0))</f>
        <v>44736</v>
      </c>
      <c r="J35" s="133">
        <f>INDEX('Masterlist - Updating'!$J:$J,MATCH(B35,'Masterlist - Updating'!$B:$B,0))</f>
        <v>3</v>
      </c>
      <c r="K35" s="133" t="str">
        <f>INDEX('Masterlist - Updating'!$K:$K,MATCH(B35,'Masterlist - Updating'!$B:$B,0))</f>
        <v>Months</v>
      </c>
      <c r="L35" s="8">
        <f>INDEX('Masterlist - Updating'!$L:$L,MATCH(B35,'Masterlist - Updating'!$B:$B,0))</f>
        <v>44828</v>
      </c>
      <c r="M35" s="7" t="str">
        <f>INDEX('Masterlist - Updating'!$M:$M,MATCH(B35,'Masterlist - Updating'!$B:$B,0))</f>
        <v>TRESCAL</v>
      </c>
      <c r="N35" s="7" t="str">
        <f>INDEX('Masterlist - Updating'!$N:$N,MATCH(B35,'Masterlist - Updating'!$B:$B,0))</f>
        <v>SALPR/0473/2/22</v>
      </c>
      <c r="O35" s="7" t="str">
        <f>INDEX('Masterlist - Updating'!$O:$O,MATCH(B35,'Masterlist - Updating'!$B:$B,0))</f>
        <v>TEST BUNKER AREA CABINET 4 L4</v>
      </c>
      <c r="P35" s="7" t="b">
        <f ca="1">INDEX('Masterlist - Updating'!$P:$P,MATCH(B35,'Masterlist - Updating'!$B:$B,0))</f>
        <v>0</v>
      </c>
      <c r="Q35" s="7">
        <f>INDEX('Masterlist - Updating'!$Q:$Q,MATCH(B35,'Masterlist - Updating'!$B:$B,0))</f>
        <v>0</v>
      </c>
      <c r="R35" s="7" t="str">
        <f>INDEX('Masterlist - Updating'!$R:$R,MATCH(B35,'Masterlist - Updating'!$B:$B,0))</f>
        <v>31253 PCU NO.118M</v>
      </c>
      <c r="S35" s="7" t="str">
        <f>INDEX('Masterlist - Updating'!$S:$S,MATCH(B35,'Masterlist - Updating'!$B:$B,0))</f>
        <v>2010-19658</v>
      </c>
      <c r="T35" s="7" t="str">
        <f>INDEX('Masterlist - Updating'!$T:$T,MATCH(B35,'Masterlist - Updating'!$B:$B,0))</f>
        <v>04.12.2022</v>
      </c>
      <c r="U35" s="11">
        <f t="shared" ca="1" si="0"/>
        <v>44831</v>
      </c>
      <c r="V35" s="11">
        <f t="shared" si="3"/>
        <v>44814</v>
      </c>
    </row>
    <row r="36" spans="1:22" ht="15.5" hidden="1" x14ac:dyDescent="0.35">
      <c r="A36" s="2">
        <v>34</v>
      </c>
      <c r="B36" s="12" t="s">
        <v>216</v>
      </c>
      <c r="C36" s="130" t="str">
        <f>INDEX('Masterlist - Updating'!$C:$C,MATCH(B36,'Masterlist - Updating'!$B:$B,0))</f>
        <v>TORQUE PRESSURE GAUGE</v>
      </c>
      <c r="D36" s="7" t="str">
        <f>INDEX('Masterlist - Updating'!$D:$D,MATCH(B36,'Masterlist - Updating'!$B:$B,0))</f>
        <v>HYTORC</v>
      </c>
      <c r="E36" s="7" t="str">
        <f>INDEX('Masterlist - Updating'!$E:$E,MATCH(B36,'Masterlist - Updating'!$B:$B,0))</f>
        <v>0 - 11,500 PSI</v>
      </c>
      <c r="F36" s="7" t="str">
        <f>INDEX('Masterlist - Updating'!$F:$F,MATCH(B36,'Masterlist - Updating'!$B:$B,0))</f>
        <v>145050343</v>
      </c>
      <c r="G36" s="7" t="str">
        <f>INDEX('Masterlist - Updating'!$G:$G,MATCH(B36,'Masterlist - Updating'!$B:$B,0))</f>
        <v>QCD/PRSG/P08 / TRSG/QM/001/20 / API 16A</v>
      </c>
      <c r="H36" s="7" t="str">
        <f>INDEX('Masterlist - Updating'!$H:$H,MATCH(B36,'Masterlist - Updating'!$B:$B,0))</f>
        <v xml:space="preserve">± 0.5 F.S / API 16A </v>
      </c>
      <c r="I36" s="8">
        <f>INDEX('Masterlist - Updating'!$I:$I,MATCH(B36,'Masterlist - Updating'!$B:$B,0))</f>
        <v>44656</v>
      </c>
      <c r="J36" s="133">
        <f>INDEX('Masterlist - Updating'!$J:$J,MATCH(B36,'Masterlist - Updating'!$B:$B,0))</f>
        <v>6</v>
      </c>
      <c r="K36" s="133" t="str">
        <f>INDEX('Masterlist - Updating'!$K:$K,MATCH(B36,'Masterlist - Updating'!$B:$B,0))</f>
        <v>Months</v>
      </c>
      <c r="L36" s="8">
        <f>INDEX('Masterlist - Updating'!$L:$L,MATCH(B36,'Masterlist - Updating'!$B:$B,0))</f>
        <v>44839</v>
      </c>
      <c r="M36" s="7" t="str">
        <f>INDEX('Masterlist - Updating'!$M:$M,MATCH(B36,'Masterlist - Updating'!$B:$B,0))</f>
        <v>TRESCAL</v>
      </c>
      <c r="N36" s="7" t="str">
        <f>INDEX('Masterlist - Updating'!$N:$N,MATCH(B36,'Masterlist - Updating'!$B:$B,0))</f>
        <v>SALPR/0223/3/22</v>
      </c>
      <c r="O36" s="7" t="str">
        <f>INDEX('Masterlist - Updating'!$O:$O,MATCH(B36,'Masterlist - Updating'!$B:$B,0))</f>
        <v>Assy Shop</v>
      </c>
      <c r="P36" s="7" t="b">
        <f ca="1">INDEX('Masterlist - Updating'!$P:$P,MATCH(B36,'Masterlist - Updating'!$B:$B,0))</f>
        <v>0</v>
      </c>
      <c r="Q36" s="7">
        <f>INDEX('Masterlist - Updating'!$Q:$Q,MATCH(B36,'Masterlist - Updating'!$B:$B,0))</f>
        <v>0</v>
      </c>
      <c r="R36" s="7" t="str">
        <f>INDEX('Masterlist - Updating'!$R:$R,MATCH(B36,'Masterlist - Updating'!$B:$B,0))</f>
        <v>3789410</v>
      </c>
      <c r="S36" s="7" t="str">
        <f>INDEX('Masterlist - Updating'!$S:$S,MATCH(B36,'Masterlist - Updating'!$B:$B,0))</f>
        <v>SALPR/0113/3/22</v>
      </c>
      <c r="T36" s="7" t="str">
        <f>INDEX('Masterlist - Updating'!$T:$T,MATCH(B36,'Masterlist - Updating'!$B:$B,0))</f>
        <v>08.02.2023</v>
      </c>
      <c r="U36" s="11">
        <f t="shared" ca="1" si="0"/>
        <v>44831</v>
      </c>
      <c r="V36" s="11">
        <f t="shared" si="3"/>
        <v>44825</v>
      </c>
    </row>
    <row r="37" spans="1:22" ht="31" hidden="1" x14ac:dyDescent="0.35">
      <c r="A37" s="2">
        <v>35</v>
      </c>
      <c r="B37" s="12" t="s">
        <v>224</v>
      </c>
      <c r="C37" s="130" t="str">
        <f>INDEX('Masterlist - Updating'!$C:$C,MATCH(B37,'Masterlist - Updating'!$B:$B,0))</f>
        <v>TORQUE WRENCH</v>
      </c>
      <c r="D37" s="7" t="str">
        <f>INDEX('Masterlist - Updating'!$D:$D,MATCH(B37,'Masterlist - Updating'!$B:$B,0))</f>
        <v>NORBAR</v>
      </c>
      <c r="E37" s="7" t="str">
        <f>INDEX('Masterlist - Updating'!$E:$E,MATCH(B37,'Masterlist - Updating'!$B:$B,0))</f>
        <v>60 - 300 NM</v>
      </c>
      <c r="F37" s="7" t="str">
        <f>INDEX('Masterlist - Updating'!$F:$F,MATCH(B37,'Masterlist - Updating'!$B:$B,0))</f>
        <v>2013/201793</v>
      </c>
      <c r="G37" s="7" t="str">
        <f>INDEX('Masterlist - Updating'!$G:$G,MATCH(B37,'Masterlist - Updating'!$B:$B,0))</f>
        <v>BS EN ISO 6789-1:2017</v>
      </c>
      <c r="H37" s="7" t="str">
        <f>INDEX('Masterlist - Updating'!$H:$H,MATCH(B37,'Masterlist - Updating'!$B:$B,0))</f>
        <v>± 4 %</v>
      </c>
      <c r="I37" s="8">
        <f>INDEX('Masterlist - Updating'!$I:$I,MATCH(B37,'Masterlist - Updating'!$B:$B,0))</f>
        <v>44468</v>
      </c>
      <c r="J37" s="133">
        <f>INDEX('Masterlist - Updating'!$J:$J,MATCH(B37,'Masterlist - Updating'!$B:$B,0))</f>
        <v>1</v>
      </c>
      <c r="K37" s="133" t="str">
        <f>INDEX('Masterlist - Updating'!$K:$K,MATCH(B37,'Masterlist - Updating'!$B:$B,0))</f>
        <v>Years</v>
      </c>
      <c r="L37" s="8">
        <f>INDEX('Masterlist - Updating'!$L:$L,MATCH(B37,'Masterlist - Updating'!$B:$B,0))</f>
        <v>44833</v>
      </c>
      <c r="M37" s="7" t="str">
        <f>INDEX('Masterlist - Updating'!$M:$M,MATCH(B37,'Masterlist - Updating'!$B:$B,0))</f>
        <v>NORBAR</v>
      </c>
      <c r="N37" s="7" t="str">
        <f>INDEX('Masterlist - Updating'!$N:$N,MATCH(B37,'Masterlist - Updating'!$B:$B,0))</f>
        <v>38339S</v>
      </c>
      <c r="O37" s="7" t="str">
        <f>INDEX('Masterlist - Updating'!$O:$O,MATCH(B37,'Masterlist - Updating'!$B:$B,0))</f>
        <v>TEST BUNKER AREA 3 L3</v>
      </c>
      <c r="P37" s="7" t="b">
        <f ca="1">INDEX('Masterlist - Updating'!$P:$P,MATCH(B37,'Masterlist - Updating'!$B:$B,0))</f>
        <v>0</v>
      </c>
      <c r="Q37" s="7">
        <f>INDEX('Masterlist - Updating'!$Q:$Q,MATCH(B37,'Masterlist - Updating'!$B:$B,0))</f>
        <v>0</v>
      </c>
      <c r="R37" s="7">
        <f>INDEX('Masterlist - Updating'!$R:$R,MATCH(B37,'Masterlist - Updating'!$B:$B,0))</f>
        <v>0</v>
      </c>
      <c r="S37" s="7">
        <f>INDEX('Masterlist - Updating'!$S:$S,MATCH(B37,'Masterlist - Updating'!$B:$B,0))</f>
        <v>0</v>
      </c>
      <c r="T37" s="7">
        <f>INDEX('Masterlist - Updating'!$T:$T,MATCH(B37,'Masterlist - Updating'!$B:$B,0))</f>
        <v>0</v>
      </c>
      <c r="U37" s="11">
        <f t="shared" ca="1" si="0"/>
        <v>44831</v>
      </c>
      <c r="V37" s="11">
        <f t="shared" si="3"/>
        <v>44819</v>
      </c>
    </row>
    <row r="38" spans="1:22" ht="31" hidden="1" x14ac:dyDescent="0.35">
      <c r="A38" s="2">
        <v>36</v>
      </c>
      <c r="B38" s="12" t="s">
        <v>227</v>
      </c>
      <c r="C38" s="130" t="str">
        <f>INDEX('Masterlist - Updating'!$C:$C,MATCH(B38,'Masterlist - Updating'!$B:$B,0))</f>
        <v>TORQUE WRENCH</v>
      </c>
      <c r="D38" s="7" t="str">
        <f>INDEX('Masterlist - Updating'!$D:$D,MATCH(B38,'Masterlist - Updating'!$B:$B,0))</f>
        <v>NORBAR</v>
      </c>
      <c r="E38" s="7" t="str">
        <f>INDEX('Masterlist - Updating'!$E:$E,MATCH(B38,'Masterlist - Updating'!$B:$B,0))</f>
        <v>110 - 550 NM</v>
      </c>
      <c r="F38" s="7" t="str">
        <f>INDEX('Masterlist - Updating'!$F:$F,MATCH(B38,'Masterlist - Updating'!$B:$B,0))</f>
        <v>2013/207278</v>
      </c>
      <c r="G38" s="7" t="str">
        <f>INDEX('Masterlist - Updating'!$G:$G,MATCH(B38,'Masterlist - Updating'!$B:$B,0))</f>
        <v>BS EN ISO 6789-1:2017</v>
      </c>
      <c r="H38" s="7" t="str">
        <f>INDEX('Masterlist - Updating'!$H:$H,MATCH(B38,'Masterlist - Updating'!$B:$B,0))</f>
        <v>± 4 %</v>
      </c>
      <c r="I38" s="8">
        <f>INDEX('Masterlist - Updating'!$I:$I,MATCH(B38,'Masterlist - Updating'!$B:$B,0))</f>
        <v>44468</v>
      </c>
      <c r="J38" s="133">
        <f>INDEX('Masterlist - Updating'!$J:$J,MATCH(B38,'Masterlist - Updating'!$B:$B,0))</f>
        <v>1</v>
      </c>
      <c r="K38" s="133" t="str">
        <f>INDEX('Masterlist - Updating'!$K:$K,MATCH(B38,'Masterlist - Updating'!$B:$B,0))</f>
        <v>Years</v>
      </c>
      <c r="L38" s="8">
        <f>INDEX('Masterlist - Updating'!$L:$L,MATCH(B38,'Masterlist - Updating'!$B:$B,0))</f>
        <v>44833</v>
      </c>
      <c r="M38" s="7" t="str">
        <f>INDEX('Masterlist - Updating'!$M:$M,MATCH(B38,'Masterlist - Updating'!$B:$B,0))</f>
        <v>NORBAR</v>
      </c>
      <c r="N38" s="7" t="str">
        <f>INDEX('Masterlist - Updating'!$N:$N,MATCH(B38,'Masterlist - Updating'!$B:$B,0))</f>
        <v>38352S</v>
      </c>
      <c r="O38" s="7" t="str">
        <f>INDEX('Masterlist - Updating'!$O:$O,MATCH(B38,'Masterlist - Updating'!$B:$B,0))</f>
        <v>TEST BUNKER AREA 3 L3</v>
      </c>
      <c r="P38" s="7" t="b">
        <f ca="1">INDEX('Masterlist - Updating'!$P:$P,MATCH(B38,'Masterlist - Updating'!$B:$B,0))</f>
        <v>0</v>
      </c>
      <c r="Q38" s="7">
        <f>INDEX('Masterlist - Updating'!$Q:$Q,MATCH(B38,'Masterlist - Updating'!$B:$B,0))</f>
        <v>0</v>
      </c>
      <c r="R38" s="7">
        <f>INDEX('Masterlist - Updating'!$R:$R,MATCH(B38,'Masterlist - Updating'!$B:$B,0))</f>
        <v>0</v>
      </c>
      <c r="S38" s="7">
        <f>INDEX('Masterlist - Updating'!$S:$S,MATCH(B38,'Masterlist - Updating'!$B:$B,0))</f>
        <v>0</v>
      </c>
      <c r="T38" s="7">
        <f>INDEX('Masterlist - Updating'!$T:$T,MATCH(B38,'Masterlist - Updating'!$B:$B,0))</f>
        <v>0</v>
      </c>
      <c r="U38" s="11">
        <f t="shared" ca="1" si="0"/>
        <v>44831</v>
      </c>
      <c r="V38" s="11">
        <f t="shared" si="3"/>
        <v>44819</v>
      </c>
    </row>
    <row r="39" spans="1:22" ht="31" x14ac:dyDescent="0.35">
      <c r="A39" s="2">
        <v>37</v>
      </c>
      <c r="B39" s="3" t="s">
        <v>242</v>
      </c>
      <c r="C39" s="130" t="str">
        <f>INDEX('Masterlist - Updating'!$C:$C,MATCH(B39,'Masterlist - Updating'!$B:$B,0))</f>
        <v>DIGITAL PRESSURE GAUGE</v>
      </c>
      <c r="D39" s="7" t="str">
        <f>INDEX('Masterlist - Updating'!$D:$D,MATCH(B39,'Masterlist - Updating'!$B:$B,0))</f>
        <v>DRUCK</v>
      </c>
      <c r="E39" s="7" t="str">
        <f>INDEX('Masterlist - Updating'!$E:$E,MATCH(B39,'Masterlist - Updating'!$B:$B,0))</f>
        <v>0 - 350 Bar</v>
      </c>
      <c r="F39" s="7" t="str">
        <f>INDEX('Masterlist - Updating'!$F:$F,MATCH(B39,'Masterlist - Updating'!$B:$B,0))</f>
        <v>10174925</v>
      </c>
      <c r="G39" s="7" t="str">
        <f>INDEX('Masterlist - Updating'!$G:$G,MATCH(B39,'Masterlist - Updating'!$B:$B,0))</f>
        <v>CTTM-M09:2007 / API 16A</v>
      </c>
      <c r="H39" s="7" t="str">
        <f>INDEX('Masterlist - Updating'!$H:$H,MATCH(B39,'Masterlist - Updating'!$B:$B,0))</f>
        <v xml:space="preserve">± 0.5 F.S / API 16A </v>
      </c>
      <c r="I39" s="8">
        <f>INDEX('Masterlist - Updating'!$I:$I,MATCH(B39,'Masterlist - Updating'!$B:$B,0))</f>
        <v>44783</v>
      </c>
      <c r="J39" s="133">
        <f>INDEX('Masterlist - Updating'!$J:$J,MATCH(B39,'Masterlist - Updating'!$B:$B,0))</f>
        <v>3</v>
      </c>
      <c r="K39" s="133" t="str">
        <f>INDEX('Masterlist - Updating'!$K:$K,MATCH(B39,'Masterlist - Updating'!$B:$B,0))</f>
        <v>Months</v>
      </c>
      <c r="L39" s="8">
        <f>INDEX('Masterlist - Updating'!$L:$L,MATCH(B39,'Masterlist - Updating'!$B:$B,0))</f>
        <v>44875</v>
      </c>
      <c r="M39" s="7" t="str">
        <f>INDEX('Masterlist - Updating'!$M:$M,MATCH(B39,'Masterlist - Updating'!$B:$B,0))</f>
        <v>CALTEK</v>
      </c>
      <c r="N39" s="7" t="str">
        <f>INDEX('Masterlist - Updating'!$N:$N,MATCH(B39,'Masterlist - Updating'!$B:$B,0))</f>
        <v>CMS 2327M-22</v>
      </c>
      <c r="O39" s="7" t="str">
        <f>INDEX('Masterlist - Updating'!$O:$O,MATCH(B39,'Masterlist - Updating'!$B:$B,0))</f>
        <v>TEST BUNKER AREA CABINET 4 L4</v>
      </c>
      <c r="P39" s="7" t="b">
        <f ca="1">INDEX('Masterlist - Updating'!$P:$P,MATCH(B39,'Masterlist - Updating'!$B:$B,0))</f>
        <v>1</v>
      </c>
      <c r="Q39" s="7">
        <f>INDEX('Masterlist - Updating'!$Q:$Q,MATCH(B39,'Masterlist - Updating'!$B:$B,0))</f>
        <v>0</v>
      </c>
      <c r="R39" s="7" t="str">
        <f>INDEX('Masterlist - Updating'!$R:$R,MATCH(B39,'Masterlist - Updating'!$B:$B,0))</f>
        <v>31253 PCU NO.118M</v>
      </c>
      <c r="S39" s="7" t="str">
        <f>INDEX('Masterlist - Updating'!$S:$S,MATCH(B39,'Masterlist - Updating'!$B:$B,0))</f>
        <v>2010-19658</v>
      </c>
      <c r="T39" s="7" t="str">
        <f>INDEX('Masterlist - Updating'!$T:$T,MATCH(B39,'Masterlist - Updating'!$B:$B,0))</f>
        <v>04.12.2022</v>
      </c>
      <c r="U39" s="11">
        <f t="shared" ca="1" si="0"/>
        <v>44831</v>
      </c>
      <c r="V39" s="11">
        <f t="shared" si="3"/>
        <v>44861</v>
      </c>
    </row>
    <row r="40" spans="1:22" ht="31" hidden="1" x14ac:dyDescent="0.35">
      <c r="A40" s="2">
        <v>38</v>
      </c>
      <c r="B40" s="19" t="s">
        <v>252</v>
      </c>
      <c r="C40" s="130" t="str">
        <f>INDEX('Masterlist - Updating'!$C:$C,MATCH(B40,'Masterlist - Updating'!$B:$B,0))</f>
        <v>SAFETY RELIEF VALVE</v>
      </c>
      <c r="D40" s="7" t="str">
        <f>INDEX('Masterlist - Updating'!$D:$D,MATCH(B40,'Masterlist - Updating'!$B:$B,0))</f>
        <v>HTG</v>
      </c>
      <c r="E40" s="7" t="str">
        <f>INDEX('Masterlist - Updating'!$E:$E,MATCH(B40,'Masterlist - Updating'!$B:$B,0))</f>
        <v>5,000 PSI</v>
      </c>
      <c r="F40" s="7" t="str">
        <f>INDEX('Masterlist - Updating'!$F:$F,MATCH(B40,'Masterlist - Updating'!$B:$B,0))</f>
        <v>HTG-11 RV</v>
      </c>
      <c r="G40" s="7" t="str">
        <f>INDEX('Masterlist - Updating'!$G:$G,MATCH(B40,'Masterlist - Updating'!$B:$B,0))</f>
        <v>QCD/TRSG/TG02 / TRSG/QM/001/20</v>
      </c>
      <c r="H40" s="7" t="str">
        <f>INDEX('Masterlist - Updating'!$H:$H,MATCH(B40,'Masterlist - Updating'!$B:$B,0))</f>
        <v>± 3% OF CDTP</v>
      </c>
      <c r="I40" s="8">
        <f>INDEX('Masterlist - Updating'!$I:$I,MATCH(B40,'Masterlist - Updating'!$B:$B,0))</f>
        <v>44656</v>
      </c>
      <c r="J40" s="133">
        <f>INDEX('Masterlist - Updating'!$J:$J,MATCH(B40,'Masterlist - Updating'!$B:$B,0))</f>
        <v>1</v>
      </c>
      <c r="K40" s="133" t="str">
        <f>INDEX('Masterlist - Updating'!$K:$K,MATCH(B40,'Masterlist - Updating'!$B:$B,0))</f>
        <v>Years</v>
      </c>
      <c r="L40" s="8">
        <f>INDEX('Masterlist - Updating'!$L:$L,MATCH(B40,'Masterlist - Updating'!$B:$B,0))</f>
        <v>45021</v>
      </c>
      <c r="M40" s="7" t="str">
        <f>INDEX('Masterlist - Updating'!$M:$M,MATCH(B40,'Masterlist - Updating'!$B:$B,0))</f>
        <v>TRESCAL</v>
      </c>
      <c r="N40" s="7" t="str">
        <f>INDEX('Masterlist - Updating'!$N:$N,MATCH(B40,'Masterlist - Updating'!$B:$B,0))</f>
        <v>SALVT/0024/1/22-A1</v>
      </c>
      <c r="O40" s="7" t="str">
        <f>INDEX('Masterlist - Updating'!$O:$O,MATCH(B40,'Masterlist - Updating'!$B:$B,0))</f>
        <v>TEST BUNKER AREA CABINET 4 L4</v>
      </c>
      <c r="P40" s="7" t="b">
        <f ca="1">INDEX('Masterlist - Updating'!$P:$P,MATCH(B40,'Masterlist - Updating'!$B:$B,0))</f>
        <v>1</v>
      </c>
      <c r="Q40" s="7">
        <f>INDEX('Masterlist - Updating'!$Q:$Q,MATCH(B40,'Masterlist - Updating'!$B:$B,0))</f>
        <v>0</v>
      </c>
      <c r="R40" s="7" t="str">
        <f>INDEX('Masterlist - Updating'!$R:$R,MATCH(B40,'Masterlist - Updating'!$B:$B,0))</f>
        <v>NRG 2224</v>
      </c>
      <c r="S40" s="7" t="str">
        <f>INDEX('Masterlist - Updating'!$S:$S,MATCH(B40,'Masterlist - Updating'!$B:$B,0))</f>
        <v>SALPR/0760/12/21</v>
      </c>
      <c r="T40" s="7" t="str">
        <f>INDEX('Masterlist - Updating'!$T:$T,MATCH(B40,'Masterlist - Updating'!$B:$B,0))</f>
        <v>11.09.2022</v>
      </c>
      <c r="U40" s="11">
        <f t="shared" ca="1" si="0"/>
        <v>44831</v>
      </c>
      <c r="V40" s="11">
        <f t="shared" si="3"/>
        <v>45007</v>
      </c>
    </row>
    <row r="41" spans="1:22" ht="31" hidden="1" x14ac:dyDescent="0.35">
      <c r="A41" s="2">
        <v>39</v>
      </c>
      <c r="B41" s="19" t="s">
        <v>260</v>
      </c>
      <c r="C41" s="130" t="str">
        <f>INDEX('Masterlist - Updating'!$C:$C,MATCH(B41,'Masterlist - Updating'!$B:$B,0))</f>
        <v>SAFETY RELIEF VALVE</v>
      </c>
      <c r="D41" s="7" t="str">
        <f>INDEX('Masterlist - Updating'!$D:$D,MATCH(B41,'Masterlist - Updating'!$B:$B,0))</f>
        <v>HTG</v>
      </c>
      <c r="E41" s="7" t="str">
        <f>INDEX('Masterlist - Updating'!$E:$E,MATCH(B41,'Masterlist - Updating'!$B:$B,0))</f>
        <v>16,000 PSI</v>
      </c>
      <c r="F41" s="7" t="str">
        <f>INDEX('Masterlist - Updating'!$F:$F,MATCH(B41,'Masterlist - Updating'!$B:$B,0))</f>
        <v>HTG-30 RV</v>
      </c>
      <c r="G41" s="7" t="str">
        <f>INDEX('Masterlist - Updating'!$G:$G,MATCH(B41,'Masterlist - Updating'!$B:$B,0))</f>
        <v>QCD/TRSG/TG02 / TRSG/QM/001/20</v>
      </c>
      <c r="H41" s="7" t="str">
        <f>INDEX('Masterlist - Updating'!$H:$H,MATCH(B41,'Masterlist - Updating'!$B:$B,0))</f>
        <v>± 3% OF CDTP</v>
      </c>
      <c r="I41" s="8">
        <f>INDEX('Masterlist - Updating'!$I:$I,MATCH(B41,'Masterlist - Updating'!$B:$B,0))</f>
        <v>44656</v>
      </c>
      <c r="J41" s="133">
        <f>INDEX('Masterlist - Updating'!$J:$J,MATCH(B41,'Masterlist - Updating'!$B:$B,0))</f>
        <v>1</v>
      </c>
      <c r="K41" s="133" t="str">
        <f>INDEX('Masterlist - Updating'!$K:$K,MATCH(B41,'Masterlist - Updating'!$B:$B,0))</f>
        <v>Years</v>
      </c>
      <c r="L41" s="8">
        <f>INDEX('Masterlist - Updating'!$L:$L,MATCH(B41,'Masterlist - Updating'!$B:$B,0))</f>
        <v>45021</v>
      </c>
      <c r="M41" s="7" t="str">
        <f>INDEX('Masterlist - Updating'!$M:$M,MATCH(B41,'Masterlist - Updating'!$B:$B,0))</f>
        <v>TRESCAL</v>
      </c>
      <c r="N41" s="7" t="str">
        <f>INDEX('Masterlist - Updating'!$N:$N,MATCH(B41,'Masterlist - Updating'!$B:$B,0))</f>
        <v>SALVT/0024/4/22-A1</v>
      </c>
      <c r="O41" s="7" t="str">
        <f>INDEX('Masterlist - Updating'!$O:$O,MATCH(B41,'Masterlist - Updating'!$B:$B,0))</f>
        <v>TEST BUNKER AREA CABINET 4 L4</v>
      </c>
      <c r="P41" s="7" t="b">
        <f ca="1">INDEX('Masterlist - Updating'!$P:$P,MATCH(B41,'Masterlist - Updating'!$B:$B,0))</f>
        <v>1</v>
      </c>
      <c r="Q41" s="7">
        <f>INDEX('Masterlist - Updating'!$Q:$Q,MATCH(B41,'Masterlist - Updating'!$B:$B,0))</f>
        <v>0</v>
      </c>
      <c r="R41" s="7" t="str">
        <f>INDEX('Masterlist - Updating'!$R:$R,MATCH(B41,'Masterlist - Updating'!$B:$B,0))</f>
        <v>NRG 2225</v>
      </c>
      <c r="S41" s="7" t="str">
        <f>INDEX('Masterlist - Updating'!$S:$S,MATCH(B41,'Masterlist - Updating'!$B:$B,0))</f>
        <v>SALPR/0194/10/22</v>
      </c>
      <c r="T41" s="7" t="str">
        <f>INDEX('Masterlist - Updating'!$T:$T,MATCH(B41,'Masterlist - Updating'!$B:$B,0))</f>
        <v>11.09.2022</v>
      </c>
      <c r="U41" s="11">
        <f t="shared" ca="1" si="0"/>
        <v>44831</v>
      </c>
      <c r="V41" s="11">
        <f t="shared" si="3"/>
        <v>45007</v>
      </c>
    </row>
    <row r="42" spans="1:22" ht="31" hidden="1" x14ac:dyDescent="0.35">
      <c r="A42" s="2">
        <v>40</v>
      </c>
      <c r="B42" s="19" t="s">
        <v>265</v>
      </c>
      <c r="C42" s="130" t="str">
        <f>INDEX('Masterlist - Updating'!$C:$C,MATCH(B42,'Masterlist - Updating'!$B:$B,0))</f>
        <v>SAFETY RELIEF VALVE</v>
      </c>
      <c r="D42" s="7" t="str">
        <f>INDEX('Masterlist - Updating'!$D:$D,MATCH(B42,'Masterlist - Updating'!$B:$B,0))</f>
        <v>HTG</v>
      </c>
      <c r="E42" s="7" t="str">
        <f>INDEX('Masterlist - Updating'!$E:$E,MATCH(B42,'Masterlist - Updating'!$B:$B,0))</f>
        <v>3,300 PSI</v>
      </c>
      <c r="F42" s="7" t="str">
        <f>INDEX('Masterlist - Updating'!$F:$F,MATCH(B42,'Masterlist - Updating'!$B:$B,0))</f>
        <v>HTG-11 RV</v>
      </c>
      <c r="G42" s="7" t="str">
        <f>INDEX('Masterlist - Updating'!$G:$G,MATCH(B42,'Masterlist - Updating'!$B:$B,0))</f>
        <v>QCD/TRSG/TG02 / TRSG/QM/001/20</v>
      </c>
      <c r="H42" s="7" t="str">
        <f>INDEX('Masterlist - Updating'!$H:$H,MATCH(B42,'Masterlist - Updating'!$B:$B,0))</f>
        <v>± 3% OF CDTP</v>
      </c>
      <c r="I42" s="8">
        <f>INDEX('Masterlist - Updating'!$I:$I,MATCH(B42,'Masterlist - Updating'!$B:$B,0))</f>
        <v>44656</v>
      </c>
      <c r="J42" s="133">
        <f>INDEX('Masterlist - Updating'!$J:$J,MATCH(B42,'Masterlist - Updating'!$B:$B,0))</f>
        <v>1</v>
      </c>
      <c r="K42" s="133" t="str">
        <f>INDEX('Masterlist - Updating'!$K:$K,MATCH(B42,'Masterlist - Updating'!$B:$B,0))</f>
        <v>Years</v>
      </c>
      <c r="L42" s="8">
        <f>INDEX('Masterlist - Updating'!$L:$L,MATCH(B42,'Masterlist - Updating'!$B:$B,0))</f>
        <v>45021</v>
      </c>
      <c r="M42" s="7" t="str">
        <f>INDEX('Masterlist - Updating'!$M:$M,MATCH(B42,'Masterlist - Updating'!$B:$B,0))</f>
        <v>TRESCAL</v>
      </c>
      <c r="N42" s="7" t="str">
        <f>INDEX('Masterlist - Updating'!$N:$N,MATCH(B42,'Masterlist - Updating'!$B:$B,0))</f>
        <v>SALVT/0024/3/22-A1</v>
      </c>
      <c r="O42" s="7" t="str">
        <f>INDEX('Masterlist - Updating'!$O:$O,MATCH(B42,'Masterlist - Updating'!$B:$B,0))</f>
        <v>TEST BUNKER AREA CABINET 4 L4</v>
      </c>
      <c r="P42" s="7" t="b">
        <f ca="1">INDEX('Masterlist - Updating'!$P:$P,MATCH(B42,'Masterlist - Updating'!$B:$B,0))</f>
        <v>1</v>
      </c>
      <c r="Q42" s="7">
        <f>INDEX('Masterlist - Updating'!$Q:$Q,MATCH(B42,'Masterlist - Updating'!$B:$B,0))</f>
        <v>0</v>
      </c>
      <c r="R42" s="7" t="str">
        <f>INDEX('Masterlist - Updating'!$R:$R,MATCH(B42,'Masterlist - Updating'!$B:$B,0))</f>
        <v>NRG 2222</v>
      </c>
      <c r="S42" s="7" t="str">
        <f>INDEX('Masterlist - Updating'!$S:$S,MATCH(B42,'Masterlist - Updating'!$B:$B,0))</f>
        <v>SALPR/0194/6/22</v>
      </c>
      <c r="T42" s="7" t="str">
        <f>INDEX('Masterlist - Updating'!$T:$T,MATCH(B42,'Masterlist - Updating'!$B:$B,0))</f>
        <v>11.09.2022</v>
      </c>
      <c r="U42" s="11">
        <f t="shared" ca="1" si="0"/>
        <v>44831</v>
      </c>
      <c r="V42" s="11">
        <f t="shared" si="3"/>
        <v>45007</v>
      </c>
    </row>
    <row r="43" spans="1:22" ht="31" hidden="1" x14ac:dyDescent="0.35">
      <c r="A43" s="2">
        <v>41</v>
      </c>
      <c r="B43" s="19" t="s">
        <v>268</v>
      </c>
      <c r="C43" s="130" t="str">
        <f>INDEX('Masterlist - Updating'!$C:$C,MATCH(B43,'Masterlist - Updating'!$B:$B,0))</f>
        <v>SAFETY RELIEF VALVE</v>
      </c>
      <c r="D43" s="7" t="str">
        <f>INDEX('Masterlist - Updating'!$D:$D,MATCH(B43,'Masterlist - Updating'!$B:$B,0))</f>
        <v>HTG</v>
      </c>
      <c r="E43" s="7" t="str">
        <f>INDEX('Masterlist - Updating'!$E:$E,MATCH(B43,'Masterlist - Updating'!$B:$B,0))</f>
        <v>8,250 PSI</v>
      </c>
      <c r="F43" s="7" t="str">
        <f>INDEX('Masterlist - Updating'!$F:$F,MATCH(B43,'Masterlist - Updating'!$B:$B,0))</f>
        <v>HTG-11 RV</v>
      </c>
      <c r="G43" s="7" t="str">
        <f>INDEX('Masterlist - Updating'!$G:$G,MATCH(B43,'Masterlist - Updating'!$B:$B,0))</f>
        <v>QCD/TRSG/TG02 / TRSG/QM/001/20</v>
      </c>
      <c r="H43" s="7" t="str">
        <f>INDEX('Masterlist - Updating'!$H:$H,MATCH(B43,'Masterlist - Updating'!$B:$B,0))</f>
        <v>± 3% OF CDTP</v>
      </c>
      <c r="I43" s="8">
        <f>INDEX('Masterlist - Updating'!$I:$I,MATCH(B43,'Masterlist - Updating'!$B:$B,0))</f>
        <v>44656</v>
      </c>
      <c r="J43" s="133">
        <f>INDEX('Masterlist - Updating'!$J:$J,MATCH(B43,'Masterlist - Updating'!$B:$B,0))</f>
        <v>1</v>
      </c>
      <c r="K43" s="133" t="str">
        <f>INDEX('Masterlist - Updating'!$K:$K,MATCH(B43,'Masterlist - Updating'!$B:$B,0))</f>
        <v>Years</v>
      </c>
      <c r="L43" s="8">
        <f>INDEX('Masterlist - Updating'!$L:$L,MATCH(B43,'Masterlist - Updating'!$B:$B,0))</f>
        <v>45021</v>
      </c>
      <c r="M43" s="7" t="str">
        <f>INDEX('Masterlist - Updating'!$M:$M,MATCH(B43,'Masterlist - Updating'!$B:$B,0))</f>
        <v>TRESCAL</v>
      </c>
      <c r="N43" s="7" t="str">
        <f>INDEX('Masterlist - Updating'!$N:$N,MATCH(B43,'Masterlist - Updating'!$B:$B,0))</f>
        <v>SALVT/0024/2/22-A1</v>
      </c>
      <c r="O43" s="7" t="str">
        <f>INDEX('Masterlist - Updating'!$O:$O,MATCH(B43,'Masterlist - Updating'!$B:$B,0))</f>
        <v>TEST BUNKER AREA CABINET 4 L4</v>
      </c>
      <c r="P43" s="7" t="b">
        <f ca="1">INDEX('Masterlist - Updating'!$P:$P,MATCH(B43,'Masterlist - Updating'!$B:$B,0))</f>
        <v>1</v>
      </c>
      <c r="Q43" s="7">
        <f>INDEX('Masterlist - Updating'!$Q:$Q,MATCH(B43,'Masterlist - Updating'!$B:$B,0))</f>
        <v>0</v>
      </c>
      <c r="R43" s="7" t="str">
        <f>INDEX('Masterlist - Updating'!$R:$R,MATCH(B43,'Masterlist - Updating'!$B:$B,0))</f>
        <v>NRG 2224</v>
      </c>
      <c r="S43" s="7" t="str">
        <f>INDEX('Masterlist - Updating'!$S:$S,MATCH(B43,'Masterlist - Updating'!$B:$B,0))</f>
        <v>SALPR/0194/9/22</v>
      </c>
      <c r="T43" s="7" t="str">
        <f>INDEX('Masterlist - Updating'!$T:$T,MATCH(B43,'Masterlist - Updating'!$B:$B,0))</f>
        <v>11.09.2022</v>
      </c>
      <c r="U43" s="11">
        <f t="shared" ca="1" si="0"/>
        <v>44831</v>
      </c>
      <c r="V43" s="11">
        <f t="shared" si="3"/>
        <v>45007</v>
      </c>
    </row>
    <row r="44" spans="1:22" ht="46.5" hidden="1" x14ac:dyDescent="0.35">
      <c r="A44" s="2">
        <v>42</v>
      </c>
      <c r="B44" s="19" t="s">
        <v>270</v>
      </c>
      <c r="C44" s="130" t="str">
        <f>INDEX('Masterlist - Updating'!$C:$C,MATCH(B44,'Masterlist - Updating'!$B:$B,0))</f>
        <v>SAFETY RELIEF VALVE</v>
      </c>
      <c r="D44" s="7" t="str">
        <f>INDEX('Masterlist - Updating'!$D:$D,MATCH(B44,'Masterlist - Updating'!$B:$B,0))</f>
        <v>HTG</v>
      </c>
      <c r="E44" s="7" t="str">
        <f>INDEX('Masterlist - Updating'!$E:$E,MATCH(B44,'Masterlist - Updating'!$B:$B,0))</f>
        <v>24,750 PSI</v>
      </c>
      <c r="F44" s="7" t="str">
        <f>INDEX('Masterlist - Updating'!$F:$F,MATCH(B44,'Masterlist - Updating'!$B:$B,0))</f>
        <v>HTG-30 RV</v>
      </c>
      <c r="G44" s="7" t="str">
        <f>INDEX('Masterlist - Updating'!$G:$G,MATCH(B44,'Masterlist - Updating'!$B:$B,0))</f>
        <v>QCD/TRSG/TG02 / TRSG/QM/001/20</v>
      </c>
      <c r="H44" s="7" t="str">
        <f>INDEX('Masterlist - Updating'!$H:$H,MATCH(B44,'Masterlist - Updating'!$B:$B,0))</f>
        <v>± 3% OF CDTP</v>
      </c>
      <c r="I44" s="8">
        <f>INDEX('Masterlist - Updating'!$I:$I,MATCH(B44,'Masterlist - Updating'!$B:$B,0))</f>
        <v>44656</v>
      </c>
      <c r="J44" s="133">
        <f>INDEX('Masterlist - Updating'!$J:$J,MATCH(B44,'Masterlist - Updating'!$B:$B,0))</f>
        <v>1</v>
      </c>
      <c r="K44" s="133" t="str">
        <f>INDEX('Masterlist - Updating'!$K:$K,MATCH(B44,'Masterlist - Updating'!$B:$B,0))</f>
        <v>Years</v>
      </c>
      <c r="L44" s="8">
        <f>INDEX('Masterlist - Updating'!$L:$L,MATCH(B44,'Masterlist - Updating'!$B:$B,0))</f>
        <v>45021</v>
      </c>
      <c r="M44" s="7" t="str">
        <f>INDEX('Masterlist - Updating'!$M:$M,MATCH(B44,'Masterlist - Updating'!$B:$B,0))</f>
        <v>TRESCAL</v>
      </c>
      <c r="N44" s="7" t="str">
        <f>INDEX('Masterlist - Updating'!$N:$N,MATCH(B44,'Masterlist - Updating'!$B:$B,0))</f>
        <v>SALVT/0024/5/22-A1</v>
      </c>
      <c r="O44" s="7" t="str">
        <f>INDEX('Masterlist - Updating'!$O:$O,MATCH(B44,'Masterlist - Updating'!$B:$B,0))</f>
        <v>TEST BUNKE+H68:O68R AREA CABINET 4 L4</v>
      </c>
      <c r="P44" s="7" t="b">
        <f ca="1">INDEX('Masterlist - Updating'!$P:$P,MATCH(B44,'Masterlist - Updating'!$B:$B,0))</f>
        <v>1</v>
      </c>
      <c r="Q44" s="7">
        <f>INDEX('Masterlist - Updating'!$Q:$Q,MATCH(B44,'Masterlist - Updating'!$B:$B,0))</f>
        <v>0</v>
      </c>
      <c r="R44" s="7" t="str">
        <f>INDEX('Masterlist - Updating'!$R:$R,MATCH(B44,'Masterlist - Updating'!$B:$B,0))</f>
        <v>NRG 2225</v>
      </c>
      <c r="S44" s="7" t="str">
        <f>INDEX('Masterlist - Updating'!$S:$S,MATCH(B44,'Masterlist - Updating'!$B:$B,0))</f>
        <v>SALPR/0194/10/22</v>
      </c>
      <c r="T44" s="7" t="str">
        <f>INDEX('Masterlist - Updating'!$T:$T,MATCH(B44,'Masterlist - Updating'!$B:$B,0))</f>
        <v>11.09.2022</v>
      </c>
      <c r="U44" s="11">
        <f t="shared" ca="1" si="0"/>
        <v>44831</v>
      </c>
      <c r="V44" s="11">
        <f t="shared" si="3"/>
        <v>45007</v>
      </c>
    </row>
    <row r="45" spans="1:22" ht="31" hidden="1" x14ac:dyDescent="0.35">
      <c r="A45" s="2">
        <v>43</v>
      </c>
      <c r="B45" s="12" t="s">
        <v>272</v>
      </c>
      <c r="C45" s="130" t="str">
        <f>INDEX('Masterlist - Updating'!$C:$C,MATCH(B45,'Masterlist - Updating'!$B:$B,0))</f>
        <v>SAFETY RELIEF VALVE</v>
      </c>
      <c r="D45" s="7" t="str">
        <f>INDEX('Masterlist - Updating'!$D:$D,MATCH(B45,'Masterlist - Updating'!$B:$B,0))</f>
        <v>HTG</v>
      </c>
      <c r="E45" s="7" t="str">
        <f>INDEX('Masterlist - Updating'!$E:$E,MATCH(B45,'Masterlist - Updating'!$B:$B,0))</f>
        <v>3,300 PSI</v>
      </c>
      <c r="F45" s="7" t="str">
        <f>INDEX('Masterlist - Updating'!$F:$F,MATCH(B45,'Masterlist - Updating'!$B:$B,0))</f>
        <v>HTG-11 RV</v>
      </c>
      <c r="G45" s="7" t="str">
        <f>INDEX('Masterlist - Updating'!$G:$G,MATCH(B45,'Masterlist - Updating'!$B:$B,0))</f>
        <v>QCD/TRSG/TG02 / TRSG/QM/001/20</v>
      </c>
      <c r="H45" s="7" t="str">
        <f>INDEX('Masterlist - Updating'!$H:$H,MATCH(B45,'Masterlist - Updating'!$B:$B,0))</f>
        <v>± 3% OF CDTP</v>
      </c>
      <c r="I45" s="8">
        <f>INDEX('Masterlist - Updating'!$I:$I,MATCH(B45,'Masterlist - Updating'!$B:$B,0))</f>
        <v>44708</v>
      </c>
      <c r="J45" s="133">
        <f>INDEX('Masterlist - Updating'!$J:$J,MATCH(B45,'Masterlist - Updating'!$B:$B,0))</f>
        <v>1</v>
      </c>
      <c r="K45" s="133" t="str">
        <f>INDEX('Masterlist - Updating'!$K:$K,MATCH(B45,'Masterlist - Updating'!$B:$B,0))</f>
        <v>Years</v>
      </c>
      <c r="L45" s="8">
        <f>INDEX('Masterlist - Updating'!$L:$L,MATCH(B45,'Masterlist - Updating'!$B:$B,0))</f>
        <v>45073</v>
      </c>
      <c r="M45" s="7" t="str">
        <f>INDEX('Masterlist - Updating'!$M:$M,MATCH(B45,'Masterlist - Updating'!$B:$B,0))</f>
        <v>TRESCAL</v>
      </c>
      <c r="N45" s="7" t="str">
        <f>INDEX('Masterlist - Updating'!$N:$N,MATCH(B45,'Masterlist - Updating'!$B:$B,0))</f>
        <v>SALVT/0035/5/22</v>
      </c>
      <c r="O45" s="7" t="str">
        <f>INDEX('Masterlist - Updating'!$O:$O,MATCH(B45,'Masterlist - Updating'!$B:$B,0))</f>
        <v>TEST BUNKER AREA CABINET 4 L4</v>
      </c>
      <c r="P45" s="7" t="b">
        <f ca="1">INDEX('Masterlist - Updating'!$P:$P,MATCH(B45,'Masterlist - Updating'!$B:$B,0))</f>
        <v>1</v>
      </c>
      <c r="Q45" s="7">
        <f>INDEX('Masterlist - Updating'!$Q:$Q,MATCH(B45,'Masterlist - Updating'!$B:$B,0))</f>
        <v>0</v>
      </c>
      <c r="R45" s="7" t="str">
        <f>INDEX('Masterlist - Updating'!$R:$R,MATCH(B45,'Masterlist - Updating'!$B:$B,0))</f>
        <v>NRG 2225</v>
      </c>
      <c r="S45" s="7" t="str">
        <f>INDEX('Masterlist - Updating'!$S:$S,MATCH(B45,'Masterlist - Updating'!$B:$B,0))</f>
        <v>SALPR/0194/10/22</v>
      </c>
      <c r="T45" s="7" t="str">
        <f>INDEX('Masterlist - Updating'!$T:$T,MATCH(B45,'Masterlist - Updating'!$B:$B,0))</f>
        <v>11.09.2022</v>
      </c>
      <c r="U45" s="11">
        <f t="shared" ca="1" si="0"/>
        <v>44831</v>
      </c>
      <c r="V45" s="11">
        <f t="shared" si="3"/>
        <v>45059</v>
      </c>
    </row>
    <row r="46" spans="1:22" ht="31" hidden="1" x14ac:dyDescent="0.35">
      <c r="A46" s="2">
        <v>44</v>
      </c>
      <c r="B46" s="12" t="s">
        <v>275</v>
      </c>
      <c r="C46" s="130" t="str">
        <f>INDEX('Masterlist - Updating'!$C:$C,MATCH(B46,'Masterlist - Updating'!$B:$B,0))</f>
        <v>SAFETY RELIEF VALVE</v>
      </c>
      <c r="D46" s="7" t="str">
        <f>INDEX('Masterlist - Updating'!$D:$D,MATCH(B46,'Masterlist - Updating'!$B:$B,0))</f>
        <v>HTG</v>
      </c>
      <c r="E46" s="7" t="str">
        <f>INDEX('Masterlist - Updating'!$E:$E,MATCH(B46,'Masterlist - Updating'!$B:$B,0))</f>
        <v>4,900 PSI</v>
      </c>
      <c r="F46" s="7" t="str">
        <f>INDEX('Masterlist - Updating'!$F:$F,MATCH(B46,'Masterlist - Updating'!$B:$B,0))</f>
        <v>HTG-11 RV</v>
      </c>
      <c r="G46" s="7" t="str">
        <f>INDEX('Masterlist - Updating'!$G:$G,MATCH(B46,'Masterlist - Updating'!$B:$B,0))</f>
        <v>QCD/TRSG/TG02 / TRSG/QM/001/20</v>
      </c>
      <c r="H46" s="7" t="str">
        <f>INDEX('Masterlist - Updating'!$H:$H,MATCH(B46,'Masterlist - Updating'!$B:$B,0))</f>
        <v>± 3% OF CDTP</v>
      </c>
      <c r="I46" s="8">
        <f>INDEX('Masterlist - Updating'!$I:$I,MATCH(B46,'Masterlist - Updating'!$B:$B,0))</f>
        <v>44708</v>
      </c>
      <c r="J46" s="133">
        <f>INDEX('Masterlist - Updating'!$J:$J,MATCH(B46,'Masterlist - Updating'!$B:$B,0))</f>
        <v>1</v>
      </c>
      <c r="K46" s="133" t="str">
        <f>INDEX('Masterlist - Updating'!$K:$K,MATCH(B46,'Masterlist - Updating'!$B:$B,0))</f>
        <v>Years</v>
      </c>
      <c r="L46" s="8">
        <f>INDEX('Masterlist - Updating'!$L:$L,MATCH(B46,'Masterlist - Updating'!$B:$B,0))</f>
        <v>45073</v>
      </c>
      <c r="M46" s="7" t="str">
        <f>INDEX('Masterlist - Updating'!$M:$M,MATCH(B46,'Masterlist - Updating'!$B:$B,0))</f>
        <v>TRESCAL</v>
      </c>
      <c r="N46" s="7" t="str">
        <f>INDEX('Masterlist - Updating'!$N:$N,MATCH(B46,'Masterlist - Updating'!$B:$B,0))</f>
        <v>SALVT/0035/4/22</v>
      </c>
      <c r="O46" s="7" t="str">
        <f>INDEX('Masterlist - Updating'!$O:$O,MATCH(B46,'Masterlist - Updating'!$B:$B,0))</f>
        <v>TEST BUNKER AREA CABINET 4 L4</v>
      </c>
      <c r="P46" s="7" t="b">
        <f ca="1">INDEX('Masterlist - Updating'!$P:$P,MATCH(B46,'Masterlist - Updating'!$B:$B,0))</f>
        <v>1</v>
      </c>
      <c r="Q46" s="7">
        <f>INDEX('Masterlist - Updating'!$Q:$Q,MATCH(B46,'Masterlist - Updating'!$B:$B,0))</f>
        <v>0</v>
      </c>
      <c r="R46" s="7" t="str">
        <f>INDEX('Masterlist - Updating'!$R:$R,MATCH(B46,'Masterlist - Updating'!$B:$B,0))</f>
        <v>NRG 2225</v>
      </c>
      <c r="S46" s="7" t="str">
        <f>INDEX('Masterlist - Updating'!$S:$S,MATCH(B46,'Masterlist - Updating'!$B:$B,0))</f>
        <v>SALPR/0194/10/22</v>
      </c>
      <c r="T46" s="7" t="str">
        <f>INDEX('Masterlist - Updating'!$T:$T,MATCH(B46,'Masterlist - Updating'!$B:$B,0))</f>
        <v>11.09.2022</v>
      </c>
      <c r="U46" s="11">
        <f t="shared" ca="1" si="0"/>
        <v>44831</v>
      </c>
      <c r="V46" s="11">
        <f t="shared" si="3"/>
        <v>45059</v>
      </c>
    </row>
    <row r="47" spans="1:22" ht="31" hidden="1" x14ac:dyDescent="0.35">
      <c r="A47" s="2">
        <v>45</v>
      </c>
      <c r="B47" s="12" t="s">
        <v>278</v>
      </c>
      <c r="C47" s="130" t="str">
        <f>INDEX('Masterlist - Updating'!$C:$C,MATCH(B47,'Masterlist - Updating'!$B:$B,0))</f>
        <v>SAFETY RELIEF VALVE</v>
      </c>
      <c r="D47" s="7" t="str">
        <f>INDEX('Masterlist - Updating'!$D:$D,MATCH(B47,'Masterlist - Updating'!$B:$B,0))</f>
        <v>HTG</v>
      </c>
      <c r="E47" s="7" t="str">
        <f>INDEX('Masterlist - Updating'!$E:$E,MATCH(B47,'Masterlist - Updating'!$B:$B,0))</f>
        <v>8,000 PSI</v>
      </c>
      <c r="F47" s="7" t="str">
        <f>INDEX('Masterlist - Updating'!$F:$F,MATCH(B47,'Masterlist - Updating'!$B:$B,0))</f>
        <v>HTG-11 RV</v>
      </c>
      <c r="G47" s="7" t="str">
        <f>INDEX('Masterlist - Updating'!$G:$G,MATCH(B47,'Masterlist - Updating'!$B:$B,0))</f>
        <v>QCD/TRSG/TG02 / TRSG/QM/001/20</v>
      </c>
      <c r="H47" s="7" t="str">
        <f>INDEX('Masterlist - Updating'!$H:$H,MATCH(B47,'Masterlist - Updating'!$B:$B,0))</f>
        <v>± 3% OF CDTP</v>
      </c>
      <c r="I47" s="8">
        <f>INDEX('Masterlist - Updating'!$I:$I,MATCH(B47,'Masterlist - Updating'!$B:$B,0))</f>
        <v>44708</v>
      </c>
      <c r="J47" s="133">
        <f>INDEX('Masterlist - Updating'!$J:$J,MATCH(B47,'Masterlist - Updating'!$B:$B,0))</f>
        <v>1</v>
      </c>
      <c r="K47" s="133" t="str">
        <f>INDEX('Masterlist - Updating'!$K:$K,MATCH(B47,'Masterlist - Updating'!$B:$B,0))</f>
        <v>Years</v>
      </c>
      <c r="L47" s="8">
        <f>INDEX('Masterlist - Updating'!$L:$L,MATCH(B47,'Masterlist - Updating'!$B:$B,0))</f>
        <v>45073</v>
      </c>
      <c r="M47" s="7" t="str">
        <f>INDEX('Masterlist - Updating'!$M:$M,MATCH(B47,'Masterlist - Updating'!$B:$B,0))</f>
        <v>TRESCAL</v>
      </c>
      <c r="N47" s="7" t="str">
        <f>INDEX('Masterlist - Updating'!$N:$N,MATCH(B47,'Masterlist - Updating'!$B:$B,0))</f>
        <v>SALVT/0035/3/22</v>
      </c>
      <c r="O47" s="7" t="str">
        <f>INDEX('Masterlist - Updating'!$O:$O,MATCH(B47,'Masterlist - Updating'!$B:$B,0))</f>
        <v>TEST BUNKER AREA CABINET 4 L4</v>
      </c>
      <c r="P47" s="7" t="b">
        <f ca="1">INDEX('Masterlist - Updating'!$P:$P,MATCH(B47,'Masterlist - Updating'!$B:$B,0))</f>
        <v>1</v>
      </c>
      <c r="Q47" s="7">
        <f>INDEX('Masterlist - Updating'!$Q:$Q,MATCH(B47,'Masterlist - Updating'!$B:$B,0))</f>
        <v>0</v>
      </c>
      <c r="R47" s="7" t="str">
        <f>INDEX('Masterlist - Updating'!$R:$R,MATCH(B47,'Masterlist - Updating'!$B:$B,0))</f>
        <v>NRG 2225</v>
      </c>
      <c r="S47" s="7" t="str">
        <f>INDEX('Masterlist - Updating'!$S:$S,MATCH(B47,'Masterlist - Updating'!$B:$B,0))</f>
        <v>SALPR/0194/10/22</v>
      </c>
      <c r="T47" s="7" t="str">
        <f>INDEX('Masterlist - Updating'!$T:$T,MATCH(B47,'Masterlist - Updating'!$B:$B,0))</f>
        <v>11.09.2022</v>
      </c>
      <c r="U47" s="11">
        <f t="shared" ca="1" si="0"/>
        <v>44831</v>
      </c>
      <c r="V47" s="11">
        <f t="shared" si="3"/>
        <v>45059</v>
      </c>
    </row>
    <row r="48" spans="1:22" ht="31" hidden="1" x14ac:dyDescent="0.35">
      <c r="A48" s="2">
        <v>46</v>
      </c>
      <c r="B48" s="12" t="s">
        <v>281</v>
      </c>
      <c r="C48" s="130" t="str">
        <f>INDEX('Masterlist - Updating'!$C:$C,MATCH(B48,'Masterlist - Updating'!$B:$B,0))</f>
        <v>SAFETY RELIEF VALVE</v>
      </c>
      <c r="D48" s="7" t="str">
        <f>INDEX('Masterlist - Updating'!$D:$D,MATCH(B48,'Masterlist - Updating'!$B:$B,0))</f>
        <v>HTG</v>
      </c>
      <c r="E48" s="7" t="str">
        <f>INDEX('Masterlist - Updating'!$E:$E,MATCH(B48,'Masterlist - Updating'!$B:$B,0))</f>
        <v>16,000 PSI</v>
      </c>
      <c r="F48" s="7" t="str">
        <f>INDEX('Masterlist - Updating'!$F:$F,MATCH(B48,'Masterlist - Updating'!$B:$B,0))</f>
        <v>HTG-30 RV</v>
      </c>
      <c r="G48" s="7" t="str">
        <f>INDEX('Masterlist - Updating'!$G:$G,MATCH(B48,'Masterlist - Updating'!$B:$B,0))</f>
        <v>QCD/TRSG/TG02 / TRSG/QM/001/20</v>
      </c>
      <c r="H48" s="7" t="str">
        <f>INDEX('Masterlist - Updating'!$H:$H,MATCH(B48,'Masterlist - Updating'!$B:$B,0))</f>
        <v>± 3% OF CDTP</v>
      </c>
      <c r="I48" s="8">
        <f>INDEX('Masterlist - Updating'!$I:$I,MATCH(B48,'Masterlist - Updating'!$B:$B,0))</f>
        <v>44708</v>
      </c>
      <c r="J48" s="133">
        <f>INDEX('Masterlist - Updating'!$J:$J,MATCH(B48,'Masterlist - Updating'!$B:$B,0))</f>
        <v>1</v>
      </c>
      <c r="K48" s="133" t="str">
        <f>INDEX('Masterlist - Updating'!$K:$K,MATCH(B48,'Masterlist - Updating'!$B:$B,0))</f>
        <v>Years</v>
      </c>
      <c r="L48" s="8">
        <f>INDEX('Masterlist - Updating'!$L:$L,MATCH(B48,'Masterlist - Updating'!$B:$B,0))</f>
        <v>45073</v>
      </c>
      <c r="M48" s="7" t="str">
        <f>INDEX('Masterlist - Updating'!$M:$M,MATCH(B48,'Masterlist - Updating'!$B:$B,0))</f>
        <v>TRESCAL</v>
      </c>
      <c r="N48" s="7" t="str">
        <f>INDEX('Masterlist - Updating'!$N:$N,MATCH(B48,'Masterlist - Updating'!$B:$B,0))</f>
        <v>SALVT/0035/2/22</v>
      </c>
      <c r="O48" s="7" t="str">
        <f>INDEX('Masterlist - Updating'!$O:$O,MATCH(B48,'Masterlist - Updating'!$B:$B,0))</f>
        <v>TEST BUNKER AREA CABINET 4 L4</v>
      </c>
      <c r="P48" s="7" t="b">
        <f ca="1">INDEX('Masterlist - Updating'!$P:$P,MATCH(B48,'Masterlist - Updating'!$B:$B,0))</f>
        <v>1</v>
      </c>
      <c r="Q48" s="7">
        <f>INDEX('Masterlist - Updating'!$Q:$Q,MATCH(B48,'Masterlist - Updating'!$B:$B,0))</f>
        <v>0</v>
      </c>
      <c r="R48" s="7" t="str">
        <f>INDEX('Masterlist - Updating'!$R:$R,MATCH(B48,'Masterlist - Updating'!$B:$B,0))</f>
        <v>NRG 2225</v>
      </c>
      <c r="S48" s="7" t="str">
        <f>INDEX('Masterlist - Updating'!$S:$S,MATCH(B48,'Masterlist - Updating'!$B:$B,0))</f>
        <v>SALPR/0194/10/22</v>
      </c>
      <c r="T48" s="7" t="str">
        <f>INDEX('Masterlist - Updating'!$T:$T,MATCH(B48,'Masterlist - Updating'!$B:$B,0))</f>
        <v>11.09.2022</v>
      </c>
      <c r="U48" s="11">
        <f t="shared" ca="1" si="0"/>
        <v>44831</v>
      </c>
      <c r="V48" s="11">
        <f t="shared" si="3"/>
        <v>45059</v>
      </c>
    </row>
    <row r="49" spans="1:22" ht="31" hidden="1" x14ac:dyDescent="0.35">
      <c r="A49" s="2">
        <v>47</v>
      </c>
      <c r="B49" s="12" t="s">
        <v>284</v>
      </c>
      <c r="C49" s="130" t="str">
        <f>INDEX('Masterlist - Updating'!$C:$C,MATCH(B49,'Masterlist - Updating'!$B:$B,0))</f>
        <v>SAFETY RELIEF VALVE</v>
      </c>
      <c r="D49" s="7" t="str">
        <f>INDEX('Masterlist - Updating'!$D:$D,MATCH(B49,'Masterlist - Updating'!$B:$B,0))</f>
        <v>HTG</v>
      </c>
      <c r="E49" s="7" t="str">
        <f>INDEX('Masterlist - Updating'!$E:$E,MATCH(B49,'Masterlist - Updating'!$B:$B,0))</f>
        <v>24,000 PSI</v>
      </c>
      <c r="F49" s="7" t="str">
        <f>INDEX('Masterlist - Updating'!$F:$F,MATCH(B49,'Masterlist - Updating'!$B:$B,0))</f>
        <v>HTG-30 RV</v>
      </c>
      <c r="G49" s="7" t="str">
        <f>INDEX('Masterlist - Updating'!$G:$G,MATCH(B49,'Masterlist - Updating'!$B:$B,0))</f>
        <v>QCD/TRSG/TG02 / TRSG/QM/001/20</v>
      </c>
      <c r="H49" s="7" t="str">
        <f>INDEX('Masterlist - Updating'!$H:$H,MATCH(B49,'Masterlist - Updating'!$B:$B,0))</f>
        <v>± 3% OF CDTP</v>
      </c>
      <c r="I49" s="8">
        <f>INDEX('Masterlist - Updating'!$I:$I,MATCH(B49,'Masterlist - Updating'!$B:$B,0))</f>
        <v>44708</v>
      </c>
      <c r="J49" s="133">
        <f>INDEX('Masterlist - Updating'!$J:$J,MATCH(B49,'Masterlist - Updating'!$B:$B,0))</f>
        <v>1</v>
      </c>
      <c r="K49" s="133" t="str">
        <f>INDEX('Masterlist - Updating'!$K:$K,MATCH(B49,'Masterlist - Updating'!$B:$B,0))</f>
        <v>Years</v>
      </c>
      <c r="L49" s="8">
        <f>INDEX('Masterlist - Updating'!$L:$L,MATCH(B49,'Masterlist - Updating'!$B:$B,0))</f>
        <v>45073</v>
      </c>
      <c r="M49" s="7" t="str">
        <f>INDEX('Masterlist - Updating'!$M:$M,MATCH(B49,'Masterlist - Updating'!$B:$B,0))</f>
        <v>TRESCAL</v>
      </c>
      <c r="N49" s="7" t="str">
        <f>INDEX('Masterlist - Updating'!$N:$N,MATCH(B49,'Masterlist - Updating'!$B:$B,0))</f>
        <v>SALVT/0035/1/22</v>
      </c>
      <c r="O49" s="7" t="str">
        <f>INDEX('Masterlist - Updating'!$O:$O,MATCH(B49,'Masterlist - Updating'!$B:$B,0))</f>
        <v>TEST BUNKER AREA CABINET 4 L4</v>
      </c>
      <c r="P49" s="7" t="b">
        <f ca="1">INDEX('Masterlist - Updating'!$P:$P,MATCH(B49,'Masterlist - Updating'!$B:$B,0))</f>
        <v>1</v>
      </c>
      <c r="Q49" s="7">
        <f>INDEX('Masterlist - Updating'!$Q:$Q,MATCH(B49,'Masterlist - Updating'!$B:$B,0))</f>
        <v>0</v>
      </c>
      <c r="R49" s="7" t="str">
        <f>INDEX('Masterlist - Updating'!$R:$R,MATCH(B49,'Masterlist - Updating'!$B:$B,0))</f>
        <v>NRG 2225</v>
      </c>
      <c r="S49" s="7" t="str">
        <f>INDEX('Masterlist - Updating'!$S:$S,MATCH(B49,'Masterlist - Updating'!$B:$B,0))</f>
        <v>SALPR/0194/10/22</v>
      </c>
      <c r="T49" s="7" t="str">
        <f>INDEX('Masterlist - Updating'!$T:$T,MATCH(B49,'Masterlist - Updating'!$B:$B,0))</f>
        <v>11.09.2022</v>
      </c>
      <c r="U49" s="11">
        <f t="shared" ca="1" si="0"/>
        <v>44831</v>
      </c>
      <c r="V49" s="11">
        <f t="shared" si="3"/>
        <v>45059</v>
      </c>
    </row>
    <row r="50" spans="1:22" ht="46.5" hidden="1" x14ac:dyDescent="0.35">
      <c r="A50" s="137"/>
      <c r="B50" s="12" t="s">
        <v>287</v>
      </c>
      <c r="C50" s="130" t="str">
        <f>INDEX('Masterlist - Updating'!$C:$C,MATCH(B50,'Masterlist - Updating'!$B:$B,0))</f>
        <v>DRIFT INSPECTION</v>
      </c>
      <c r="D50" s="7" t="str">
        <f>INDEX('Masterlist - Updating'!$D:$D,MATCH(B50,'Masterlist - Updating'!$B:$B,0))</f>
        <v>--</v>
      </c>
      <c r="E50" s="7" t="str">
        <f>INDEX('Masterlist - Updating'!$E:$E,MATCH(B50,'Masterlist - Updating'!$B:$B,0))</f>
        <v>26.72'' / 678.69</v>
      </c>
      <c r="F50" s="7" t="str">
        <f>INDEX('Masterlist - Updating'!$F:$F,MATCH(B50,'Masterlist - Updating'!$B:$B,0))</f>
        <v>-</v>
      </c>
      <c r="G50" s="7" t="str">
        <f>INDEX('Masterlist - Updating'!$G:$G,MATCH(B50,'Masterlist - Updating'!$B:$B,0))</f>
        <v>MTQ STD</v>
      </c>
      <c r="H50" s="7" t="str">
        <f>INDEX('Masterlist - Updating'!$H:$H,MATCH(B50,'Masterlist - Updating'!$B:$B,0))</f>
        <v>+0.010"/-0.000"</v>
      </c>
      <c r="I50" s="8">
        <f>INDEX('Masterlist - Updating'!$I:$I,MATCH(B50,'Masterlist - Updating'!$B:$B,0))</f>
        <v>44753</v>
      </c>
      <c r="J50" s="133">
        <f>INDEX('Masterlist - Updating'!$J:$J,MATCH(B50,'Masterlist - Updating'!$B:$B,0))</f>
        <v>1</v>
      </c>
      <c r="K50" s="133" t="str">
        <f>INDEX('Masterlist - Updating'!$K:$K,MATCH(B50,'Masterlist - Updating'!$B:$B,0))</f>
        <v>Years</v>
      </c>
      <c r="L50" s="8">
        <f>INDEX('Masterlist - Updating'!$L:$L,MATCH(B50,'Masterlist - Updating'!$B:$B,0))</f>
        <v>45118</v>
      </c>
      <c r="M50" s="7" t="str">
        <f>INDEX('Masterlist - Updating'!$M:$M,MATCH(B50,'Masterlist - Updating'!$B:$B,0))</f>
        <v>--</v>
      </c>
      <c r="N50" s="7" t="str">
        <f>INDEX('Masterlist - Updating'!$N:$N,MATCH(B50,'Masterlist - Updating'!$B:$B,0))</f>
        <v>--</v>
      </c>
      <c r="O50" s="7" t="str">
        <f>INDEX('Masterlist - Updating'!$O:$O,MATCH(B50,'Masterlist - Updating'!$B:$B,0))</f>
        <v>BAY C</v>
      </c>
      <c r="P50" s="7" t="b">
        <f ca="1">INDEX('Masterlist - Updating'!$P:$P,MATCH(B50,'Masterlist - Updating'!$B:$B,0))</f>
        <v>1</v>
      </c>
      <c r="Q50" s="7" t="str">
        <f>INDEX('Masterlist - Updating'!$Q:$Q,MATCH(B50,'Masterlist - Updating'!$B:$B,0))</f>
        <v>IN-HOUSE INSPECTION</v>
      </c>
      <c r="R50" s="7" t="str">
        <f>INDEX('Masterlist - Updating'!$R:$R,MATCH(B50,'Masterlist - Updating'!$B:$B,0))</f>
        <v>--</v>
      </c>
      <c r="S50" s="7" t="str">
        <f>INDEX('Masterlist - Updating'!$S:$S,MATCH(B50,'Masterlist - Updating'!$B:$B,0))</f>
        <v>--</v>
      </c>
      <c r="T50" s="7" t="str">
        <f>INDEX('Masterlist - Updating'!$T:$T,MATCH(B50,'Masterlist - Updating'!$B:$B,0))</f>
        <v>--</v>
      </c>
      <c r="U50" s="11"/>
      <c r="V50" s="11"/>
    </row>
    <row r="51" spans="1:22" ht="31" hidden="1" x14ac:dyDescent="0.35">
      <c r="A51" s="2">
        <v>4</v>
      </c>
      <c r="B51" s="12" t="s">
        <v>290</v>
      </c>
      <c r="C51" s="130" t="str">
        <f>INDEX('Masterlist - Updating'!$C:$C,MATCH(B51,'Masterlist - Updating'!$B:$B,0))</f>
        <v>DIGITAL PRESSURE GAUGE</v>
      </c>
      <c r="D51" s="7" t="str">
        <f>INDEX('Masterlist - Updating'!$D:$D,MATCH(B51,'Masterlist - Updating'!$B:$B,0))</f>
        <v>ADDITEL</v>
      </c>
      <c r="E51" s="7" t="str">
        <f>INDEX('Masterlist - Updating'!$E:$E,MATCH(B51,'Masterlist - Updating'!$B:$B,0))</f>
        <v>0 - 10,000 PSI</v>
      </c>
      <c r="F51" s="7">
        <f>INDEX('Masterlist - Updating'!$F:$F,MATCH(B51,'Masterlist - Updating'!$B:$B,0))</f>
        <v>21820020015</v>
      </c>
      <c r="G51" s="7" t="str">
        <f>INDEX('Masterlist - Updating'!$G:$G,MATCH(B51,'Masterlist - Updating'!$B:$B,0))</f>
        <v>QCD/TRSG/P08 / TRSG/QM/001/20</v>
      </c>
      <c r="H51" s="7" t="str">
        <f>INDEX('Masterlist - Updating'!$H:$H,MATCH(B51,'Masterlist - Updating'!$B:$B,0))</f>
        <v xml:space="preserve">± 0.5 F.S / API 16A </v>
      </c>
      <c r="I51" s="8">
        <f>INDEX('Masterlist - Updating'!$I:$I,MATCH(B51,'Masterlist - Updating'!$B:$B,0))</f>
        <v>44736</v>
      </c>
      <c r="J51" s="133">
        <f>INDEX('Masterlist - Updating'!$J:$J,MATCH(B51,'Masterlist - Updating'!$B:$B,0))</f>
        <v>3</v>
      </c>
      <c r="K51" s="133" t="str">
        <f>INDEX('Masterlist - Updating'!$K:$K,MATCH(B51,'Masterlist - Updating'!$B:$B,0))</f>
        <v>Months</v>
      </c>
      <c r="L51" s="8">
        <f>INDEX('Masterlist - Updating'!$L:$L,MATCH(B51,'Masterlist - Updating'!$B:$B,0))</f>
        <v>44828</v>
      </c>
      <c r="M51" s="7" t="str">
        <f>INDEX('Masterlist - Updating'!$M:$M,MATCH(B51,'Masterlist - Updating'!$B:$B,0))</f>
        <v>TRESCAL</v>
      </c>
      <c r="N51" s="7" t="str">
        <f>INDEX('Masterlist - Updating'!$N:$N,MATCH(B51,'Masterlist - Updating'!$B:$B,0))</f>
        <v>SALPR/0473/1/22</v>
      </c>
      <c r="O51" s="7" t="str">
        <f>INDEX('Masterlist - Updating'!$O:$O,MATCH(B51,'Masterlist - Updating'!$B:$B,0))</f>
        <v>TEST BUNKER AREA 2</v>
      </c>
      <c r="P51" s="7" t="b">
        <f ca="1">INDEX('Masterlist - Updating'!$P:$P,MATCH(B51,'Masterlist - Updating'!$B:$B,0))</f>
        <v>0</v>
      </c>
      <c r="Q51" s="7">
        <f>INDEX('Masterlist - Updating'!$Q:$Q,MATCH(B51,'Masterlist - Updating'!$B:$B,0))</f>
        <v>0</v>
      </c>
      <c r="R51" s="7" t="str">
        <f>INDEX('Masterlist - Updating'!$R:$R,MATCH(B51,'Masterlist - Updating'!$B:$B,0))</f>
        <v>31253 PCU NO.118M</v>
      </c>
      <c r="S51" s="7" t="str">
        <f>INDEX('Masterlist - Updating'!$S:$S,MATCH(B51,'Masterlist - Updating'!$B:$B,0))</f>
        <v>2010-19658</v>
      </c>
      <c r="T51" s="7" t="str">
        <f>INDEX('Masterlist - Updating'!$T:$T,MATCH(B51,'Masterlist - Updating'!$B:$B,0))</f>
        <v>04.12.2022</v>
      </c>
      <c r="U51" s="11">
        <f t="shared" ref="U51:U114" ca="1" si="4">TODAY()</f>
        <v>44831</v>
      </c>
      <c r="V51" s="11">
        <f t="shared" ref="V51:V62" si="5">L51-14</f>
        <v>44814</v>
      </c>
    </row>
    <row r="52" spans="1:22" ht="46.5" hidden="1" x14ac:dyDescent="0.35">
      <c r="A52" s="2">
        <v>364</v>
      </c>
      <c r="B52" s="12" t="s">
        <v>293</v>
      </c>
      <c r="C52" s="130" t="str">
        <f>INDEX('Masterlist - Updating'!$C:$C,MATCH(B52,'Masterlist - Updating'!$B:$B,0))</f>
        <v>HY-2XLCT W HEX LINK</v>
      </c>
      <c r="D52" s="7" t="str">
        <f>INDEX('Masterlist - Updating'!$D:$D,MATCH(B52,'Masterlist - Updating'!$B:$B,0))</f>
        <v>HYTORC</v>
      </c>
      <c r="E52" s="7" t="str">
        <f>INDEX('Masterlist - Updating'!$E:$E,MATCH(B52,'Masterlist - Updating'!$B:$B,0))</f>
        <v>243 - 1687 LB FT / 1,500 - 10,000 PSI</v>
      </c>
      <c r="F52" s="7" t="str">
        <f>INDEX('Masterlist - Updating'!$F:$F,MATCH(B52,'Masterlist - Updating'!$B:$B,0))</f>
        <v>MD122911</v>
      </c>
      <c r="G52" s="7" t="str">
        <f>INDEX('Masterlist - Updating'!$G:$G,MATCH(B52,'Masterlist - Updating'!$B:$B,0))</f>
        <v>HYTORC STD PRESSURE/TORQUE PROCEDURE #319 V2.0</v>
      </c>
      <c r="H52" s="7" t="str">
        <f>INDEX('Masterlist - Updating'!$H:$H,MATCH(B52,'Masterlist - Updating'!$B:$B,0))</f>
        <v>± 3 %</v>
      </c>
      <c r="I52" s="8">
        <f>INDEX('Masterlist - Updating'!$I:$I,MATCH(B52,'Masterlist - Updating'!$B:$B,0))</f>
        <v>44525</v>
      </c>
      <c r="J52" s="133">
        <f>INDEX('Masterlist - Updating'!$J:$J,MATCH(B52,'Masterlist - Updating'!$B:$B,0))</f>
        <v>1</v>
      </c>
      <c r="K52" s="133" t="str">
        <f>INDEX('Masterlist - Updating'!$K:$K,MATCH(B52,'Masterlist - Updating'!$B:$B,0))</f>
        <v>Years</v>
      </c>
      <c r="L52" s="8">
        <f>INDEX('Masterlist - Updating'!$L:$L,MATCH(B52,'Masterlist - Updating'!$B:$B,0))</f>
        <v>44890</v>
      </c>
      <c r="M52" s="7" t="str">
        <f>INDEX('Masterlist - Updating'!$M:$M,MATCH(B52,'Masterlist - Updating'!$B:$B,0))</f>
        <v>HYTORC</v>
      </c>
      <c r="N52" s="7">
        <f>INDEX('Masterlist - Updating'!$N:$N,MATCH(B52,'Masterlist - Updating'!$B:$B,0))</f>
        <v>21641</v>
      </c>
      <c r="O52" s="7" t="str">
        <f>INDEX('Masterlist - Updating'!$O:$O,MATCH(B52,'Masterlist - Updating'!$B:$B,0))</f>
        <v>Assy Shop</v>
      </c>
      <c r="P52" s="7" t="b">
        <f ca="1">INDEX('Masterlist - Updating'!$P:$P,MATCH(B52,'Masterlist - Updating'!$B:$B,0))</f>
        <v>1</v>
      </c>
      <c r="Q52" s="7">
        <f>INDEX('Masterlist - Updating'!$Q:$Q,MATCH(B52,'Masterlist - Updating'!$B:$B,0))</f>
        <v>0</v>
      </c>
      <c r="R52" s="7">
        <f>INDEX('Masterlist - Updating'!$R:$R,MATCH(B52,'Masterlist - Updating'!$B:$B,0))</f>
        <v>0</v>
      </c>
      <c r="S52" s="7">
        <f>INDEX('Masterlist - Updating'!$S:$S,MATCH(B52,'Masterlist - Updating'!$B:$B,0))</f>
        <v>0</v>
      </c>
      <c r="T52" s="7">
        <f>INDEX('Masterlist - Updating'!$T:$T,MATCH(B52,'Masterlist - Updating'!$B:$B,0))</f>
        <v>0</v>
      </c>
      <c r="U52" s="11">
        <f t="shared" ca="1" si="4"/>
        <v>44831</v>
      </c>
      <c r="V52" s="11">
        <f t="shared" si="5"/>
        <v>44876</v>
      </c>
    </row>
    <row r="53" spans="1:22" ht="46.5" hidden="1" x14ac:dyDescent="0.35">
      <c r="A53" s="2">
        <v>352</v>
      </c>
      <c r="B53" s="12" t="s">
        <v>296</v>
      </c>
      <c r="C53" s="130" t="str">
        <f>INDEX('Masterlist - Updating'!$C:$C,MATCH(B53,'Masterlist - Updating'!$B:$B,0))</f>
        <v>TORSON X, 2HP</v>
      </c>
      <c r="D53" s="7" t="str">
        <f>INDEX('Masterlist - Updating'!$D:$D,MATCH(B53,'Masterlist - Updating'!$B:$B,0))</f>
        <v>HYTORC</v>
      </c>
      <c r="E53" s="7" t="str">
        <f>INDEX('Masterlist - Updating'!$E:$E,MATCH(B53,'Masterlist - Updating'!$B:$B,0))</f>
        <v>220 - 1590 LB FT / 1,500 - 10,000 PSI</v>
      </c>
      <c r="F53" s="7" t="str">
        <f>INDEX('Masterlist - Updating'!$F:$F,MATCH(B53,'Masterlist - Updating'!$B:$B,0))</f>
        <v>261574</v>
      </c>
      <c r="G53" s="7" t="str">
        <f>INDEX('Masterlist - Updating'!$G:$G,MATCH(B53,'Masterlist - Updating'!$B:$B,0))</f>
        <v>HYTORC STD PRESSURE/TORQUE PROCEDURE #319 V2.0</v>
      </c>
      <c r="H53" s="7" t="str">
        <f>INDEX('Masterlist - Updating'!$H:$H,MATCH(B53,'Masterlist - Updating'!$B:$B,0))</f>
        <v>± 3 %</v>
      </c>
      <c r="I53" s="8">
        <f>INDEX('Masterlist - Updating'!$I:$I,MATCH(B53,'Masterlist - Updating'!$B:$B,0))</f>
        <v>44525</v>
      </c>
      <c r="J53" s="133">
        <f>INDEX('Masterlist - Updating'!$J:$J,MATCH(B53,'Masterlist - Updating'!$B:$B,0))</f>
        <v>1</v>
      </c>
      <c r="K53" s="133" t="str">
        <f>INDEX('Masterlist - Updating'!$K:$K,MATCH(B53,'Masterlist - Updating'!$B:$B,0))</f>
        <v>Years</v>
      </c>
      <c r="L53" s="8">
        <f>INDEX('Masterlist - Updating'!$L:$L,MATCH(B53,'Masterlist - Updating'!$B:$B,0))</f>
        <v>44890</v>
      </c>
      <c r="M53" s="7" t="str">
        <f>INDEX('Masterlist - Updating'!$M:$M,MATCH(B53,'Masterlist - Updating'!$B:$B,0))</f>
        <v>HYTORC</v>
      </c>
      <c r="N53" s="7">
        <f>INDEX('Masterlist - Updating'!$N:$N,MATCH(B53,'Masterlist - Updating'!$B:$B,0))</f>
        <v>21642</v>
      </c>
      <c r="O53" s="7" t="str">
        <f>INDEX('Masterlist - Updating'!$O:$O,MATCH(B53,'Masterlist - Updating'!$B:$B,0))</f>
        <v>Assy Shop</v>
      </c>
      <c r="P53" s="7" t="b">
        <f ca="1">INDEX('Masterlist - Updating'!$P:$P,MATCH(B53,'Masterlist - Updating'!$B:$B,0))</f>
        <v>1</v>
      </c>
      <c r="Q53" s="7">
        <f>INDEX('Masterlist - Updating'!$Q:$Q,MATCH(B53,'Masterlist - Updating'!$B:$B,0))</f>
        <v>0</v>
      </c>
      <c r="R53" s="7">
        <f>INDEX('Masterlist - Updating'!$R:$R,MATCH(B53,'Masterlist - Updating'!$B:$B,0))</f>
        <v>0</v>
      </c>
      <c r="S53" s="7">
        <f>INDEX('Masterlist - Updating'!$S:$S,MATCH(B53,'Masterlist - Updating'!$B:$B,0))</f>
        <v>0</v>
      </c>
      <c r="T53" s="7">
        <f>INDEX('Masterlist - Updating'!$T:$T,MATCH(B53,'Masterlist - Updating'!$B:$B,0))</f>
        <v>0</v>
      </c>
      <c r="U53" s="11">
        <f t="shared" ca="1" si="4"/>
        <v>44831</v>
      </c>
      <c r="V53" s="11">
        <f t="shared" si="5"/>
        <v>44876</v>
      </c>
    </row>
    <row r="54" spans="1:22" ht="46.5" hidden="1" x14ac:dyDescent="0.35">
      <c r="A54" s="2">
        <v>365</v>
      </c>
      <c r="B54" s="12" t="s">
        <v>299</v>
      </c>
      <c r="C54" s="130" t="str">
        <f>INDEX('Masterlist - Updating'!$C:$C,MATCH(B54,'Masterlist - Updating'!$B:$B,0))</f>
        <v>HY-4XLCT W HEX LINK</v>
      </c>
      <c r="D54" s="7" t="str">
        <f>INDEX('Masterlist - Updating'!$D:$D,MATCH(B54,'Masterlist - Updating'!$B:$B,0))</f>
        <v>HYTORC</v>
      </c>
      <c r="E54" s="7" t="str">
        <f>INDEX('Masterlist - Updating'!$E:$E,MATCH(B54,'Masterlist - Updating'!$B:$B,0))</f>
        <v>580 - 3855 LB FT / 1,500 - 10,000 PSI</v>
      </c>
      <c r="F54" s="7" t="str">
        <f>INDEX('Masterlist - Updating'!$F:$F,MATCH(B54,'Masterlist - Updating'!$B:$B,0))</f>
        <v>C8339</v>
      </c>
      <c r="G54" s="7" t="str">
        <f>INDEX('Masterlist - Updating'!$G:$G,MATCH(B54,'Masterlist - Updating'!$B:$B,0))</f>
        <v>HYTORC STD PRESSURE/TORQUE PROCEDURE #319 V2.0</v>
      </c>
      <c r="H54" s="7" t="str">
        <f>INDEX('Masterlist - Updating'!$H:$H,MATCH(B54,'Masterlist - Updating'!$B:$B,0))</f>
        <v>± 3 %</v>
      </c>
      <c r="I54" s="8">
        <f>INDEX('Masterlist - Updating'!$I:$I,MATCH(B54,'Masterlist - Updating'!$B:$B,0))</f>
        <v>44525</v>
      </c>
      <c r="J54" s="133">
        <f>INDEX('Masterlist - Updating'!$J:$J,MATCH(B54,'Masterlist - Updating'!$B:$B,0))</f>
        <v>1</v>
      </c>
      <c r="K54" s="133" t="str">
        <f>INDEX('Masterlist - Updating'!$K:$K,MATCH(B54,'Masterlist - Updating'!$B:$B,0))</f>
        <v>Years</v>
      </c>
      <c r="L54" s="8">
        <f>INDEX('Masterlist - Updating'!$L:$L,MATCH(B54,'Masterlist - Updating'!$B:$B,0))</f>
        <v>44890</v>
      </c>
      <c r="M54" s="7" t="str">
        <f>INDEX('Masterlist - Updating'!$M:$M,MATCH(B54,'Masterlist - Updating'!$B:$B,0))</f>
        <v>HYTORC</v>
      </c>
      <c r="N54" s="7">
        <f>INDEX('Masterlist - Updating'!$N:$N,MATCH(B54,'Masterlist - Updating'!$B:$B,0))</f>
        <v>21640</v>
      </c>
      <c r="O54" s="7" t="str">
        <f>INDEX('Masterlist - Updating'!$O:$O,MATCH(B54,'Masterlist - Updating'!$B:$B,0))</f>
        <v>Assy Shop</v>
      </c>
      <c r="P54" s="7" t="b">
        <f ca="1">INDEX('Masterlist - Updating'!$P:$P,MATCH(B54,'Masterlist - Updating'!$B:$B,0))</f>
        <v>1</v>
      </c>
      <c r="Q54" s="7">
        <f>INDEX('Masterlist - Updating'!$Q:$Q,MATCH(B54,'Masterlist - Updating'!$B:$B,0))</f>
        <v>0</v>
      </c>
      <c r="R54" s="7">
        <f>INDEX('Masterlist - Updating'!$R:$R,MATCH(B54,'Masterlist - Updating'!$B:$B,0))</f>
        <v>0</v>
      </c>
      <c r="S54" s="7">
        <f>INDEX('Masterlist - Updating'!$S:$S,MATCH(B54,'Masterlist - Updating'!$B:$B,0))</f>
        <v>0</v>
      </c>
      <c r="T54" s="7">
        <f>INDEX('Masterlist - Updating'!$T:$T,MATCH(B54,'Masterlist - Updating'!$B:$B,0))</f>
        <v>0</v>
      </c>
      <c r="U54" s="11">
        <f t="shared" ca="1" si="4"/>
        <v>44831</v>
      </c>
      <c r="V54" s="11">
        <f t="shared" si="5"/>
        <v>44876</v>
      </c>
    </row>
    <row r="55" spans="1:22" ht="46.5" hidden="1" x14ac:dyDescent="0.35">
      <c r="A55" s="2">
        <v>367</v>
      </c>
      <c r="B55" s="12" t="s">
        <v>302</v>
      </c>
      <c r="C55" s="130" t="str">
        <f>INDEX('Masterlist - Updating'!$C:$C,MATCH(B55,'Masterlist - Updating'!$B:$B,0))</f>
        <v>HY-8XLCT W HEX LINK</v>
      </c>
      <c r="D55" s="7" t="str">
        <f>INDEX('Masterlist - Updating'!$D:$D,MATCH(B55,'Masterlist - Updating'!$B:$B,0))</f>
        <v>HYTORC</v>
      </c>
      <c r="E55" s="7" t="str">
        <f>INDEX('Masterlist - Updating'!$E:$E,MATCH(B55,'Masterlist - Updating'!$B:$B,0))</f>
        <v>1143 - 8151 LB FT / 1,500 - 10,000 PSI</v>
      </c>
      <c r="F55" s="7" t="str">
        <f>INDEX('Masterlist - Updating'!$F:$F,MATCH(B55,'Masterlist - Updating'!$B:$B,0))</f>
        <v>XC8MD1523-093</v>
      </c>
      <c r="G55" s="7" t="str">
        <f>INDEX('Masterlist - Updating'!$G:$G,MATCH(B55,'Masterlist - Updating'!$B:$B,0))</f>
        <v>HYTORC STD PRESSURE/TORQUE PROCEDURE #319 V2.0</v>
      </c>
      <c r="H55" s="7" t="str">
        <f>INDEX('Masterlist - Updating'!$H:$H,MATCH(B55,'Masterlist - Updating'!$B:$B,0))</f>
        <v>± 3 %</v>
      </c>
      <c r="I55" s="8">
        <f>INDEX('Masterlist - Updating'!$I:$I,MATCH(B55,'Masterlist - Updating'!$B:$B,0))</f>
        <v>44525</v>
      </c>
      <c r="J55" s="133">
        <f>INDEX('Masterlist - Updating'!$J:$J,MATCH(B55,'Masterlist - Updating'!$B:$B,0))</f>
        <v>1</v>
      </c>
      <c r="K55" s="133" t="str">
        <f>INDEX('Masterlist - Updating'!$K:$K,MATCH(B55,'Masterlist - Updating'!$B:$B,0))</f>
        <v>Years</v>
      </c>
      <c r="L55" s="8">
        <f>INDEX('Masterlist - Updating'!$L:$L,MATCH(B55,'Masterlist - Updating'!$B:$B,0))</f>
        <v>44890</v>
      </c>
      <c r="M55" s="7" t="str">
        <f>INDEX('Masterlist - Updating'!$M:$M,MATCH(B55,'Masterlist - Updating'!$B:$B,0))</f>
        <v>HYTORC</v>
      </c>
      <c r="N55" s="7">
        <f>INDEX('Masterlist - Updating'!$N:$N,MATCH(B55,'Masterlist - Updating'!$B:$B,0))</f>
        <v>21638</v>
      </c>
      <c r="O55" s="7" t="str">
        <f>INDEX('Masterlist - Updating'!$O:$O,MATCH(B55,'Masterlist - Updating'!$B:$B,0))</f>
        <v>Assy Shop</v>
      </c>
      <c r="P55" s="7" t="b">
        <f ca="1">INDEX('Masterlist - Updating'!$P:$P,MATCH(B55,'Masterlist - Updating'!$B:$B,0))</f>
        <v>1</v>
      </c>
      <c r="Q55" s="7">
        <f>INDEX('Masterlist - Updating'!$Q:$Q,MATCH(B55,'Masterlist - Updating'!$B:$B,0))</f>
        <v>0</v>
      </c>
      <c r="R55" s="7">
        <f>INDEX('Masterlist - Updating'!$R:$R,MATCH(B55,'Masterlist - Updating'!$B:$B,0))</f>
        <v>0</v>
      </c>
      <c r="S55" s="7">
        <f>INDEX('Masterlist - Updating'!$S:$S,MATCH(B55,'Masterlist - Updating'!$B:$B,0))</f>
        <v>0</v>
      </c>
      <c r="T55" s="7">
        <f>INDEX('Masterlist - Updating'!$T:$T,MATCH(B55,'Masterlist - Updating'!$B:$B,0))</f>
        <v>0</v>
      </c>
      <c r="U55" s="11">
        <f t="shared" ca="1" si="4"/>
        <v>44831</v>
      </c>
      <c r="V55" s="11">
        <f t="shared" si="5"/>
        <v>44876</v>
      </c>
    </row>
    <row r="56" spans="1:22" ht="46.5" hidden="1" x14ac:dyDescent="0.35">
      <c r="A56" s="2">
        <v>368</v>
      </c>
      <c r="B56" s="12" t="s">
        <v>305</v>
      </c>
      <c r="C56" s="130" t="str">
        <f>INDEX('Masterlist - Updating'!$C:$C,MATCH(B56,'Masterlist - Updating'!$B:$B,0))</f>
        <v>HY-8XLCT W HEX LINK</v>
      </c>
      <c r="D56" s="7" t="str">
        <f>INDEX('Masterlist - Updating'!$D:$D,MATCH(B56,'Masterlist - Updating'!$B:$B,0))</f>
        <v>HYTORC</v>
      </c>
      <c r="E56" s="7" t="str">
        <f>INDEX('Masterlist - Updating'!$E:$E,MATCH(B56,'Masterlist - Updating'!$B:$B,0))</f>
        <v>1143 - 8151 LB FT / 1,500 - 10,000 PSI</v>
      </c>
      <c r="F56" s="7" t="str">
        <f>INDEX('Masterlist - Updating'!$F:$F,MATCH(B56,'Masterlist - Updating'!$B:$B,0))</f>
        <v>G6319</v>
      </c>
      <c r="G56" s="7" t="str">
        <f>INDEX('Masterlist - Updating'!$G:$G,MATCH(B56,'Masterlist - Updating'!$B:$B,0))</f>
        <v>HYTORC STD PRESSURE/TORQUE PROCEDURE #319 V2.0</v>
      </c>
      <c r="H56" s="7" t="str">
        <f>INDEX('Masterlist - Updating'!$H:$H,MATCH(B56,'Masterlist - Updating'!$B:$B,0))</f>
        <v>± 3 %</v>
      </c>
      <c r="I56" s="8">
        <f>INDEX('Masterlist - Updating'!$I:$I,MATCH(B56,'Masterlist - Updating'!$B:$B,0))</f>
        <v>44525</v>
      </c>
      <c r="J56" s="133">
        <f>INDEX('Masterlist - Updating'!$J:$J,MATCH(B56,'Masterlist - Updating'!$B:$B,0))</f>
        <v>1</v>
      </c>
      <c r="K56" s="133" t="str">
        <f>INDEX('Masterlist - Updating'!$K:$K,MATCH(B56,'Masterlist - Updating'!$B:$B,0))</f>
        <v>Years</v>
      </c>
      <c r="L56" s="8">
        <f>INDEX('Masterlist - Updating'!$L:$L,MATCH(B56,'Masterlist - Updating'!$B:$B,0))</f>
        <v>44890</v>
      </c>
      <c r="M56" s="7" t="str">
        <f>INDEX('Masterlist - Updating'!$M:$M,MATCH(B56,'Masterlist - Updating'!$B:$B,0))</f>
        <v>HYTORC</v>
      </c>
      <c r="N56" s="7">
        <f>INDEX('Masterlist - Updating'!$N:$N,MATCH(B56,'Masterlist - Updating'!$B:$B,0))</f>
        <v>21639</v>
      </c>
      <c r="O56" s="7" t="str">
        <f>INDEX('Masterlist - Updating'!$O:$O,MATCH(B56,'Masterlist - Updating'!$B:$B,0))</f>
        <v>Assy Shop</v>
      </c>
      <c r="P56" s="7" t="b">
        <f ca="1">INDEX('Masterlist - Updating'!$P:$P,MATCH(B56,'Masterlist - Updating'!$B:$B,0))</f>
        <v>1</v>
      </c>
      <c r="Q56" s="7">
        <f>INDEX('Masterlist - Updating'!$Q:$Q,MATCH(B56,'Masterlist - Updating'!$B:$B,0))</f>
        <v>0</v>
      </c>
      <c r="R56" s="7">
        <f>INDEX('Masterlist - Updating'!$R:$R,MATCH(B56,'Masterlist - Updating'!$B:$B,0))</f>
        <v>0</v>
      </c>
      <c r="S56" s="7">
        <f>INDEX('Masterlist - Updating'!$S:$S,MATCH(B56,'Masterlist - Updating'!$B:$B,0))</f>
        <v>0</v>
      </c>
      <c r="T56" s="7">
        <f>INDEX('Masterlist - Updating'!$T:$T,MATCH(B56,'Masterlist - Updating'!$B:$B,0))</f>
        <v>0</v>
      </c>
      <c r="U56" s="11">
        <f t="shared" ca="1" si="4"/>
        <v>44831</v>
      </c>
      <c r="V56" s="11">
        <f t="shared" si="5"/>
        <v>44876</v>
      </c>
    </row>
    <row r="57" spans="1:22" ht="46.5" hidden="1" x14ac:dyDescent="0.35">
      <c r="A57" s="2">
        <v>360</v>
      </c>
      <c r="B57" s="12" t="s">
        <v>307</v>
      </c>
      <c r="C57" s="130" t="str">
        <f>INDEX('Masterlist - Updating'!$C:$C,MATCH(B57,'Masterlist - Updating'!$B:$B,0))</f>
        <v>HY-14XLCT W HEX LINK</v>
      </c>
      <c r="D57" s="7" t="str">
        <f>INDEX('Masterlist - Updating'!$D:$D,MATCH(B57,'Masterlist - Updating'!$B:$B,0))</f>
        <v>HYTORC</v>
      </c>
      <c r="E57" s="7" t="str">
        <f>INDEX('Masterlist - Updating'!$E:$E,MATCH(B57,'Masterlist - Updating'!$B:$B,0))</f>
        <v>2010 - 13400 LB FT / 1,500 - 10,000 PSI</v>
      </c>
      <c r="F57" s="7" t="str">
        <f>INDEX('Masterlist - Updating'!$F:$F,MATCH(B57,'Masterlist - Updating'!$B:$B,0))</f>
        <v>MD1026072</v>
      </c>
      <c r="G57" s="7" t="str">
        <f>INDEX('Masterlist - Updating'!$G:$G,MATCH(B57,'Masterlist - Updating'!$B:$B,0))</f>
        <v>HYTORC STD PRESSURE/TORQUE PROCEDURE #319 V2.0</v>
      </c>
      <c r="H57" s="7" t="str">
        <f>INDEX('Masterlist - Updating'!$H:$H,MATCH(B57,'Masterlist - Updating'!$B:$B,0))</f>
        <v>± 3 %</v>
      </c>
      <c r="I57" s="8">
        <f>INDEX('Masterlist - Updating'!$I:$I,MATCH(B57,'Masterlist - Updating'!$B:$B,0))</f>
        <v>44524</v>
      </c>
      <c r="J57" s="133">
        <f>INDEX('Masterlist - Updating'!$J:$J,MATCH(B57,'Masterlist - Updating'!$B:$B,0))</f>
        <v>1</v>
      </c>
      <c r="K57" s="133" t="str">
        <f>INDEX('Masterlist - Updating'!$K:$K,MATCH(B57,'Masterlist - Updating'!$B:$B,0))</f>
        <v>Years</v>
      </c>
      <c r="L57" s="8">
        <f>INDEX('Masterlist - Updating'!$L:$L,MATCH(B57,'Masterlist - Updating'!$B:$B,0))</f>
        <v>44889</v>
      </c>
      <c r="M57" s="7" t="str">
        <f>INDEX('Masterlist - Updating'!$M:$M,MATCH(B57,'Masterlist - Updating'!$B:$B,0))</f>
        <v>HYTORC</v>
      </c>
      <c r="N57" s="7">
        <f>INDEX('Masterlist - Updating'!$N:$N,MATCH(B57,'Masterlist - Updating'!$B:$B,0))</f>
        <v>21637</v>
      </c>
      <c r="O57" s="7" t="str">
        <f>INDEX('Masterlist - Updating'!$O:$O,MATCH(B57,'Masterlist - Updating'!$B:$B,0))</f>
        <v>Assy Shop</v>
      </c>
      <c r="P57" s="7" t="b">
        <f ca="1">INDEX('Masterlist - Updating'!$P:$P,MATCH(B57,'Masterlist - Updating'!$B:$B,0))</f>
        <v>1</v>
      </c>
      <c r="Q57" s="7">
        <f>INDEX('Masterlist - Updating'!$Q:$Q,MATCH(B57,'Masterlist - Updating'!$B:$B,0))</f>
        <v>0</v>
      </c>
      <c r="R57" s="7">
        <f>INDEX('Masterlist - Updating'!$R:$R,MATCH(B57,'Masterlist - Updating'!$B:$B,0))</f>
        <v>0</v>
      </c>
      <c r="S57" s="7">
        <f>INDEX('Masterlist - Updating'!$S:$S,MATCH(B57,'Masterlist - Updating'!$B:$B,0))</f>
        <v>0</v>
      </c>
      <c r="T57" s="7">
        <f>INDEX('Masterlist - Updating'!$T:$T,MATCH(B57,'Masterlist - Updating'!$B:$B,0))</f>
        <v>0</v>
      </c>
      <c r="U57" s="11">
        <f t="shared" ca="1" si="4"/>
        <v>44831</v>
      </c>
      <c r="V57" s="11">
        <f t="shared" si="5"/>
        <v>44875</v>
      </c>
    </row>
    <row r="58" spans="1:22" ht="46.5" hidden="1" x14ac:dyDescent="0.35">
      <c r="A58" s="2">
        <v>361</v>
      </c>
      <c r="B58" s="12" t="s">
        <v>310</v>
      </c>
      <c r="C58" s="130" t="str">
        <f>INDEX('Masterlist - Updating'!$C:$C,MATCH(B58,'Masterlist - Updating'!$B:$B,0))</f>
        <v>HY-14XLCT W HEX LINK</v>
      </c>
      <c r="D58" s="7" t="str">
        <f>INDEX('Masterlist - Updating'!$D:$D,MATCH(B58,'Masterlist - Updating'!$B:$B,0))</f>
        <v>HYTORC</v>
      </c>
      <c r="E58" s="7" t="str">
        <f>INDEX('Masterlist - Updating'!$E:$E,MATCH(B58,'Masterlist - Updating'!$B:$B,0))</f>
        <v>2010 - 13400 LB FT / 1,500 - 10,000 PSI</v>
      </c>
      <c r="F58" s="7" t="str">
        <f>INDEX('Masterlist - Updating'!$F:$F,MATCH(B58,'Masterlist - Updating'!$B:$B,0))</f>
        <v>XC13TR1520-574</v>
      </c>
      <c r="G58" s="7" t="str">
        <f>INDEX('Masterlist - Updating'!$G:$G,MATCH(B58,'Masterlist - Updating'!$B:$B,0))</f>
        <v>HYTORC STD PRESSURE/TORQUE PROCEDURE #319 V2.0</v>
      </c>
      <c r="H58" s="7" t="str">
        <f>INDEX('Masterlist - Updating'!$H:$H,MATCH(B58,'Masterlist - Updating'!$B:$B,0))</f>
        <v>± 3 %</v>
      </c>
      <c r="I58" s="8">
        <f>INDEX('Masterlist - Updating'!$I:$I,MATCH(B58,'Masterlist - Updating'!$B:$B,0))</f>
        <v>44524</v>
      </c>
      <c r="J58" s="133">
        <f>INDEX('Masterlist - Updating'!$J:$J,MATCH(B58,'Masterlist - Updating'!$B:$B,0))</f>
        <v>1</v>
      </c>
      <c r="K58" s="133" t="str">
        <f>INDEX('Masterlist - Updating'!$K:$K,MATCH(B58,'Masterlist - Updating'!$B:$B,0))</f>
        <v>Years</v>
      </c>
      <c r="L58" s="8">
        <f>INDEX('Masterlist - Updating'!$L:$L,MATCH(B58,'Masterlist - Updating'!$B:$B,0))</f>
        <v>44889</v>
      </c>
      <c r="M58" s="7" t="str">
        <f>INDEX('Masterlist - Updating'!$M:$M,MATCH(B58,'Masterlist - Updating'!$B:$B,0))</f>
        <v>HYTORC</v>
      </c>
      <c r="N58" s="7">
        <f>INDEX('Masterlist - Updating'!$N:$N,MATCH(B58,'Masterlist - Updating'!$B:$B,0))</f>
        <v>21636</v>
      </c>
      <c r="O58" s="7" t="str">
        <f>INDEX('Masterlist - Updating'!$O:$O,MATCH(B58,'Masterlist - Updating'!$B:$B,0))</f>
        <v>Assy Shop</v>
      </c>
      <c r="P58" s="7" t="b">
        <f ca="1">INDEX('Masterlist - Updating'!$P:$P,MATCH(B58,'Masterlist - Updating'!$B:$B,0))</f>
        <v>1</v>
      </c>
      <c r="Q58" s="7">
        <f>INDEX('Masterlist - Updating'!$Q:$Q,MATCH(B58,'Masterlist - Updating'!$B:$B,0))</f>
        <v>0</v>
      </c>
      <c r="R58" s="7">
        <f>INDEX('Masterlist - Updating'!$R:$R,MATCH(B58,'Masterlist - Updating'!$B:$B,0))</f>
        <v>0</v>
      </c>
      <c r="S58" s="7">
        <f>INDEX('Masterlist - Updating'!$S:$S,MATCH(B58,'Masterlist - Updating'!$B:$B,0))</f>
        <v>0</v>
      </c>
      <c r="T58" s="7">
        <f>INDEX('Masterlist - Updating'!$T:$T,MATCH(B58,'Masterlist - Updating'!$B:$B,0))</f>
        <v>0</v>
      </c>
      <c r="U58" s="11">
        <f t="shared" ca="1" si="4"/>
        <v>44831</v>
      </c>
      <c r="V58" s="11">
        <f t="shared" si="5"/>
        <v>44875</v>
      </c>
    </row>
    <row r="59" spans="1:22" ht="46.5" hidden="1" x14ac:dyDescent="0.35">
      <c r="A59" s="2">
        <v>362</v>
      </c>
      <c r="B59" s="12" t="s">
        <v>312</v>
      </c>
      <c r="C59" s="130" t="str">
        <f>INDEX('Masterlist - Updating'!$C:$C,MATCH(B59,'Masterlist - Updating'!$B:$B,0))</f>
        <v>HY-18XLCT W HEX LINK</v>
      </c>
      <c r="D59" s="7" t="str">
        <f>INDEX('Masterlist - Updating'!$D:$D,MATCH(B59,'Masterlist - Updating'!$B:$B,0))</f>
        <v>HYTORC</v>
      </c>
      <c r="E59" s="7" t="str">
        <f>INDEX('Masterlist - Updating'!$E:$E,MATCH(B59,'Masterlist - Updating'!$B:$B,0))</f>
        <v>2790 - 19100 LB FT / 1,500 - 10,000 PSI</v>
      </c>
      <c r="F59" s="7" t="str">
        <f>INDEX('Masterlist - Updating'!$F:$F,MATCH(B59,'Masterlist - Updating'!$B:$B,0))</f>
        <v>MD130071</v>
      </c>
      <c r="G59" s="7" t="str">
        <f>INDEX('Masterlist - Updating'!$G:$G,MATCH(B59,'Masterlist - Updating'!$B:$B,0))</f>
        <v>HYTORC STD PRESSURE/TORQUE PROCEDURE #319 V2.0</v>
      </c>
      <c r="H59" s="7" t="str">
        <f>INDEX('Masterlist - Updating'!$H:$H,MATCH(B59,'Masterlist - Updating'!$B:$B,0))</f>
        <v>± 3 %</v>
      </c>
      <c r="I59" s="8">
        <f>INDEX('Masterlist - Updating'!$I:$I,MATCH(B59,'Masterlist - Updating'!$B:$B,0))</f>
        <v>44524</v>
      </c>
      <c r="J59" s="133">
        <f>INDEX('Masterlist - Updating'!$J:$J,MATCH(B59,'Masterlist - Updating'!$B:$B,0))</f>
        <v>1</v>
      </c>
      <c r="K59" s="133" t="str">
        <f>INDEX('Masterlist - Updating'!$K:$K,MATCH(B59,'Masterlist - Updating'!$B:$B,0))</f>
        <v>Years</v>
      </c>
      <c r="L59" s="8">
        <f>INDEX('Masterlist - Updating'!$L:$L,MATCH(B59,'Masterlist - Updating'!$B:$B,0))</f>
        <v>44889</v>
      </c>
      <c r="M59" s="7" t="str">
        <f>INDEX('Masterlist - Updating'!$M:$M,MATCH(B59,'Masterlist - Updating'!$B:$B,0))</f>
        <v>HYTORC</v>
      </c>
      <c r="N59" s="7">
        <f>INDEX('Masterlist - Updating'!$N:$N,MATCH(B59,'Masterlist - Updating'!$B:$B,0))</f>
        <v>21634</v>
      </c>
      <c r="O59" s="7" t="str">
        <f>INDEX('Masterlist - Updating'!$O:$O,MATCH(B59,'Masterlist - Updating'!$B:$B,0))</f>
        <v>Assy Shop</v>
      </c>
      <c r="P59" s="7" t="b">
        <f ca="1">INDEX('Masterlist - Updating'!$P:$P,MATCH(B59,'Masterlist - Updating'!$B:$B,0))</f>
        <v>1</v>
      </c>
      <c r="Q59" s="7">
        <f>INDEX('Masterlist - Updating'!$Q:$Q,MATCH(B59,'Masterlist - Updating'!$B:$B,0))</f>
        <v>0</v>
      </c>
      <c r="R59" s="7">
        <f>INDEX('Masterlist - Updating'!$R:$R,MATCH(B59,'Masterlist - Updating'!$B:$B,0))</f>
        <v>0</v>
      </c>
      <c r="S59" s="7">
        <f>INDEX('Masterlist - Updating'!$S:$S,MATCH(B59,'Masterlist - Updating'!$B:$B,0))</f>
        <v>0</v>
      </c>
      <c r="T59" s="7">
        <f>INDEX('Masterlist - Updating'!$T:$T,MATCH(B59,'Masterlist - Updating'!$B:$B,0))</f>
        <v>0</v>
      </c>
      <c r="U59" s="11">
        <f t="shared" ca="1" si="4"/>
        <v>44831</v>
      </c>
      <c r="V59" s="11">
        <f t="shared" si="5"/>
        <v>44875</v>
      </c>
    </row>
    <row r="60" spans="1:22" ht="46.5" hidden="1" x14ac:dyDescent="0.35">
      <c r="A60" s="2">
        <v>363</v>
      </c>
      <c r="B60" s="12" t="s">
        <v>315</v>
      </c>
      <c r="C60" s="130" t="str">
        <f>INDEX('Masterlist - Updating'!$C:$C,MATCH(B60,'Masterlist - Updating'!$B:$B,0))</f>
        <v>HY-18XLCT W HEX LINK</v>
      </c>
      <c r="D60" s="7" t="str">
        <f>INDEX('Masterlist - Updating'!$D:$D,MATCH(B60,'Masterlist - Updating'!$B:$B,0))</f>
        <v>HYTORC</v>
      </c>
      <c r="E60" s="7" t="str">
        <f>INDEX('Masterlist - Updating'!$E:$E,MATCH(B60,'Masterlist - Updating'!$B:$B,0))</f>
        <v>2790 - 19100 LB FT / 1,500 - 10,000 PSI</v>
      </c>
      <c r="F60" s="7" t="str">
        <f>INDEX('Masterlist - Updating'!$F:$F,MATCH(B60,'Masterlist - Updating'!$B:$B,0))</f>
        <v>MD1114012</v>
      </c>
      <c r="G60" s="7" t="str">
        <f>INDEX('Masterlist - Updating'!$G:$G,MATCH(B60,'Masterlist - Updating'!$B:$B,0))</f>
        <v>HYTORC STD PRESSURE/TORQUE PROCEDURE #319 V2.0</v>
      </c>
      <c r="H60" s="7" t="str">
        <f>INDEX('Masterlist - Updating'!$H:$H,MATCH(B60,'Masterlist - Updating'!$B:$B,0))</f>
        <v>± 3 %</v>
      </c>
      <c r="I60" s="8">
        <f>INDEX('Masterlist - Updating'!$I:$I,MATCH(B60,'Masterlist - Updating'!$B:$B,0))</f>
        <v>44524</v>
      </c>
      <c r="J60" s="133">
        <f>INDEX('Masterlist - Updating'!$J:$J,MATCH(B60,'Masterlist - Updating'!$B:$B,0))</f>
        <v>1</v>
      </c>
      <c r="K60" s="133" t="str">
        <f>INDEX('Masterlist - Updating'!$K:$K,MATCH(B60,'Masterlist - Updating'!$B:$B,0))</f>
        <v>Years</v>
      </c>
      <c r="L60" s="8">
        <f>INDEX('Masterlist - Updating'!$L:$L,MATCH(B60,'Masterlist - Updating'!$B:$B,0))</f>
        <v>44889</v>
      </c>
      <c r="M60" s="7" t="str">
        <f>INDEX('Masterlist - Updating'!$M:$M,MATCH(B60,'Masterlist - Updating'!$B:$B,0))</f>
        <v>HYTORC</v>
      </c>
      <c r="N60" s="7">
        <f>INDEX('Masterlist - Updating'!$N:$N,MATCH(B60,'Masterlist - Updating'!$B:$B,0))</f>
        <v>21635</v>
      </c>
      <c r="O60" s="7" t="str">
        <f>INDEX('Masterlist - Updating'!$O:$O,MATCH(B60,'Masterlist - Updating'!$B:$B,0))</f>
        <v>Assy Shop</v>
      </c>
      <c r="P60" s="7" t="b">
        <f ca="1">INDEX('Masterlist - Updating'!$P:$P,MATCH(B60,'Masterlist - Updating'!$B:$B,0))</f>
        <v>1</v>
      </c>
      <c r="Q60" s="7">
        <f>INDEX('Masterlist - Updating'!$Q:$Q,MATCH(B60,'Masterlist - Updating'!$B:$B,0))</f>
        <v>0</v>
      </c>
      <c r="R60" s="7">
        <f>INDEX('Masterlist - Updating'!$R:$R,MATCH(B60,'Masterlist - Updating'!$B:$B,0))</f>
        <v>0</v>
      </c>
      <c r="S60" s="7">
        <f>INDEX('Masterlist - Updating'!$S:$S,MATCH(B60,'Masterlist - Updating'!$B:$B,0))</f>
        <v>0</v>
      </c>
      <c r="T60" s="7">
        <f>INDEX('Masterlist - Updating'!$T:$T,MATCH(B60,'Masterlist - Updating'!$B:$B,0))</f>
        <v>0</v>
      </c>
      <c r="U60" s="11">
        <f t="shared" ca="1" si="4"/>
        <v>44831</v>
      </c>
      <c r="V60" s="11">
        <f t="shared" si="5"/>
        <v>44875</v>
      </c>
    </row>
    <row r="61" spans="1:22" ht="46.5" hidden="1" x14ac:dyDescent="0.35">
      <c r="A61" s="2">
        <v>328</v>
      </c>
      <c r="B61" s="12" t="s">
        <v>317</v>
      </c>
      <c r="C61" s="130" t="str">
        <f>INDEX('Masterlist - Updating'!$C:$C,MATCH(B61,'Masterlist - Updating'!$B:$B,0))</f>
        <v>HY-STEALTH 36 WITH HEX LINK</v>
      </c>
      <c r="D61" s="7" t="str">
        <f>INDEX('Masterlist - Updating'!$D:$D,MATCH(B61,'Masterlist - Updating'!$B:$B,0))</f>
        <v>HYTORC</v>
      </c>
      <c r="E61" s="7" t="str">
        <f>INDEX('Masterlist - Updating'!$E:$E,MATCH(B61,'Masterlist - Updating'!$B:$B,0))</f>
        <v>4917 - 34722 LB FT / 1,500 - 10,000 PSI</v>
      </c>
      <c r="F61" s="7" t="str">
        <f>INDEX('Masterlist - Updating'!$F:$F,MATCH(B61,'Masterlist - Updating'!$B:$B,0))</f>
        <v>S36F1225-60</v>
      </c>
      <c r="G61" s="7" t="str">
        <f>INDEX('Masterlist - Updating'!$G:$G,MATCH(B61,'Masterlist - Updating'!$B:$B,0))</f>
        <v>HYTORC STD PRESSURE/TORQUE PROCEDURE #319 V2.0</v>
      </c>
      <c r="H61" s="7" t="str">
        <f>INDEX('Masterlist - Updating'!$H:$H,MATCH(B61,'Masterlist - Updating'!$B:$B,0))</f>
        <v>± 3 %</v>
      </c>
      <c r="I61" s="8">
        <f>INDEX('Masterlist - Updating'!$I:$I,MATCH(B61,'Masterlist - Updating'!$B:$B,0))</f>
        <v>44524</v>
      </c>
      <c r="J61" s="133">
        <f>INDEX('Masterlist - Updating'!$J:$J,MATCH(B61,'Masterlist - Updating'!$B:$B,0))</f>
        <v>1</v>
      </c>
      <c r="K61" s="133" t="str">
        <f>INDEX('Masterlist - Updating'!$K:$K,MATCH(B61,'Masterlist - Updating'!$B:$B,0))</f>
        <v>Years</v>
      </c>
      <c r="L61" s="8">
        <f>INDEX('Masterlist - Updating'!$L:$L,MATCH(B61,'Masterlist - Updating'!$B:$B,0))</f>
        <v>44889</v>
      </c>
      <c r="M61" s="7" t="str">
        <f>INDEX('Masterlist - Updating'!$M:$M,MATCH(B61,'Masterlist - Updating'!$B:$B,0))</f>
        <v>HYTORC</v>
      </c>
      <c r="N61" s="7">
        <f>INDEX('Masterlist - Updating'!$N:$N,MATCH(B61,'Masterlist - Updating'!$B:$B,0))</f>
        <v>21633</v>
      </c>
      <c r="O61" s="7" t="str">
        <f>INDEX('Masterlist - Updating'!$O:$O,MATCH(B61,'Masterlist - Updating'!$B:$B,0))</f>
        <v>Assy Shop</v>
      </c>
      <c r="P61" s="7" t="b">
        <f ca="1">INDEX('Masterlist - Updating'!$P:$P,MATCH(B61,'Masterlist - Updating'!$B:$B,0))</f>
        <v>1</v>
      </c>
      <c r="Q61" s="7">
        <f>INDEX('Masterlist - Updating'!$Q:$Q,MATCH(B61,'Masterlist - Updating'!$B:$B,0))</f>
        <v>0</v>
      </c>
      <c r="R61" s="7">
        <f>INDEX('Masterlist - Updating'!$R:$R,MATCH(B61,'Masterlist - Updating'!$B:$B,0))</f>
        <v>0</v>
      </c>
      <c r="S61" s="7">
        <f>INDEX('Masterlist - Updating'!$S:$S,MATCH(B61,'Masterlist - Updating'!$B:$B,0))</f>
        <v>0</v>
      </c>
      <c r="T61" s="7">
        <f>INDEX('Masterlist - Updating'!$T:$T,MATCH(B61,'Masterlist - Updating'!$B:$B,0))</f>
        <v>0</v>
      </c>
      <c r="U61" s="11">
        <f t="shared" ca="1" si="4"/>
        <v>44831</v>
      </c>
      <c r="V61" s="11">
        <f t="shared" si="5"/>
        <v>44875</v>
      </c>
    </row>
    <row r="62" spans="1:22" ht="31" x14ac:dyDescent="0.35">
      <c r="A62" s="2">
        <v>113</v>
      </c>
      <c r="B62" s="3" t="s">
        <v>320</v>
      </c>
      <c r="C62" s="130" t="str">
        <f>INDEX('Masterlist - Updating'!$C:$C,MATCH(B62,'Masterlist - Updating'!$B:$B,0))</f>
        <v>DIGITAL PRESSURE GAUGE</v>
      </c>
      <c r="D62" s="7" t="str">
        <f>INDEX('Masterlist - Updating'!$D:$D,MATCH(B62,'Masterlist - Updating'!$B:$B,0))</f>
        <v>ADDITEL</v>
      </c>
      <c r="E62" s="7" t="str">
        <f>INDEX('Masterlist - Updating'!$E:$E,MATCH(B62,'Masterlist - Updating'!$B:$B,0))</f>
        <v>0 - 10,000 PSI</v>
      </c>
      <c r="F62" s="7" t="str">
        <f>INDEX('Masterlist - Updating'!$F:$F,MATCH(B62,'Masterlist - Updating'!$B:$B,0))</f>
        <v>21820020006</v>
      </c>
      <c r="G62" s="7" t="str">
        <f>INDEX('Masterlist - Updating'!$G:$G,MATCH(B62,'Masterlist - Updating'!$B:$B,0))</f>
        <v>CTTM - M09:2007</v>
      </c>
      <c r="H62" s="7" t="str">
        <f>INDEX('Masterlist - Updating'!$H:$H,MATCH(B62,'Masterlist - Updating'!$B:$B,0))</f>
        <v xml:space="preserve">± 0.5 F.S / API 16A </v>
      </c>
      <c r="I62" s="8">
        <f>INDEX('Masterlist - Updating'!$I:$I,MATCH(B62,'Masterlist - Updating'!$B:$B,0))</f>
        <v>44783</v>
      </c>
      <c r="J62" s="133">
        <f>INDEX('Masterlist - Updating'!$J:$J,MATCH(B62,'Masterlist - Updating'!$B:$B,0))</f>
        <v>3</v>
      </c>
      <c r="K62" s="133" t="str">
        <f>INDEX('Masterlist - Updating'!$K:$K,MATCH(B62,'Masterlist - Updating'!$B:$B,0))</f>
        <v>Months</v>
      </c>
      <c r="L62" s="8">
        <f>INDEX('Masterlist - Updating'!$L:$L,MATCH(B62,'Masterlist - Updating'!$B:$B,0))</f>
        <v>44875</v>
      </c>
      <c r="M62" s="7" t="str">
        <f>INDEX('Masterlist - Updating'!$M:$M,MATCH(B62,'Masterlist - Updating'!$B:$B,0))</f>
        <v>CALTEK</v>
      </c>
      <c r="N62" s="7" t="str">
        <f>INDEX('Masterlist - Updating'!$N:$N,MATCH(B62,'Masterlist - Updating'!$B:$B,0))</f>
        <v>CMS 2328M-22</v>
      </c>
      <c r="O62" s="7" t="str">
        <f>INDEX('Masterlist - Updating'!$O:$O,MATCH(B62,'Masterlist - Updating'!$B:$B,0))</f>
        <v>TEST BUNKER AREA 2</v>
      </c>
      <c r="P62" s="7" t="b">
        <f ca="1">INDEX('Masterlist - Updating'!$P:$P,MATCH(B62,'Masterlist - Updating'!$B:$B,0))</f>
        <v>1</v>
      </c>
      <c r="Q62" s="7">
        <f>INDEX('Masterlist - Updating'!$Q:$Q,MATCH(B62,'Masterlist - Updating'!$B:$B,0))</f>
        <v>0</v>
      </c>
      <c r="R62" s="7">
        <f>INDEX('Masterlist - Updating'!$R:$R,MATCH(B62,'Masterlist - Updating'!$B:$B,0))</f>
        <v>26486</v>
      </c>
      <c r="S62" s="7" t="str">
        <f>INDEX('Masterlist - Updating'!$S:$S,MATCH(B62,'Masterlist - Updating'!$B:$B,0))</f>
        <v>OIL DEADWEIGHT PRESSURE TESTER</v>
      </c>
      <c r="T62" s="7" t="str">
        <f>INDEX('Masterlist - Updating'!$T:$T,MATCH(B62,'Masterlist - Updating'!$B:$B,0))</f>
        <v>-</v>
      </c>
      <c r="U62" s="11">
        <f t="shared" ca="1" si="4"/>
        <v>44831</v>
      </c>
      <c r="V62" s="11">
        <f t="shared" si="5"/>
        <v>44861</v>
      </c>
    </row>
    <row r="63" spans="1:22" ht="15.5" hidden="1" x14ac:dyDescent="0.35">
      <c r="A63" s="2">
        <v>5</v>
      </c>
      <c r="B63" s="12" t="s">
        <v>322</v>
      </c>
      <c r="C63" s="130" t="str">
        <f>INDEX('Masterlist - Updating'!$C:$C,MATCH(B63,'Masterlist - Updating'!$B:$B,0))</f>
        <v>TORQUE PRESSURE GAUGE</v>
      </c>
      <c r="D63" s="7" t="str">
        <f>INDEX('Masterlist - Updating'!$D:$D,MATCH(B63,'Masterlist - Updating'!$B:$B,0))</f>
        <v>HYTORC</v>
      </c>
      <c r="E63" s="7" t="str">
        <f>INDEX('Masterlist - Updating'!$E:$E,MATCH(B63,'Masterlist - Updating'!$B:$B,0))</f>
        <v>0 to 11,500 PSI</v>
      </c>
      <c r="F63" s="7" t="str">
        <f>INDEX('Masterlist - Updating'!$F:$F,MATCH(B63,'Masterlist - Updating'!$B:$B,0))</f>
        <v>HTG025336</v>
      </c>
      <c r="G63" s="7" t="str">
        <f>INDEX('Masterlist - Updating'!$G:$G,MATCH(B63,'Masterlist - Updating'!$B:$B,0))</f>
        <v>QCD/PRSG/P08 / TRSG/QM/001/20 / API 16A</v>
      </c>
      <c r="H63" s="7" t="str">
        <f>INDEX('Masterlist - Updating'!$H:$H,MATCH(B63,'Masterlist - Updating'!$B:$B,0))</f>
        <v xml:space="preserve">± 0.5 F.S / API 16A </v>
      </c>
      <c r="I63" s="8">
        <f>INDEX('Masterlist - Updating'!$I:$I,MATCH(B63,'Masterlist - Updating'!$B:$B,0))</f>
        <v>44739</v>
      </c>
      <c r="J63" s="133">
        <f>INDEX('Masterlist - Updating'!$J:$J,MATCH(B63,'Masterlist - Updating'!$B:$B,0))</f>
        <v>6</v>
      </c>
      <c r="K63" s="133" t="str">
        <f>INDEX('Masterlist - Updating'!$K:$K,MATCH(B63,'Masterlist - Updating'!$B:$B,0))</f>
        <v>Months</v>
      </c>
      <c r="L63" s="8">
        <f>INDEX('Masterlist - Updating'!$L:$L,MATCH(B63,'Masterlist - Updating'!$B:$B,0))</f>
        <v>44922</v>
      </c>
      <c r="M63" s="7" t="str">
        <f>INDEX('Masterlist - Updating'!$M:$M,MATCH(B63,'Masterlist - Updating'!$B:$B,0))</f>
        <v>TRESCAL</v>
      </c>
      <c r="N63" s="7" t="str">
        <f>INDEX('Masterlist - Updating'!$N:$N,MATCH(B63,'Masterlist - Updating'!$B:$B,0))</f>
        <v>SALPR/0473/3/22-A1</v>
      </c>
      <c r="O63" s="7" t="str">
        <f>INDEX('Masterlist - Updating'!$O:$O,MATCH(B63,'Masterlist - Updating'!$B:$B,0))</f>
        <v>Assy Shop</v>
      </c>
      <c r="P63" s="7" t="b">
        <f ca="1">INDEX('Masterlist - Updating'!$P:$P,MATCH(B63,'Masterlist - Updating'!$B:$B,0))</f>
        <v>1</v>
      </c>
      <c r="Q63" s="7">
        <f>INDEX('Masterlist - Updating'!$Q:$Q,MATCH(B63,'Masterlist - Updating'!$B:$B,0))</f>
        <v>0</v>
      </c>
      <c r="R63" s="7" t="str">
        <f>INDEX('Masterlist - Updating'!$R:$R,MATCH(B63,'Masterlist - Updating'!$B:$B,0))</f>
        <v>3789410 (DPI 104)</v>
      </c>
      <c r="S63" s="7" t="str">
        <f>INDEX('Masterlist - Updating'!$S:$S,MATCH(B63,'Masterlist - Updating'!$B:$B,0))</f>
        <v>SALPR/0113/3/22</v>
      </c>
      <c r="T63" s="7" t="str">
        <f>INDEX('Masterlist - Updating'!$T:$T,MATCH(B63,'Masterlist - Updating'!$B:$B,0))</f>
        <v>08.02.2023</v>
      </c>
      <c r="U63" s="11">
        <f t="shared" ca="1" si="4"/>
        <v>44831</v>
      </c>
      <c r="V63" s="11"/>
    </row>
    <row r="64" spans="1:22" ht="201.5" hidden="1" x14ac:dyDescent="0.35">
      <c r="A64" s="2">
        <v>285</v>
      </c>
      <c r="B64" s="12" t="s">
        <v>328</v>
      </c>
      <c r="C64" s="130" t="str">
        <f>INDEX('Masterlist - Updating'!$C:$C,MATCH(B64,'Masterlist - Updating'!$B:$B,0))</f>
        <v>PosiTector DEW POINT METER</v>
      </c>
      <c r="D64" s="7" t="str">
        <f>INDEX('Masterlist - Updating'!$D:$D,MATCH(B64,'Masterlist - Updating'!$B:$B,0))</f>
        <v>DEFELSKO</v>
      </c>
      <c r="E64" s="7" t="str">
        <f>INDEX('Masterlist - Updating'!$E:$E,MATCH(B64,'Masterlist - Updating'!$B:$B,0))</f>
        <v>-</v>
      </c>
      <c r="F64" s="7" t="str">
        <f>INDEX('Masterlist - Updating'!$F:$F,MATCH(B64,'Masterlist - Updating'!$B:$B,0))</f>
        <v>415321</v>
      </c>
      <c r="G64" s="7" t="str">
        <f>INDEX('Masterlist - Updating'!$G:$G,MATCH(B64,'Masterlist - Updating'!$B:$B,0))</f>
        <v>CTTM-T07&amp;T17:2007</v>
      </c>
      <c r="H64" s="7" t="str">
        <f>INDEX('Masterlist - Updating'!$H:$H,MATCH(B64,'Masterlist - Updating'!$B:$B,0))</f>
        <v xml:space="preserve">SURFACE TEMPERATURE:
-40 TO 80° C ±0.5° C
80° C TO 190° C ±1.5° C
AIR TEMPERATURE: -40 TO 80° C ±0.5° C
RELATIVE HUMIDITY: ±3.0 RH%
</v>
      </c>
      <c r="I64" s="8">
        <f>INDEX('Masterlist - Updating'!$I:$I,MATCH(B64,'Masterlist - Updating'!$B:$B,0))</f>
        <v>44764</v>
      </c>
      <c r="J64" s="133">
        <f>INDEX('Masterlist - Updating'!$J:$J,MATCH(B64,'Masterlist - Updating'!$B:$B,0))</f>
        <v>1</v>
      </c>
      <c r="K64" s="133" t="str">
        <f>INDEX('Masterlist - Updating'!$K:$K,MATCH(B64,'Masterlist - Updating'!$B:$B,0))</f>
        <v>Years</v>
      </c>
      <c r="L64" s="8">
        <f>INDEX('Masterlist - Updating'!$L:$L,MATCH(B64,'Masterlist - Updating'!$B:$B,0))</f>
        <v>45129</v>
      </c>
      <c r="M64" s="7" t="str">
        <f>INDEX('Masterlist - Updating'!$M:$M,MATCH(B64,'Masterlist - Updating'!$B:$B,0))</f>
        <v>CALTEK</v>
      </c>
      <c r="N64" s="7" t="str">
        <f>INDEX('Masterlist - Updating'!$N:$N,MATCH(B64,'Masterlist - Updating'!$B:$B,0))</f>
        <v>CTT 1752M-22</v>
      </c>
      <c r="O64" s="7" t="str">
        <f>INDEX('Masterlist - Updating'!$O:$O,MATCH(B64,'Masterlist - Updating'!$B:$B,0))</f>
        <v>PAINTING BOOTH ASSY 3 CABINET L4</v>
      </c>
      <c r="P64" s="7" t="b">
        <f ca="1">INDEX('Masterlist - Updating'!$P:$P,MATCH(B64,'Masterlist - Updating'!$B:$B,0))</f>
        <v>1</v>
      </c>
      <c r="Q64" s="7">
        <f>INDEX('Masterlist - Updating'!$Q:$Q,MATCH(B64,'Masterlist - Updating'!$B:$B,0))</f>
        <v>0</v>
      </c>
      <c r="R64" s="7" t="str">
        <f>INDEX('Masterlist - Updating'!$R:$R,MATCH(B64,'Masterlist - Updating'!$B:$B,0))</f>
        <v>38215-1 / N11 &amp; N12
61445393</v>
      </c>
      <c r="S64" s="7" t="str">
        <f>INDEX('Masterlist - Updating'!$S:$S,MATCH(B64,'Masterlist - Updating'!$B:$B,0))</f>
        <v>-</v>
      </c>
      <c r="T64" s="7" t="str">
        <f>INDEX('Masterlist - Updating'!$T:$T,MATCH(B64,'Masterlist - Updating'!$B:$B,0))</f>
        <v>-</v>
      </c>
      <c r="U64" s="11">
        <f t="shared" ca="1" si="4"/>
        <v>44831</v>
      </c>
      <c r="V64" s="11">
        <f t="shared" ref="V64:V95" si="6">L64-14</f>
        <v>45115</v>
      </c>
    </row>
    <row r="65" spans="1:22" ht="46.5" hidden="1" x14ac:dyDescent="0.35">
      <c r="A65" s="2">
        <v>366</v>
      </c>
      <c r="B65" s="12" t="s">
        <v>331</v>
      </c>
      <c r="C65" s="130" t="str">
        <f>INDEX('Masterlist - Updating'!$C:$C,MATCH(B65,'Masterlist - Updating'!$B:$B,0))</f>
        <v>HY-4XLCT W HEX LINK</v>
      </c>
      <c r="D65" s="7" t="str">
        <f>INDEX('Masterlist - Updating'!$D:$D,MATCH(B65,'Masterlist - Updating'!$B:$B,0))</f>
        <v>HYTORC</v>
      </c>
      <c r="E65" s="7" t="str">
        <f>INDEX('Masterlist - Updating'!$E:$E,MATCH(B65,'Masterlist - Updating'!$B:$B,0))</f>
        <v>580 - 3855 LB FT / 1,500 - 10,000 PSI</v>
      </c>
      <c r="F65" s="7" t="str">
        <f>INDEX('Masterlist - Updating'!$F:$F,MATCH(B65,'Masterlist - Updating'!$B:$B,0))</f>
        <v>MD122282</v>
      </c>
      <c r="G65" s="7" t="str">
        <f>INDEX('Masterlist - Updating'!$G:$G,MATCH(B65,'Masterlist - Updating'!$B:$B,0))</f>
        <v>HYTORC STD PRESSURE/TORQUE PROCEDURE #319 V2.0</v>
      </c>
      <c r="H65" s="7" t="str">
        <f>INDEX('Masterlist - Updating'!$H:$H,MATCH(B65,'Masterlist - Updating'!$B:$B,0))</f>
        <v>± 3 %</v>
      </c>
      <c r="I65" s="8">
        <f>INDEX('Masterlist - Updating'!$I:$I,MATCH(B65,'Masterlist - Updating'!$B:$B,0))</f>
        <v>44525</v>
      </c>
      <c r="J65" s="133">
        <f>INDEX('Masterlist - Updating'!$J:$J,MATCH(B65,'Masterlist - Updating'!$B:$B,0))</f>
        <v>1</v>
      </c>
      <c r="K65" s="133" t="str">
        <f>INDEX('Masterlist - Updating'!$K:$K,MATCH(B65,'Masterlist - Updating'!$B:$B,0))</f>
        <v>Years</v>
      </c>
      <c r="L65" s="8">
        <f>INDEX('Masterlist - Updating'!$L:$L,MATCH(B65,'Masterlist - Updating'!$B:$B,0))</f>
        <v>44890</v>
      </c>
      <c r="M65" s="7" t="str">
        <f>INDEX('Masterlist - Updating'!$M:$M,MATCH(B65,'Masterlist - Updating'!$B:$B,0))</f>
        <v>HYTORC</v>
      </c>
      <c r="N65" s="7">
        <f>INDEX('Masterlist - Updating'!$N:$N,MATCH(B65,'Masterlist - Updating'!$B:$B,0))</f>
        <v>21643</v>
      </c>
      <c r="O65" s="7" t="str">
        <f>INDEX('Masterlist - Updating'!$O:$O,MATCH(B65,'Masterlist - Updating'!$B:$B,0))</f>
        <v>Assy Shop</v>
      </c>
      <c r="P65" s="7" t="b">
        <f ca="1">INDEX('Masterlist - Updating'!$P:$P,MATCH(B65,'Masterlist - Updating'!$B:$B,0))</f>
        <v>1</v>
      </c>
      <c r="Q65" s="7">
        <f>INDEX('Masterlist - Updating'!$Q:$Q,MATCH(B65,'Masterlist - Updating'!$B:$B,0))</f>
        <v>0</v>
      </c>
      <c r="R65" s="7">
        <f>INDEX('Masterlist - Updating'!$R:$R,MATCH(B65,'Masterlist - Updating'!$B:$B,0))</f>
        <v>0</v>
      </c>
      <c r="S65" s="7">
        <f>INDEX('Masterlist - Updating'!$S:$S,MATCH(B65,'Masterlist - Updating'!$B:$B,0))</f>
        <v>0</v>
      </c>
      <c r="T65" s="7">
        <f>INDEX('Masterlist - Updating'!$T:$T,MATCH(B65,'Masterlist - Updating'!$B:$B,0))</f>
        <v>0</v>
      </c>
      <c r="U65" s="11">
        <f t="shared" ca="1" si="4"/>
        <v>44831</v>
      </c>
      <c r="V65" s="11">
        <f t="shared" si="6"/>
        <v>44876</v>
      </c>
    </row>
    <row r="66" spans="1:22" ht="46.5" hidden="1" x14ac:dyDescent="0.35">
      <c r="A66" s="2">
        <v>63</v>
      </c>
      <c r="B66" s="12" t="s">
        <v>333</v>
      </c>
      <c r="C66" s="130" t="str">
        <f>INDEX('Masterlist - Updating'!$C:$C,MATCH(B66,'Masterlist - Updating'!$B:$B,0))</f>
        <v>VERNIER DEPTH GAUGE</v>
      </c>
      <c r="D66" s="7" t="str">
        <f>INDEX('Masterlist - Updating'!$D:$D,MATCH(B66,'Masterlist - Updating'!$B:$B,0))</f>
        <v>MITUTOYO</v>
      </c>
      <c r="E66" s="7" t="str">
        <f>INDEX('Masterlist - Updating'!$E:$E,MATCH(B66,'Masterlist - Updating'!$B:$B,0))</f>
        <v xml:space="preserve"> 0" - 24"</v>
      </c>
      <c r="F66" s="7" t="str">
        <f>INDEX('Masterlist - Updating'!$F:$F,MATCH(B66,'Masterlist - Updating'!$B:$B,0))</f>
        <v>700861</v>
      </c>
      <c r="G66" s="7" t="str">
        <f>INDEX('Masterlist - Updating'!$G:$G,MATCH(B66,'Masterlist - Updating'!$B:$B,0))</f>
        <v>MCDP-08:2020</v>
      </c>
      <c r="H66" s="7" t="str">
        <f>INDEX('Masterlist - Updating'!$H:$H,MATCH(B66,'Masterlist - Updating'!$B:$B,0))</f>
        <v>BS 6365 OR PER MANUFACTURER SPEC</v>
      </c>
      <c r="I66" s="8">
        <f>INDEX('Masterlist - Updating'!$I:$I,MATCH(B66,'Masterlist - Updating'!$B:$B,0))</f>
        <v>44483</v>
      </c>
      <c r="J66" s="133">
        <f>INDEX('Masterlist - Updating'!$J:$J,MATCH(B66,'Masterlist - Updating'!$B:$B,0))</f>
        <v>1</v>
      </c>
      <c r="K66" s="133" t="str">
        <f>INDEX('Masterlist - Updating'!$K:$K,MATCH(B66,'Masterlist - Updating'!$B:$B,0))</f>
        <v>Years</v>
      </c>
      <c r="L66" s="8">
        <f>INDEX('Masterlist - Updating'!$L:$L,MATCH(B66,'Masterlist - Updating'!$B:$B,0))</f>
        <v>44848</v>
      </c>
      <c r="M66" s="7" t="str">
        <f>INDEX('Masterlist - Updating'!$M:$M,MATCH(B66,'Masterlist - Updating'!$B:$B,0))</f>
        <v>Ming Deng</v>
      </c>
      <c r="N66" s="7" t="str">
        <f>INDEX('Masterlist - Updating'!$N:$N,MATCH(B66,'Masterlist - Updating'!$B:$B,0))</f>
        <v>MDL213166-16</v>
      </c>
      <c r="O66" s="7" t="str">
        <f>INDEX('Masterlist - Updating'!$O:$O,MATCH(B66,'Masterlist - Updating'!$B:$B,0))</f>
        <v>QC BAY C CABINET 1 L4</v>
      </c>
      <c r="P66" s="7" t="b">
        <f ca="1">INDEX('Masterlist - Updating'!$P:$P,MATCH(B66,'Masterlist - Updating'!$B:$B,0))</f>
        <v>1</v>
      </c>
      <c r="Q66" s="7">
        <f>INDEX('Masterlist - Updating'!$Q:$Q,MATCH(B66,'Masterlist - Updating'!$B:$B,0))</f>
        <v>0</v>
      </c>
      <c r="R66" s="7">
        <f>INDEX('Masterlist - Updating'!$R:$R,MATCH(B66,'Masterlist - Updating'!$B:$B,0))</f>
        <v>0</v>
      </c>
      <c r="S66" s="7">
        <f>INDEX('Masterlist - Updating'!$S:$S,MATCH(B66,'Masterlist - Updating'!$B:$B,0))</f>
        <v>0</v>
      </c>
      <c r="T66" s="7">
        <f>INDEX('Masterlist - Updating'!$T:$T,MATCH(B66,'Masterlist - Updating'!$B:$B,0))</f>
        <v>0</v>
      </c>
      <c r="U66" s="11">
        <f t="shared" ca="1" si="4"/>
        <v>44831</v>
      </c>
      <c r="V66" s="11">
        <f t="shared" si="6"/>
        <v>44834</v>
      </c>
    </row>
    <row r="67" spans="1:22" ht="31" x14ac:dyDescent="0.35">
      <c r="A67" s="2">
        <v>2</v>
      </c>
      <c r="B67" s="3" t="s">
        <v>342</v>
      </c>
      <c r="C67" s="130" t="str">
        <f>INDEX('Masterlist - Updating'!$C:$C,MATCH(B67,'Masterlist - Updating'!$B:$B,0))</f>
        <v>PRESSURE TEST GAUGE</v>
      </c>
      <c r="D67" s="7" t="str">
        <f>INDEX('Masterlist - Updating'!$D:$D,MATCH(B67,'Masterlist - Updating'!$B:$B,0))</f>
        <v>STEWARDS</v>
      </c>
      <c r="E67" s="7" t="str">
        <f>INDEX('Masterlist - Updating'!$E:$E,MATCH(B67,'Masterlist - Updating'!$B:$B,0))</f>
        <v>0 - 10,000 PSI</v>
      </c>
      <c r="F67" s="7" t="str">
        <f>INDEX('Masterlist - Updating'!$F:$F,MATCH(B67,'Masterlist - Updating'!$B:$B,0))</f>
        <v>-</v>
      </c>
      <c r="G67" s="7" t="str">
        <f>INDEX('Masterlist - Updating'!$G:$G,MATCH(B67,'Masterlist - Updating'!$B:$B,0))</f>
        <v>QCD/TRSG/P08 / TRSG/QM/001/20 / API 6A</v>
      </c>
      <c r="H67" s="7" t="str">
        <f>INDEX('Masterlist - Updating'!$H:$H,MATCH(B67,'Masterlist - Updating'!$B:$B,0))</f>
        <v>± 0.5%</v>
      </c>
      <c r="I67" s="8">
        <f>INDEX('Masterlist - Updating'!$I:$I,MATCH(B67,'Masterlist - Updating'!$B:$B,0))</f>
        <v>44781</v>
      </c>
      <c r="J67" s="133">
        <f>INDEX('Masterlist - Updating'!$J:$J,MATCH(B67,'Masterlist - Updating'!$B:$B,0))</f>
        <v>3</v>
      </c>
      <c r="K67" s="133" t="str">
        <f>INDEX('Masterlist - Updating'!$K:$K,MATCH(B67,'Masterlist - Updating'!$B:$B,0))</f>
        <v>Months</v>
      </c>
      <c r="L67" s="8">
        <f>INDEX('Masterlist - Updating'!$L:$L,MATCH(B67,'Masterlist - Updating'!$B:$B,0))</f>
        <v>44873</v>
      </c>
      <c r="M67" s="7" t="str">
        <f>INDEX('Masterlist - Updating'!$M:$M,MATCH(B67,'Masterlist - Updating'!$B:$B,0))</f>
        <v>TRESCAL</v>
      </c>
      <c r="N67" s="7" t="str">
        <f>INDEX('Masterlist - Updating'!$N:$N,MATCH(B67,'Masterlist - Updating'!$B:$B,0))</f>
        <v>SALPR/060/2/22</v>
      </c>
      <c r="O67" s="7" t="str">
        <f>INDEX('Masterlist - Updating'!$O:$O,MATCH(B67,'Masterlist - Updating'!$B:$B,0))</f>
        <v>QC GAUGE ROOM OUTSIDE</v>
      </c>
      <c r="P67" s="7" t="b">
        <f ca="1">INDEX('Masterlist - Updating'!$P:$P,MATCH(B67,'Masterlist - Updating'!$B:$B,0))</f>
        <v>1</v>
      </c>
      <c r="Q67" s="7">
        <f>INDEX('Masterlist - Updating'!$Q:$Q,MATCH(B67,'Masterlist - Updating'!$B:$B,0))</f>
        <v>0</v>
      </c>
      <c r="R67" s="7" t="str">
        <f>INDEX('Masterlist - Updating'!$R:$R,MATCH(B67,'Masterlist - Updating'!$B:$B,0))</f>
        <v>3789410 (DPI 104)</v>
      </c>
      <c r="S67" s="7" t="str">
        <f>INDEX('Masterlist - Updating'!$S:$S,MATCH(B67,'Masterlist - Updating'!$B:$B,0))</f>
        <v>SALPR/0113/3/22</v>
      </c>
      <c r="T67" s="7" t="str">
        <f>INDEX('Masterlist - Updating'!$T:$T,MATCH(B67,'Masterlist - Updating'!$B:$B,0))</f>
        <v>08.02.2023</v>
      </c>
      <c r="U67" s="11">
        <f t="shared" ca="1" si="4"/>
        <v>44831</v>
      </c>
      <c r="V67" s="11">
        <f t="shared" si="6"/>
        <v>44859</v>
      </c>
    </row>
    <row r="68" spans="1:22" ht="31" x14ac:dyDescent="0.35">
      <c r="A68" s="2">
        <v>3</v>
      </c>
      <c r="B68" s="3" t="s">
        <v>348</v>
      </c>
      <c r="C68" s="130" t="str">
        <f>INDEX('Masterlist - Updating'!$C:$C,MATCH(B68,'Masterlist - Updating'!$B:$B,0))</f>
        <v>PRESSURE TEST GAUGE</v>
      </c>
      <c r="D68" s="7" t="str">
        <f>INDEX('Masterlist - Updating'!$D:$D,MATCH(B68,'Masterlist - Updating'!$B:$B,0))</f>
        <v>STEWARDS</v>
      </c>
      <c r="E68" s="7" t="str">
        <f>INDEX('Masterlist - Updating'!$E:$E,MATCH(B68,'Masterlist - Updating'!$B:$B,0))</f>
        <v>0 - 10,000 PSI</v>
      </c>
      <c r="F68" s="7" t="str">
        <f>INDEX('Masterlist - Updating'!$F:$F,MATCH(B68,'Masterlist - Updating'!$B:$B,0))</f>
        <v>-</v>
      </c>
      <c r="G68" s="7" t="str">
        <f>INDEX('Masterlist - Updating'!$G:$G,MATCH(B68,'Masterlist - Updating'!$B:$B,0))</f>
        <v>QCD/TRSG/P08 / TRSG/QM/001/20 / API 6A</v>
      </c>
      <c r="H68" s="7" t="str">
        <f>INDEX('Masterlist - Updating'!$H:$H,MATCH(B68,'Masterlist - Updating'!$B:$B,0))</f>
        <v>± 0.5%</v>
      </c>
      <c r="I68" s="8">
        <f>INDEX('Masterlist - Updating'!$I:$I,MATCH(B68,'Masterlist - Updating'!$B:$B,0))</f>
        <v>44781</v>
      </c>
      <c r="J68" s="133">
        <f>INDEX('Masterlist - Updating'!$J:$J,MATCH(B68,'Masterlist - Updating'!$B:$B,0))</f>
        <v>3</v>
      </c>
      <c r="K68" s="133" t="str">
        <f>INDEX('Masterlist - Updating'!$K:$K,MATCH(B68,'Masterlist - Updating'!$B:$B,0))</f>
        <v>Months</v>
      </c>
      <c r="L68" s="8">
        <f>INDEX('Masterlist - Updating'!$L:$L,MATCH(B68,'Masterlist - Updating'!$B:$B,0))</f>
        <v>44873</v>
      </c>
      <c r="M68" s="7" t="str">
        <f>INDEX('Masterlist - Updating'!$M:$M,MATCH(B68,'Masterlist - Updating'!$B:$B,0))</f>
        <v>TRESCAL</v>
      </c>
      <c r="N68" s="7" t="str">
        <f>INDEX('Masterlist - Updating'!$N:$N,MATCH(B68,'Masterlist - Updating'!$B:$B,0))</f>
        <v>SALPR/060/1/22</v>
      </c>
      <c r="O68" s="7" t="str">
        <f>INDEX('Masterlist - Updating'!$O:$O,MATCH(B68,'Masterlist - Updating'!$B:$B,0))</f>
        <v>GAUGE ROOM OUTSIDE</v>
      </c>
      <c r="P68" s="7" t="b">
        <f ca="1">INDEX('Masterlist - Updating'!$P:$P,MATCH(B68,'Masterlist - Updating'!$B:$B,0))</f>
        <v>1</v>
      </c>
      <c r="Q68" s="7">
        <f>INDEX('Masterlist - Updating'!$Q:$Q,MATCH(B68,'Masterlist - Updating'!$B:$B,0))</f>
        <v>0</v>
      </c>
      <c r="R68" s="7" t="str">
        <f>INDEX('Masterlist - Updating'!$R:$R,MATCH(B68,'Masterlist - Updating'!$B:$B,0))</f>
        <v>3789410 (DPI 104)</v>
      </c>
      <c r="S68" s="7" t="str">
        <f>INDEX('Masterlist - Updating'!$S:$S,MATCH(B68,'Masterlist - Updating'!$B:$B,0))</f>
        <v>SALPR/0113/3/22</v>
      </c>
      <c r="T68" s="7" t="str">
        <f>INDEX('Masterlist - Updating'!$T:$T,MATCH(B68,'Masterlist - Updating'!$B:$B,0))</f>
        <v>02.02.2023</v>
      </c>
      <c r="U68" s="11">
        <f t="shared" ca="1" si="4"/>
        <v>44831</v>
      </c>
      <c r="V68" s="11">
        <f t="shared" si="6"/>
        <v>44859</v>
      </c>
    </row>
    <row r="69" spans="1:22" ht="31" hidden="1" x14ac:dyDescent="0.35">
      <c r="A69" s="2">
        <v>50</v>
      </c>
      <c r="B69" s="12" t="s">
        <v>350</v>
      </c>
      <c r="C69" s="130" t="str">
        <f>INDEX('Masterlist - Updating'!$C:$C,MATCH(B69,'Masterlist - Updating'!$B:$B,0))</f>
        <v>CHART RECORDER</v>
      </c>
      <c r="D69" s="7" t="str">
        <f>INDEX('Masterlist - Updating'!$D:$D,MATCH(B69,'Masterlist - Updating'!$B:$B,0))</f>
        <v>TECHCAL</v>
      </c>
      <c r="E69" s="7" t="str">
        <f>INDEX('Masterlist - Updating'!$E:$E,MATCH(B69,'Masterlist - Updating'!$B:$B,0))</f>
        <v>0 - 10,000 PSI</v>
      </c>
      <c r="F69" s="7" t="str">
        <f>INDEX('Masterlist - Updating'!$F:$F,MATCH(B69,'Masterlist - Updating'!$B:$B,0))</f>
        <v>04231</v>
      </c>
      <c r="G69" s="7" t="str">
        <f>INDEX('Masterlist - Updating'!$G:$G,MATCH(B69,'Masterlist - Updating'!$B:$B,0))</f>
        <v>QCD/TRSG/P08 / TRSG/QM/001/20 / API 6A</v>
      </c>
      <c r="H69" s="7" t="str">
        <f>INDEX('Masterlist - Updating'!$H:$H,MATCH(B69,'Masterlist - Updating'!$B:$B,0))</f>
        <v>± 2 F.S</v>
      </c>
      <c r="I69" s="8">
        <f>INDEX('Masterlist - Updating'!$I:$I,MATCH(B69,'Masterlist - Updating'!$B:$B,0))</f>
        <v>44718</v>
      </c>
      <c r="J69" s="133">
        <f>INDEX('Masterlist - Updating'!$J:$J,MATCH(B69,'Masterlist - Updating'!$B:$B,0))</f>
        <v>1</v>
      </c>
      <c r="K69" s="133" t="str">
        <f>INDEX('Masterlist - Updating'!$K:$K,MATCH(B69,'Masterlist - Updating'!$B:$B,0))</f>
        <v>Years</v>
      </c>
      <c r="L69" s="8">
        <f>INDEX('Masterlist - Updating'!$L:$L,MATCH(B69,'Masterlist - Updating'!$B:$B,0))</f>
        <v>45083</v>
      </c>
      <c r="M69" s="7" t="str">
        <f>INDEX('Masterlist - Updating'!$M:$M,MATCH(B69,'Masterlist - Updating'!$B:$B,0))</f>
        <v>TRESCAL</v>
      </c>
      <c r="N69" s="7" t="str">
        <f>INDEX('Masterlist - Updating'!$N:$N,MATCH(B69,'Masterlist - Updating'!$B:$B,0))</f>
        <v>SALPR/0409/7/22</v>
      </c>
      <c r="O69" s="7" t="str">
        <f>INDEX('Masterlist - Updating'!$O:$O,MATCH(B69,'Masterlist - Updating'!$B:$B,0))</f>
        <v>TEST BUNKER AREA 3 L2</v>
      </c>
      <c r="P69" s="7" t="b">
        <f ca="1">INDEX('Masterlist - Updating'!$P:$P,MATCH(B69,'Masterlist - Updating'!$B:$B,0))</f>
        <v>1</v>
      </c>
      <c r="Q69" s="7">
        <f>INDEX('Masterlist - Updating'!$Q:$Q,MATCH(B69,'Masterlist - Updating'!$B:$B,0))</f>
        <v>0</v>
      </c>
      <c r="R69" s="7" t="str">
        <f>INDEX('Masterlist - Updating'!$R:$R,MATCH(B69,'Masterlist - Updating'!$B:$B,0))</f>
        <v>3534923 (DPI 104)</v>
      </c>
      <c r="S69" s="7" t="str">
        <f>INDEX('Masterlist - Updating'!$S:$S,MATCH(B69,'Masterlist - Updating'!$B:$B,0))</f>
        <v>SALPR/0113/6/22</v>
      </c>
      <c r="T69" s="7" t="str">
        <f>INDEX('Masterlist - Updating'!$T:$T,MATCH(B69,'Masterlist - Updating'!$B:$B,0))</f>
        <v>08.02.2023</v>
      </c>
      <c r="U69" s="11">
        <f t="shared" ca="1" si="4"/>
        <v>44831</v>
      </c>
      <c r="V69" s="11">
        <f t="shared" si="6"/>
        <v>45069</v>
      </c>
    </row>
    <row r="70" spans="1:22" ht="46.5" hidden="1" x14ac:dyDescent="0.35">
      <c r="A70" s="2">
        <v>65</v>
      </c>
      <c r="B70" s="12" t="s">
        <v>352</v>
      </c>
      <c r="C70" s="130" t="str">
        <f>INDEX('Masterlist - Updating'!$C:$C,MATCH(B70,'Masterlist - Updating'!$B:$B,0))</f>
        <v>DEPTH MICROMETER</v>
      </c>
      <c r="D70" s="7" t="str">
        <f>INDEX('Masterlist - Updating'!$D:$D,MATCH(B70,'Masterlist - Updating'!$B:$B,0))</f>
        <v>MITUTOYO</v>
      </c>
      <c r="E70" s="7" t="str">
        <f>INDEX('Masterlist - Updating'!$E:$E,MATCH(B70,'Masterlist - Updating'!$B:$B,0))</f>
        <v>0" - 12"</v>
      </c>
      <c r="F70" s="7" t="str">
        <f>INDEX('Masterlist - Updating'!$F:$F,MATCH(B70,'Masterlist - Updating'!$B:$B,0))</f>
        <v>010724</v>
      </c>
      <c r="G70" s="7" t="str">
        <f>INDEX('Masterlist - Updating'!$G:$G,MATCH(B70,'Masterlist - Updating'!$B:$B,0))</f>
        <v>QCD/TRSG/PROCEDURE 007 / TRSG/QM/001/20</v>
      </c>
      <c r="H70" s="7" t="str">
        <f>INDEX('Masterlist - Updating'!$H:$H,MATCH(B70,'Masterlist - Updating'!$B:$B,0))</f>
        <v>BS 6468 OR PER MANUFACTURER SPEC</v>
      </c>
      <c r="I70" s="8">
        <f>INDEX('Masterlist - Updating'!$I:$I,MATCH(B70,'Masterlist - Updating'!$B:$B,0))</f>
        <v>44557</v>
      </c>
      <c r="J70" s="133">
        <f>INDEX('Masterlist - Updating'!$J:$J,MATCH(B70,'Masterlist - Updating'!$B:$B,0))</f>
        <v>1</v>
      </c>
      <c r="K70" s="133" t="str">
        <f>INDEX('Masterlist - Updating'!$K:$K,MATCH(B70,'Masterlist - Updating'!$B:$B,0))</f>
        <v>Years</v>
      </c>
      <c r="L70" s="8">
        <f>INDEX('Masterlist - Updating'!$L:$L,MATCH(B70,'Masterlist - Updating'!$B:$B,0))</f>
        <v>44922</v>
      </c>
      <c r="M70" s="7" t="str">
        <f>INDEX('Masterlist - Updating'!$M:$M,MATCH(B70,'Masterlist - Updating'!$B:$B,0))</f>
        <v>TRESCAL</v>
      </c>
      <c r="N70" s="7" t="str">
        <f>INDEX('Masterlist - Updating'!$N:$N,MATCH(B70,'Masterlist - Updating'!$B:$B,0))</f>
        <v>SALDM/2184/7/21</v>
      </c>
      <c r="O70" s="7" t="str">
        <f>INDEX('Masterlist - Updating'!$O:$O,MATCH(B70,'Masterlist - Updating'!$B:$B,0))</f>
        <v>Machine Shop (HBMB3)</v>
      </c>
      <c r="P70" s="7" t="b">
        <f ca="1">INDEX('Masterlist - Updating'!$P:$P,MATCH(B70,'Masterlist - Updating'!$B:$B,0))</f>
        <v>1</v>
      </c>
      <c r="Q70" s="7">
        <f>INDEX('Masterlist - Updating'!$Q:$Q,MATCH(B70,'Masterlist - Updating'!$B:$B,0))</f>
        <v>0</v>
      </c>
      <c r="R70" s="7">
        <f>INDEX('Masterlist - Updating'!$R:$R,MATCH(B70,'Masterlist - Updating'!$B:$B,0))</f>
        <v>0</v>
      </c>
      <c r="S70" s="7">
        <f>INDEX('Masterlist - Updating'!$S:$S,MATCH(B70,'Masterlist - Updating'!$B:$B,0))</f>
        <v>0</v>
      </c>
      <c r="T70" s="7">
        <f>INDEX('Masterlist - Updating'!$T:$T,MATCH(B70,'Masterlist - Updating'!$B:$B,0))</f>
        <v>0</v>
      </c>
      <c r="U70" s="11">
        <f t="shared" ca="1" si="4"/>
        <v>44831</v>
      </c>
      <c r="V70" s="11">
        <f t="shared" si="6"/>
        <v>44908</v>
      </c>
    </row>
    <row r="71" spans="1:22" ht="46.5" hidden="1" x14ac:dyDescent="0.35">
      <c r="A71" s="2">
        <v>338</v>
      </c>
      <c r="B71" s="12" t="s">
        <v>357</v>
      </c>
      <c r="C71" s="130" t="str">
        <f>INDEX('Masterlist - Updating'!$C:$C,MATCH(B71,'Masterlist - Updating'!$B:$B,0))</f>
        <v>STICK MICROMETER</v>
      </c>
      <c r="D71" s="7" t="str">
        <f>INDEX('Masterlist - Updating'!$D:$D,MATCH(B71,'Masterlist - Updating'!$B:$B,0))</f>
        <v>MITUTOYO</v>
      </c>
      <c r="E71" s="7" t="str">
        <f>INDEX('Masterlist - Updating'!$E:$E,MATCH(B71,'Masterlist - Updating'!$B:$B,0))</f>
        <v>2" - 40"</v>
      </c>
      <c r="F71" s="7" t="str">
        <f>INDEX('Masterlist - Updating'!$F:$F,MATCH(B71,'Masterlist - Updating'!$B:$B,0))</f>
        <v>0003243</v>
      </c>
      <c r="G71" s="7" t="str">
        <f>INDEX('Masterlist - Updating'!$G:$G,MATCH(B71,'Masterlist - Updating'!$B:$B,0))</f>
        <v>QCD/TRSG/PROCEDURE 006 / TRSG/QM/001/20</v>
      </c>
      <c r="H71" s="7" t="str">
        <f>INDEX('Masterlist - Updating'!$H:$H,MATCH(B71,'Masterlist - Updating'!$B:$B,0))</f>
        <v>BS 959 OR PER MANUFACTURER SPEC</v>
      </c>
      <c r="I71" s="8">
        <f>INDEX('Masterlist - Updating'!$I:$I,MATCH(B71,'Masterlist - Updating'!$B:$B,0))</f>
        <v>44554</v>
      </c>
      <c r="J71" s="133">
        <f>INDEX('Masterlist - Updating'!$J:$J,MATCH(B71,'Masterlist - Updating'!$B:$B,0))</f>
        <v>1</v>
      </c>
      <c r="K71" s="133" t="str">
        <f>INDEX('Masterlist - Updating'!$K:$K,MATCH(B71,'Masterlist - Updating'!$B:$B,0))</f>
        <v>Years</v>
      </c>
      <c r="L71" s="8">
        <f>INDEX('Masterlist - Updating'!$L:$L,MATCH(B71,'Masterlist - Updating'!$B:$B,0))</f>
        <v>44919</v>
      </c>
      <c r="M71" s="7" t="str">
        <f>INDEX('Masterlist - Updating'!$M:$M,MATCH(B71,'Masterlist - Updating'!$B:$B,0))</f>
        <v>TRESCAL</v>
      </c>
      <c r="N71" s="7" t="str">
        <f>INDEX('Masterlist - Updating'!$N:$N,MATCH(B71,'Masterlist - Updating'!$B:$B,0))</f>
        <v>SALDM/2184/1/21</v>
      </c>
      <c r="O71" s="7" t="str">
        <f>INDEX('Masterlist - Updating'!$O:$O,MATCH(B71,'Masterlist - Updating'!$B:$B,0))</f>
        <v>Machine Shop (FTB1)</v>
      </c>
      <c r="P71" s="7" t="b">
        <f ca="1">INDEX('Masterlist - Updating'!$P:$P,MATCH(B71,'Masterlist - Updating'!$B:$B,0))</f>
        <v>1</v>
      </c>
      <c r="Q71" s="7">
        <f>INDEX('Masterlist - Updating'!$Q:$Q,MATCH(B71,'Masterlist - Updating'!$B:$B,0))</f>
        <v>0</v>
      </c>
      <c r="R71" s="7">
        <f>INDEX('Masterlist - Updating'!$R:$R,MATCH(B71,'Masterlist - Updating'!$B:$B,0))</f>
        <v>0</v>
      </c>
      <c r="S71" s="7">
        <f>INDEX('Masterlist - Updating'!$S:$S,MATCH(B71,'Masterlist - Updating'!$B:$B,0))</f>
        <v>0</v>
      </c>
      <c r="T71" s="7">
        <f>INDEX('Masterlist - Updating'!$T:$T,MATCH(B71,'Masterlist - Updating'!$B:$B,0))</f>
        <v>0</v>
      </c>
      <c r="U71" s="11">
        <f t="shared" ca="1" si="4"/>
        <v>44831</v>
      </c>
      <c r="V71" s="11">
        <f t="shared" si="6"/>
        <v>44905</v>
      </c>
    </row>
    <row r="72" spans="1:22" ht="46.5" hidden="1" x14ac:dyDescent="0.35">
      <c r="A72" s="2">
        <v>100</v>
      </c>
      <c r="B72" s="12" t="s">
        <v>362</v>
      </c>
      <c r="C72" s="130" t="str">
        <f>INDEX('Masterlist - Updating'!$C:$C,MATCH(B72,'Masterlist - Updating'!$B:$B,0))</f>
        <v>DIGIMATIC DEPTH GAUGE</v>
      </c>
      <c r="D72" s="7" t="str">
        <f>INDEX('Masterlist - Updating'!$D:$D,MATCH(B72,'Masterlist - Updating'!$B:$B,0))</f>
        <v>MITUTOYO</v>
      </c>
      <c r="E72" s="7" t="str">
        <f>INDEX('Masterlist - Updating'!$E:$E,MATCH(B72,'Masterlist - Updating'!$B:$B,0))</f>
        <v>0" - 12"</v>
      </c>
      <c r="F72" s="7" t="str">
        <f>INDEX('Masterlist - Updating'!$F:$F,MATCH(B72,'Masterlist - Updating'!$B:$B,0))</f>
        <v>0017244</v>
      </c>
      <c r="G72" s="7" t="str">
        <f>INDEX('Masterlist - Updating'!$G:$G,MATCH(B72,'Masterlist - Updating'!$B:$B,0))</f>
        <v>MCDP-08:2020</v>
      </c>
      <c r="H72" s="7" t="str">
        <f>INDEX('Masterlist - Updating'!$H:$H,MATCH(B72,'Masterlist - Updating'!$B:$B,0))</f>
        <v>BS 6365 OR PER MANUFACTURER SPEC</v>
      </c>
      <c r="I72" s="8">
        <f>INDEX('Masterlist - Updating'!$I:$I,MATCH(B72,'Masterlist - Updating'!$B:$B,0))</f>
        <v>44483</v>
      </c>
      <c r="J72" s="133">
        <f>INDEX('Masterlist - Updating'!$J:$J,MATCH(B72,'Masterlist - Updating'!$B:$B,0))</f>
        <v>1</v>
      </c>
      <c r="K72" s="133" t="str">
        <f>INDEX('Masterlist - Updating'!$K:$K,MATCH(B72,'Masterlist - Updating'!$B:$B,0))</f>
        <v>Years</v>
      </c>
      <c r="L72" s="8">
        <f>INDEX('Masterlist - Updating'!$L:$L,MATCH(B72,'Masterlist - Updating'!$B:$B,0))</f>
        <v>44848</v>
      </c>
      <c r="M72" s="7" t="str">
        <f>INDEX('Masterlist - Updating'!$M:$M,MATCH(B72,'Masterlist - Updating'!$B:$B,0))</f>
        <v>Ming Deng</v>
      </c>
      <c r="N72" s="7" t="str">
        <f>INDEX('Masterlist - Updating'!$N:$N,MATCH(B72,'Masterlist - Updating'!$B:$B,0))</f>
        <v>MDL213166-11</v>
      </c>
      <c r="O72" s="7" t="str">
        <f>INDEX('Masterlist - Updating'!$O:$O,MATCH(B72,'Masterlist - Updating'!$B:$B,0))</f>
        <v>QC GAUGE ROOM - B</v>
      </c>
      <c r="P72" s="7" t="b">
        <f ca="1">INDEX('Masterlist - Updating'!$P:$P,MATCH(B72,'Masterlist - Updating'!$B:$B,0))</f>
        <v>1</v>
      </c>
      <c r="Q72" s="7">
        <f>INDEX('Masterlist - Updating'!$Q:$Q,MATCH(B72,'Masterlist - Updating'!$B:$B,0))</f>
        <v>0</v>
      </c>
      <c r="R72" s="7">
        <f>INDEX('Masterlist - Updating'!$R:$R,MATCH(B72,'Masterlist - Updating'!$B:$B,0))</f>
        <v>0</v>
      </c>
      <c r="S72" s="7">
        <f>INDEX('Masterlist - Updating'!$S:$S,MATCH(B72,'Masterlist - Updating'!$B:$B,0))</f>
        <v>0</v>
      </c>
      <c r="T72" s="7">
        <f>INDEX('Masterlist - Updating'!$T:$T,MATCH(B72,'Masterlist - Updating'!$B:$B,0))</f>
        <v>0</v>
      </c>
      <c r="U72" s="11">
        <f t="shared" ca="1" si="4"/>
        <v>44831</v>
      </c>
      <c r="V72" s="11">
        <f t="shared" si="6"/>
        <v>44834</v>
      </c>
    </row>
    <row r="73" spans="1:22" ht="93" hidden="1" x14ac:dyDescent="0.35">
      <c r="A73" s="2">
        <v>27</v>
      </c>
      <c r="B73" s="12" t="s">
        <v>366</v>
      </c>
      <c r="C73" s="130" t="str">
        <f>INDEX('Masterlist - Updating'!$C:$C,MATCH(B73,'Masterlist - Updating'!$B:$B,0))</f>
        <v>BORE GAUGE C/W DIAL INDICATOR</v>
      </c>
      <c r="D73" s="7" t="str">
        <f>INDEX('Masterlist - Updating'!$D:$D,MATCH(B73,'Masterlist - Updating'!$B:$B,0))</f>
        <v>MITUTOYO</v>
      </c>
      <c r="E73" s="7" t="str">
        <f>INDEX('Masterlist - Updating'!$E:$E,MATCH(B73,'Masterlist - Updating'!$B:$B,0))</f>
        <v>1.4'' - 2.5''</v>
      </c>
      <c r="F73" s="7" t="str">
        <f>INDEX('Masterlist - Updating'!$F:$F,MATCH(B73,'Masterlist - Updating'!$B:$B,0))</f>
        <v>2168832 / RDV 223</v>
      </c>
      <c r="G73" s="7" t="str">
        <f>INDEX('Masterlist - Updating'!$G:$G,MATCH(B73,'Masterlist - Updating'!$B:$B,0))</f>
        <v>MCDP-25:2020</v>
      </c>
      <c r="H73" s="7" t="str">
        <f>INDEX('Masterlist - Updating'!$H:$H,MATCH(B73,'Masterlist - Updating'!$B:$B,0))</f>
        <v>JIS B 7515 / BS 907 (BORE GAUGE) &amp; ASME B89.1.10M (DIAL) OR PER MANUFACTURER SPEC</v>
      </c>
      <c r="I73" s="8">
        <f>INDEX('Masterlist - Updating'!$I:$I,MATCH(B73,'Masterlist - Updating'!$B:$B,0))</f>
        <v>44483</v>
      </c>
      <c r="J73" s="133">
        <f>INDEX('Masterlist - Updating'!$J:$J,MATCH(B73,'Masterlist - Updating'!$B:$B,0))</f>
        <v>1</v>
      </c>
      <c r="K73" s="133" t="str">
        <f>INDEX('Masterlist - Updating'!$K:$K,MATCH(B73,'Masterlist - Updating'!$B:$B,0))</f>
        <v>Years</v>
      </c>
      <c r="L73" s="8">
        <f>INDEX('Masterlist - Updating'!$L:$L,MATCH(B73,'Masterlist - Updating'!$B:$B,0))</f>
        <v>44848</v>
      </c>
      <c r="M73" s="7" t="str">
        <f>INDEX('Masterlist - Updating'!$M:$M,MATCH(B73,'Masterlist - Updating'!$B:$B,0))</f>
        <v>Ming Deng</v>
      </c>
      <c r="N73" s="7" t="str">
        <f>INDEX('Masterlist - Updating'!$N:$N,MATCH(B73,'Masterlist - Updating'!$B:$B,0))</f>
        <v>MDL213166-12</v>
      </c>
      <c r="O73" s="7" t="str">
        <f>INDEX('Masterlist - Updating'!$O:$O,MATCH(B73,'Masterlist - Updating'!$B:$B,0))</f>
        <v>M/S GAUGE ROOM F4</v>
      </c>
      <c r="P73" s="7" t="b">
        <f ca="1">INDEX('Masterlist - Updating'!$P:$P,MATCH(B73,'Masterlist - Updating'!$B:$B,0))</f>
        <v>1</v>
      </c>
      <c r="Q73" s="7">
        <f>INDEX('Masterlist - Updating'!$Q:$Q,MATCH(B73,'Masterlist - Updating'!$B:$B,0))</f>
        <v>0</v>
      </c>
      <c r="R73" s="7">
        <f>INDEX('Masterlist - Updating'!$R:$R,MATCH(B73,'Masterlist - Updating'!$B:$B,0))</f>
        <v>0</v>
      </c>
      <c r="S73" s="7">
        <f>INDEX('Masterlist - Updating'!$S:$S,MATCH(B73,'Masterlist - Updating'!$B:$B,0))</f>
        <v>0</v>
      </c>
      <c r="T73" s="7">
        <f>INDEX('Masterlist - Updating'!$T:$T,MATCH(B73,'Masterlist - Updating'!$B:$B,0))</f>
        <v>0</v>
      </c>
      <c r="U73" s="11">
        <f t="shared" ca="1" si="4"/>
        <v>44831</v>
      </c>
      <c r="V73" s="11">
        <f t="shared" si="6"/>
        <v>44834</v>
      </c>
    </row>
    <row r="74" spans="1:22" ht="93" hidden="1" x14ac:dyDescent="0.35">
      <c r="A74" s="2">
        <v>28</v>
      </c>
      <c r="B74" s="12" t="s">
        <v>370</v>
      </c>
      <c r="C74" s="130" t="str">
        <f>INDEX('Masterlist - Updating'!$C:$C,MATCH(B74,'Masterlist - Updating'!$B:$B,0))</f>
        <v>BORE GAUGE C/W DIAL INDICATOR</v>
      </c>
      <c r="D74" s="7" t="str">
        <f>INDEX('Masterlist - Updating'!$D:$D,MATCH(B74,'Masterlist - Updating'!$B:$B,0))</f>
        <v>MITUTOYO</v>
      </c>
      <c r="E74" s="7" t="str">
        <f>INDEX('Masterlist - Updating'!$E:$E,MATCH(B74,'Masterlist - Updating'!$B:$B,0))</f>
        <v>1.4'' - 2.5'' (BORE) / 0 - 0.5" (DIAL)</v>
      </c>
      <c r="F74" s="7" t="str">
        <f>INDEX('Masterlist - Updating'!$F:$F,MATCH(B74,'Masterlist - Updating'!$B:$B,0))</f>
        <v>2188741 / RMT 083</v>
      </c>
      <c r="G74" s="7" t="str">
        <f>INDEX('Masterlist - Updating'!$G:$G,MATCH(B74,'Masterlist - Updating'!$B:$B,0))</f>
        <v>QCD/TRSG/PROCEDURE 013, PROCEDURE 011 / TRSG/QM/001/20</v>
      </c>
      <c r="H74" s="7" t="str">
        <f>INDEX('Masterlist - Updating'!$H:$H,MATCH(B74,'Masterlist - Updating'!$B:$B,0))</f>
        <v>JIS B 7515 / BS 907 (BORE GAUGE) &amp; ASME B89.1.10M (DIAL) OR PER MANUFACTURER SPEC</v>
      </c>
      <c r="I74" s="8">
        <f>INDEX('Masterlist - Updating'!$I:$I,MATCH(B74,'Masterlist - Updating'!$B:$B,0))</f>
        <v>44806</v>
      </c>
      <c r="J74" s="133">
        <f>INDEX('Masterlist - Updating'!$J:$J,MATCH(B74,'Masterlist - Updating'!$B:$B,0))</f>
        <v>1</v>
      </c>
      <c r="K74" s="133" t="str">
        <f>INDEX('Masterlist - Updating'!$K:$K,MATCH(B74,'Masterlist - Updating'!$B:$B,0))</f>
        <v>Years</v>
      </c>
      <c r="L74" s="8">
        <f>INDEX('Masterlist - Updating'!$L:$L,MATCH(B74,'Masterlist - Updating'!$B:$B,0))</f>
        <v>45171</v>
      </c>
      <c r="M74" s="7" t="str">
        <f>INDEX('Masterlist - Updating'!$M:$M,MATCH(B74,'Masterlist - Updating'!$B:$B,0))</f>
        <v>TRESCAL</v>
      </c>
      <c r="N74" s="7" t="str">
        <f>INDEX('Masterlist - Updating'!$N:$N,MATCH(B74,'Masterlist - Updating'!$B:$B,0))</f>
        <v>SALDM/1462/11/22</v>
      </c>
      <c r="O74" s="7" t="str">
        <f>INDEX('Masterlist - Updating'!$O:$O,MATCH(B74,'Masterlist - Updating'!$B:$B,0))</f>
        <v>QC BAY C TROLLY 1 L4</v>
      </c>
      <c r="P74" s="7" t="b">
        <f ca="1">INDEX('Masterlist - Updating'!$P:$P,MATCH(B74,'Masterlist - Updating'!$B:$B,0))</f>
        <v>1</v>
      </c>
      <c r="Q74" s="7">
        <f>INDEX('Masterlist - Updating'!$Q:$Q,MATCH(B74,'Masterlist - Updating'!$B:$B,0))</f>
        <v>0</v>
      </c>
      <c r="R74" s="7" t="str">
        <f>INDEX('Masterlist - Updating'!$R:$R,MATCH(B74,'Masterlist - Updating'!$B:$B,0))</f>
        <v>100272 (170-102)
1471/03 (OPTIMAR 100)</v>
      </c>
      <c r="S74" s="7" t="str">
        <f>INDEX('Masterlist - Updating'!$S:$S,MATCH(B74,'Masterlist - Updating'!$B:$B,0))</f>
        <v>SALDM/0002/1/21
MDF220279-1</v>
      </c>
      <c r="T74" s="7" t="str">
        <f>INDEX('Masterlist - Updating'!$T:$T,MATCH(B74,'Masterlist - Updating'!$B:$B,0))</f>
        <v>06.01.2023
25.07.2023</v>
      </c>
      <c r="U74" s="11">
        <f t="shared" ca="1" si="4"/>
        <v>44831</v>
      </c>
      <c r="V74" s="11">
        <f t="shared" si="6"/>
        <v>45157</v>
      </c>
    </row>
    <row r="75" spans="1:22" ht="93" hidden="1" x14ac:dyDescent="0.35">
      <c r="A75" s="2">
        <v>29</v>
      </c>
      <c r="B75" s="12" t="s">
        <v>374</v>
      </c>
      <c r="C75" s="130" t="str">
        <f>INDEX('Masterlist - Updating'!$C:$C,MATCH(B75,'Masterlist - Updating'!$B:$B,0))</f>
        <v>BORE GAUGE C/W DIAL INDICATOR</v>
      </c>
      <c r="D75" s="7" t="str">
        <f>INDEX('Masterlist - Updating'!$D:$D,MATCH(B75,'Masterlist - Updating'!$B:$B,0))</f>
        <v>MITUTOYO</v>
      </c>
      <c r="E75" s="7" t="str">
        <f>INDEX('Masterlist - Updating'!$E:$E,MATCH(B75,'Masterlist - Updating'!$B:$B,0))</f>
        <v>2" - 6"</v>
      </c>
      <c r="F75" s="7" t="str">
        <f>INDEX('Masterlist - Updating'!$F:$F,MATCH(B75,'Masterlist - Updating'!$B:$B,0))</f>
        <v>2178646 / RGF 979</v>
      </c>
      <c r="G75" s="7" t="str">
        <f>INDEX('Masterlist - Updating'!$G:$G,MATCH(B75,'Masterlist - Updating'!$B:$B,0))</f>
        <v>MCDP-25:2020</v>
      </c>
      <c r="H75" s="7" t="str">
        <f>INDEX('Masterlist - Updating'!$H:$H,MATCH(B75,'Masterlist - Updating'!$B:$B,0))</f>
        <v>JIS B 7515 / BS 907 (BORE GAUGE) &amp; ASME B89.1.10M (DIAL) OR PER MANUFACTURER SPEC</v>
      </c>
      <c r="I75" s="8">
        <f>INDEX('Masterlist - Updating'!$I:$I,MATCH(B75,'Masterlist - Updating'!$B:$B,0))</f>
        <v>44483</v>
      </c>
      <c r="J75" s="133">
        <f>INDEX('Masterlist - Updating'!$J:$J,MATCH(B75,'Masterlist - Updating'!$B:$B,0))</f>
        <v>1</v>
      </c>
      <c r="K75" s="133" t="str">
        <f>INDEX('Masterlist - Updating'!$K:$K,MATCH(B75,'Masterlist - Updating'!$B:$B,0))</f>
        <v>Years</v>
      </c>
      <c r="L75" s="8">
        <f>INDEX('Masterlist - Updating'!$L:$L,MATCH(B75,'Masterlist - Updating'!$B:$B,0))</f>
        <v>44848</v>
      </c>
      <c r="M75" s="7" t="str">
        <f>INDEX('Masterlist - Updating'!$M:$M,MATCH(B75,'Masterlist - Updating'!$B:$B,0))</f>
        <v>Ming Deng</v>
      </c>
      <c r="N75" s="7" t="str">
        <f>INDEX('Masterlist - Updating'!$N:$N,MATCH(B75,'Masterlist - Updating'!$B:$B,0))</f>
        <v>MDL213166-13</v>
      </c>
      <c r="O75" s="7" t="str">
        <f>INDEX('Masterlist - Updating'!$O:$O,MATCH(B75,'Masterlist - Updating'!$B:$B,0))</f>
        <v>M/S GAUGE ROOM F4</v>
      </c>
      <c r="P75" s="7" t="b">
        <f ca="1">INDEX('Masterlist - Updating'!$P:$P,MATCH(B75,'Masterlist - Updating'!$B:$B,0))</f>
        <v>1</v>
      </c>
      <c r="Q75" s="7">
        <f>INDEX('Masterlist - Updating'!$Q:$Q,MATCH(B75,'Masterlist - Updating'!$B:$B,0))</f>
        <v>0</v>
      </c>
      <c r="R75" s="7">
        <f>INDEX('Masterlist - Updating'!$R:$R,MATCH(B75,'Masterlist - Updating'!$B:$B,0))</f>
        <v>0</v>
      </c>
      <c r="S75" s="7">
        <f>INDEX('Masterlist - Updating'!$S:$S,MATCH(B75,'Masterlist - Updating'!$B:$B,0))</f>
        <v>0</v>
      </c>
      <c r="T75" s="7">
        <f>INDEX('Masterlist - Updating'!$T:$T,MATCH(B75,'Masterlist - Updating'!$B:$B,0))</f>
        <v>0</v>
      </c>
      <c r="U75" s="11">
        <f t="shared" ca="1" si="4"/>
        <v>44831</v>
      </c>
      <c r="V75" s="11">
        <f t="shared" si="6"/>
        <v>44834</v>
      </c>
    </row>
    <row r="76" spans="1:22" ht="93" hidden="1" x14ac:dyDescent="0.35">
      <c r="A76" s="2">
        <v>30</v>
      </c>
      <c r="B76" s="12" t="s">
        <v>377</v>
      </c>
      <c r="C76" s="130" t="str">
        <f>INDEX('Masterlist - Updating'!$C:$C,MATCH(B76,'Masterlist - Updating'!$B:$B,0))</f>
        <v>BORE GAUGE C/W DIAL INDICATOR</v>
      </c>
      <c r="D76" s="7" t="str">
        <f>INDEX('Masterlist - Updating'!$D:$D,MATCH(B76,'Masterlist - Updating'!$B:$B,0))</f>
        <v>MITUTOYO</v>
      </c>
      <c r="E76" s="7" t="str">
        <f>INDEX('Masterlist - Updating'!$E:$E,MATCH(B76,'Masterlist - Updating'!$B:$B,0))</f>
        <v>2" - 6" (BORE) / 0 - 0.5" (DIAL)</v>
      </c>
      <c r="F76" s="7" t="str">
        <f>INDEX('Masterlist - Updating'!$F:$F,MATCH(B76,'Masterlist - Updating'!$B:$B,0))</f>
        <v>2178695 / RGF 997</v>
      </c>
      <c r="G76" s="7" t="str">
        <f>INDEX('Masterlist - Updating'!$G:$G,MATCH(B76,'Masterlist - Updating'!$B:$B,0))</f>
        <v>QCD/TRSG/PROCEDURE 013, PROCEDURE 011 / TRSG/QM/001/20</v>
      </c>
      <c r="H76" s="7" t="str">
        <f>INDEX('Masterlist - Updating'!$H:$H,MATCH(B76,'Masterlist - Updating'!$B:$B,0))</f>
        <v>JIS B 7515 / BS 907 (BORE GAUGE) &amp; ASME B89.1.10M (DIAL) OR PER MANUFACTURER SPEC</v>
      </c>
      <c r="I76" s="8">
        <f>INDEX('Masterlist - Updating'!$I:$I,MATCH(B76,'Masterlist - Updating'!$B:$B,0))</f>
        <v>44806</v>
      </c>
      <c r="J76" s="133">
        <f>INDEX('Masterlist - Updating'!$J:$J,MATCH(B76,'Masterlist - Updating'!$B:$B,0))</f>
        <v>1</v>
      </c>
      <c r="K76" s="133" t="str">
        <f>INDEX('Masterlist - Updating'!$K:$K,MATCH(B76,'Masterlist - Updating'!$B:$B,0))</f>
        <v>Years</v>
      </c>
      <c r="L76" s="8">
        <f>INDEX('Masterlist - Updating'!$L:$L,MATCH(B76,'Masterlist - Updating'!$B:$B,0))</f>
        <v>45171</v>
      </c>
      <c r="M76" s="7" t="str">
        <f>INDEX('Masterlist - Updating'!$M:$M,MATCH(B76,'Masterlist - Updating'!$B:$B,0))</f>
        <v>TRESCAL</v>
      </c>
      <c r="N76" s="7" t="str">
        <f>INDEX('Masterlist - Updating'!$N:$N,MATCH(B76,'Masterlist - Updating'!$B:$B,0))</f>
        <v>SALDM/1462/12/22</v>
      </c>
      <c r="O76" s="7" t="str">
        <f>INDEX('Masterlist - Updating'!$O:$O,MATCH(B76,'Masterlist - Updating'!$B:$B,0))</f>
        <v>QC BAY C TROLLY 1 L4</v>
      </c>
      <c r="P76" s="7" t="b">
        <f ca="1">INDEX('Masterlist - Updating'!$P:$P,MATCH(B76,'Masterlist - Updating'!$B:$B,0))</f>
        <v>1</v>
      </c>
      <c r="Q76" s="7">
        <f>INDEX('Masterlist - Updating'!$Q:$Q,MATCH(B76,'Masterlist - Updating'!$B:$B,0))</f>
        <v>0</v>
      </c>
      <c r="R76" s="7" t="str">
        <f>INDEX('Masterlist - Updating'!$R:$R,MATCH(B76,'Masterlist - Updating'!$B:$B,0))</f>
        <v>100272 (170-102)
1471/03 (OPTIMAR 100)</v>
      </c>
      <c r="S76" s="7" t="str">
        <f>INDEX('Masterlist - Updating'!$S:$S,MATCH(B76,'Masterlist - Updating'!$B:$B,0))</f>
        <v>SALDM/0002/1/21
MDF220279-1</v>
      </c>
      <c r="T76" s="7" t="str">
        <f>INDEX('Masterlist - Updating'!$T:$T,MATCH(B76,'Masterlist - Updating'!$B:$B,0))</f>
        <v>06.01.2023
25.07.2023</v>
      </c>
      <c r="U76" s="11">
        <f t="shared" ca="1" si="4"/>
        <v>44831</v>
      </c>
      <c r="V76" s="11">
        <f t="shared" si="6"/>
        <v>45157</v>
      </c>
    </row>
    <row r="77" spans="1:22" ht="46.5" hidden="1" x14ac:dyDescent="0.35">
      <c r="A77" s="2">
        <v>75</v>
      </c>
      <c r="B77" s="12" t="s">
        <v>379</v>
      </c>
      <c r="C77" s="130" t="str">
        <f>INDEX('Masterlist - Updating'!$C:$C,MATCH(B77,'Masterlist - Updating'!$B:$B,0))</f>
        <v>DIAL DEPTH GAUGE</v>
      </c>
      <c r="D77" s="7" t="str">
        <f>INDEX('Masterlist - Updating'!$D:$D,MATCH(B77,'Masterlist - Updating'!$B:$B,0))</f>
        <v>MITUTOYO</v>
      </c>
      <c r="E77" s="7" t="str">
        <f>INDEX('Masterlist - Updating'!$E:$E,MATCH(B77,'Masterlist - Updating'!$B:$B,0))</f>
        <v>0" - 1"</v>
      </c>
      <c r="F77" s="7" t="str">
        <f>INDEX('Masterlist - Updating'!$F:$F,MATCH(B77,'Masterlist - Updating'!$B:$B,0))</f>
        <v>001054</v>
      </c>
      <c r="G77" s="7" t="str">
        <f>INDEX('Masterlist - Updating'!$G:$G,MATCH(B77,'Masterlist - Updating'!$B:$B,0))</f>
        <v>MDCP-53</v>
      </c>
      <c r="H77" s="7" t="str">
        <f>INDEX('Masterlist - Updating'!$H:$H,MATCH(B77,'Masterlist - Updating'!$B:$B,0))</f>
        <v>BS 6365 OR PER MANUFACTURER SPEC</v>
      </c>
      <c r="I77" s="8">
        <f>INDEX('Masterlist - Updating'!$I:$I,MATCH(B77,'Masterlist - Updating'!$B:$B,0))</f>
        <v>44483</v>
      </c>
      <c r="J77" s="133">
        <f>INDEX('Masterlist - Updating'!$J:$J,MATCH(B77,'Masterlist - Updating'!$B:$B,0))</f>
        <v>1</v>
      </c>
      <c r="K77" s="133" t="str">
        <f>INDEX('Masterlist - Updating'!$K:$K,MATCH(B77,'Masterlist - Updating'!$B:$B,0))</f>
        <v>Years</v>
      </c>
      <c r="L77" s="8">
        <f>INDEX('Masterlist - Updating'!$L:$L,MATCH(B77,'Masterlist - Updating'!$B:$B,0))</f>
        <v>44848</v>
      </c>
      <c r="M77" s="7" t="str">
        <f>INDEX('Masterlist - Updating'!$M:$M,MATCH(B77,'Masterlist - Updating'!$B:$B,0))</f>
        <v>Ming Deng</v>
      </c>
      <c r="N77" s="7" t="str">
        <f>INDEX('Masterlist - Updating'!$N:$N,MATCH(B77,'Masterlist - Updating'!$B:$B,0))</f>
        <v>MDL213166-14</v>
      </c>
      <c r="O77" s="7" t="str">
        <f>INDEX('Masterlist - Updating'!$O:$O,MATCH(B77,'Masterlist - Updating'!$B:$B,0))</f>
        <v>QC BAY C TROLLY 1 L6</v>
      </c>
      <c r="P77" s="7" t="b">
        <f ca="1">INDEX('Masterlist - Updating'!$P:$P,MATCH(B77,'Masterlist - Updating'!$B:$B,0))</f>
        <v>1</v>
      </c>
      <c r="Q77" s="7">
        <f>INDEX('Masterlist - Updating'!$Q:$Q,MATCH(B77,'Masterlist - Updating'!$B:$B,0))</f>
        <v>0</v>
      </c>
      <c r="R77" s="7">
        <f>INDEX('Masterlist - Updating'!$R:$R,MATCH(B77,'Masterlist - Updating'!$B:$B,0))</f>
        <v>0</v>
      </c>
      <c r="S77" s="7">
        <f>INDEX('Masterlist - Updating'!$S:$S,MATCH(B77,'Masterlist - Updating'!$B:$B,0))</f>
        <v>0</v>
      </c>
      <c r="T77" s="7">
        <f>INDEX('Masterlist - Updating'!$T:$T,MATCH(B77,'Masterlist - Updating'!$B:$B,0))</f>
        <v>0</v>
      </c>
      <c r="U77" s="11">
        <f t="shared" ca="1" si="4"/>
        <v>44831</v>
      </c>
      <c r="V77" s="11">
        <f t="shared" si="6"/>
        <v>44834</v>
      </c>
    </row>
    <row r="78" spans="1:22" ht="46.5" hidden="1" x14ac:dyDescent="0.35">
      <c r="A78" s="2">
        <v>76</v>
      </c>
      <c r="B78" s="12" t="s">
        <v>383</v>
      </c>
      <c r="C78" s="130" t="str">
        <f>INDEX('Masterlist - Updating'!$C:$C,MATCH(B78,'Masterlist - Updating'!$B:$B,0))</f>
        <v>DIAL DEPTH GAUGE</v>
      </c>
      <c r="D78" s="7" t="str">
        <f>INDEX('Masterlist - Updating'!$D:$D,MATCH(B78,'Masterlist - Updating'!$B:$B,0))</f>
        <v>MITUTOYO</v>
      </c>
      <c r="E78" s="7" t="str">
        <f>INDEX('Masterlist - Updating'!$E:$E,MATCH(B78,'Masterlist - Updating'!$B:$B,0))</f>
        <v>0" - 8"</v>
      </c>
      <c r="F78" s="7" t="str">
        <f>INDEX('Masterlist - Updating'!$F:$F,MATCH(B78,'Masterlist - Updating'!$B:$B,0))</f>
        <v>001060</v>
      </c>
      <c r="G78" s="7" t="str">
        <f>INDEX('Masterlist - Updating'!$G:$G,MATCH(B78,'Masterlist - Updating'!$B:$B,0))</f>
        <v>MDCP-53</v>
      </c>
      <c r="H78" s="7" t="str">
        <f>INDEX('Masterlist - Updating'!$H:$H,MATCH(B78,'Masterlist - Updating'!$B:$B,0))</f>
        <v>BS 6365 OR PER MANUFACTURER SPEC</v>
      </c>
      <c r="I78" s="8">
        <f>INDEX('Masterlist - Updating'!$I:$I,MATCH(B78,'Masterlist - Updating'!$B:$B,0))</f>
        <v>44546</v>
      </c>
      <c r="J78" s="133">
        <f>INDEX('Masterlist - Updating'!$J:$J,MATCH(B78,'Masterlist - Updating'!$B:$B,0))</f>
        <v>1</v>
      </c>
      <c r="K78" s="133" t="str">
        <f>INDEX('Masterlist - Updating'!$K:$K,MATCH(B78,'Masterlist - Updating'!$B:$B,0))</f>
        <v>Years</v>
      </c>
      <c r="L78" s="8">
        <f>INDEX('Masterlist - Updating'!$L:$L,MATCH(B78,'Masterlist - Updating'!$B:$B,0))</f>
        <v>44911</v>
      </c>
      <c r="M78" s="7" t="str">
        <f>INDEX('Masterlist - Updating'!$M:$M,MATCH(B78,'Masterlist - Updating'!$B:$B,0))</f>
        <v>Ming Deng</v>
      </c>
      <c r="N78" s="7" t="str">
        <f>INDEX('Masterlist - Updating'!$N:$N,MATCH(B78,'Masterlist - Updating'!$B:$B,0))</f>
        <v>MDL213871-2</v>
      </c>
      <c r="O78" s="7" t="str">
        <f>INDEX('Masterlist - Updating'!$O:$O,MATCH(B78,'Masterlist - Updating'!$B:$B,0))</f>
        <v>M/S GAUGE ROOM B3</v>
      </c>
      <c r="P78" s="7" t="b">
        <f ca="1">INDEX('Masterlist - Updating'!$P:$P,MATCH(B78,'Masterlist - Updating'!$B:$B,0))</f>
        <v>1</v>
      </c>
      <c r="Q78" s="7">
        <f>INDEX('Masterlist - Updating'!$Q:$Q,MATCH(B78,'Masterlist - Updating'!$B:$B,0))</f>
        <v>0</v>
      </c>
      <c r="R78" s="7">
        <f>INDEX('Masterlist - Updating'!$R:$R,MATCH(B78,'Masterlist - Updating'!$B:$B,0))</f>
        <v>0</v>
      </c>
      <c r="S78" s="7">
        <f>INDEX('Masterlist - Updating'!$S:$S,MATCH(B78,'Masterlist - Updating'!$B:$B,0))</f>
        <v>0</v>
      </c>
      <c r="T78" s="7">
        <f>INDEX('Masterlist - Updating'!$T:$T,MATCH(B78,'Masterlist - Updating'!$B:$B,0))</f>
        <v>0</v>
      </c>
      <c r="U78" s="11">
        <f t="shared" ca="1" si="4"/>
        <v>44831</v>
      </c>
      <c r="V78" s="11">
        <f t="shared" si="6"/>
        <v>44897</v>
      </c>
    </row>
    <row r="79" spans="1:22" ht="62" hidden="1" x14ac:dyDescent="0.35">
      <c r="A79" s="2">
        <v>78</v>
      </c>
      <c r="B79" s="12" t="s">
        <v>387</v>
      </c>
      <c r="C79" s="130" t="str">
        <f>INDEX('Masterlist - Updating'!$C:$C,MATCH(B79,'Masterlist - Updating'!$B:$B,0))</f>
        <v>DIAL GAUGE 
Ball Gage : BX-1000</v>
      </c>
      <c r="D79" s="7" t="str">
        <f>INDEX('Masterlist - Updating'!$D:$D,MATCH(B79,'Masterlist - Updating'!$B:$B,0))</f>
        <v>GAGE MAKER</v>
      </c>
      <c r="E79" s="7" t="str">
        <f>INDEX('Masterlist - Updating'!$E:$E,MATCH(B79,'Masterlist - Updating'!$B:$B,0))</f>
        <v>0" - 0.25"</v>
      </c>
      <c r="F79" s="7" t="str">
        <f>INDEX('Masterlist - Updating'!$F:$F,MATCH(B79,'Masterlist - Updating'!$B:$B,0))</f>
        <v>RQC755</v>
      </c>
      <c r="G79" s="7" t="str">
        <f>INDEX('Masterlist - Updating'!$G:$G,MATCH(B79,'Masterlist - Updating'!$B:$B,0))</f>
        <v>QCD/TRSG/PROCEDURE 011 / TRSG/QM/001/20 / ASME B89.1.10M-2001</v>
      </c>
      <c r="H79" s="7" t="str">
        <f>INDEX('Masterlist - Updating'!$H:$H,MATCH(B79,'Masterlist - Updating'!$B:$B,0))</f>
        <v>ASME B89.1.10M OR PER MANUFACTURER SPECIFICATION</v>
      </c>
      <c r="I79" s="8">
        <f>INDEX('Masterlist - Updating'!$I:$I,MATCH(B79,'Masterlist - Updating'!$B:$B,0))</f>
        <v>44681</v>
      </c>
      <c r="J79" s="133">
        <f>INDEX('Masterlist - Updating'!$J:$J,MATCH(B79,'Masterlist - Updating'!$B:$B,0))</f>
        <v>1</v>
      </c>
      <c r="K79" s="133" t="str">
        <f>INDEX('Masterlist - Updating'!$K:$K,MATCH(B79,'Masterlist - Updating'!$B:$B,0))</f>
        <v>Years</v>
      </c>
      <c r="L79" s="8">
        <f>INDEX('Masterlist - Updating'!$L:$L,MATCH(B79,'Masterlist - Updating'!$B:$B,0))</f>
        <v>45046</v>
      </c>
      <c r="M79" s="7" t="str">
        <f>INDEX('Masterlist - Updating'!$M:$M,MATCH(B79,'Masterlist - Updating'!$B:$B,0))</f>
        <v>TRESCAL</v>
      </c>
      <c r="N79" s="7" t="str">
        <f>INDEX('Masterlist - Updating'!$N:$N,MATCH(B79,'Masterlist - Updating'!$B:$B,0))</f>
        <v>SALDM/0675/10/22</v>
      </c>
      <c r="O79" s="7" t="str">
        <f>INDEX('Masterlist - Updating'!$O:$O,MATCH(B79,'Masterlist - Updating'!$B:$B,0))</f>
        <v>M/S GAUGE ROOM E2</v>
      </c>
      <c r="P79" s="7" t="b">
        <f ca="1">INDEX('Masterlist - Updating'!$P:$P,MATCH(B79,'Masterlist - Updating'!$B:$B,0))</f>
        <v>1</v>
      </c>
      <c r="Q79" s="7">
        <f>INDEX('Masterlist - Updating'!$Q:$Q,MATCH(B79,'Masterlist - Updating'!$B:$B,0))</f>
        <v>0</v>
      </c>
      <c r="R79" s="7" t="str">
        <f>INDEX('Masterlist - Updating'!$R:$R,MATCH(B79,'Masterlist - Updating'!$B:$B,0))</f>
        <v>1471/03 (OPTIMAR 100)</v>
      </c>
      <c r="S79" s="7" t="str">
        <f>INDEX('Masterlist - Updating'!$S:$S,MATCH(B79,'Masterlist - Updating'!$B:$B,0))</f>
        <v>MTO210721-1R</v>
      </c>
      <c r="T79" s="7" t="str">
        <f>INDEX('Masterlist - Updating'!$T:$T,MATCH(B79,'Masterlist - Updating'!$B:$B,0))</f>
        <v>25.07.2022</v>
      </c>
      <c r="U79" s="11">
        <f t="shared" ca="1" si="4"/>
        <v>44831</v>
      </c>
      <c r="V79" s="11">
        <f t="shared" si="6"/>
        <v>45032</v>
      </c>
    </row>
    <row r="80" spans="1:22" ht="62" hidden="1" x14ac:dyDescent="0.35">
      <c r="A80" s="2">
        <v>79</v>
      </c>
      <c r="B80" s="12" t="s">
        <v>399</v>
      </c>
      <c r="C80" s="130" t="str">
        <f>INDEX('Masterlist - Updating'!$C:$C,MATCH(B80,'Masterlist - Updating'!$B:$B,0))</f>
        <v>DIAL GAUGE 
Ball Gage : BX-1000</v>
      </c>
      <c r="D80" s="7" t="str">
        <f>INDEX('Masterlist - Updating'!$D:$D,MATCH(B80,'Masterlist - Updating'!$B:$B,0))</f>
        <v>GAGE MAKER</v>
      </c>
      <c r="E80" s="7" t="str">
        <f>INDEX('Masterlist - Updating'!$E:$E,MATCH(B80,'Masterlist - Updating'!$B:$B,0))</f>
        <v>0" - 0.25"</v>
      </c>
      <c r="F80" s="7" t="str">
        <f>INDEX('Masterlist - Updating'!$F:$F,MATCH(B80,'Masterlist - Updating'!$B:$B,0))</f>
        <v>RQC765</v>
      </c>
      <c r="G80" s="7" t="str">
        <f>INDEX('Masterlist - Updating'!$G:$G,MATCH(B80,'Masterlist - Updating'!$B:$B,0))</f>
        <v>QCD/TRSG/PROCEDURE 011 / TRSG/QM/001/20 / ASME B89.1.10M-2001</v>
      </c>
      <c r="H80" s="7" t="str">
        <f>INDEX('Masterlist - Updating'!$H:$H,MATCH(B80,'Masterlist - Updating'!$B:$B,0))</f>
        <v>ASME B89.1.10M OR PER MANUFACTURER SPECIFICATION</v>
      </c>
      <c r="I80" s="8">
        <f>INDEX('Masterlist - Updating'!$I:$I,MATCH(B80,'Masterlist - Updating'!$B:$B,0))</f>
        <v>44806</v>
      </c>
      <c r="J80" s="133">
        <f>INDEX('Masterlist - Updating'!$J:$J,MATCH(B80,'Masterlist - Updating'!$B:$B,0))</f>
        <v>1</v>
      </c>
      <c r="K80" s="133" t="str">
        <f>INDEX('Masterlist - Updating'!$K:$K,MATCH(B80,'Masterlist - Updating'!$B:$B,0))</f>
        <v>Years</v>
      </c>
      <c r="L80" s="8">
        <f>INDEX('Masterlist - Updating'!$L:$L,MATCH(B80,'Masterlist - Updating'!$B:$B,0))</f>
        <v>45171</v>
      </c>
      <c r="M80" s="7" t="str">
        <f>INDEX('Masterlist - Updating'!$M:$M,MATCH(B80,'Masterlist - Updating'!$B:$B,0))</f>
        <v>TRESCAL</v>
      </c>
      <c r="N80" s="7" t="str">
        <f>INDEX('Masterlist - Updating'!$N:$N,MATCH(B80,'Masterlist - Updating'!$B:$B,0))</f>
        <v>SALDM/1462/9/22</v>
      </c>
      <c r="O80" s="7" t="str">
        <f>INDEX('Masterlist - Updating'!$O:$O,MATCH(B80,'Masterlist - Updating'!$B:$B,0))</f>
        <v>QC GAUGE ROOM - J</v>
      </c>
      <c r="P80" s="7" t="b">
        <f ca="1">INDEX('Masterlist - Updating'!$P:$P,MATCH(B80,'Masterlist - Updating'!$B:$B,0))</f>
        <v>1</v>
      </c>
      <c r="Q80" s="7">
        <f>INDEX('Masterlist - Updating'!$Q:$Q,MATCH(B80,'Masterlist - Updating'!$B:$B,0))</f>
        <v>0</v>
      </c>
      <c r="R80" s="7" t="str">
        <f>INDEX('Masterlist - Updating'!$R:$R,MATCH(B80,'Masterlist - Updating'!$B:$B,0))</f>
        <v>1471/03 (OPTIMAR 100)</v>
      </c>
      <c r="S80" s="7" t="str">
        <f>INDEX('Masterlist - Updating'!$S:$S,MATCH(B80,'Masterlist - Updating'!$B:$B,0))</f>
        <v>MTO210721-1R</v>
      </c>
      <c r="T80" s="7" t="str">
        <f>INDEX('Masterlist - Updating'!$T:$T,MATCH(B80,'Masterlist - Updating'!$B:$B,0))</f>
        <v>25.07.2022</v>
      </c>
      <c r="U80" s="11">
        <f t="shared" ca="1" si="4"/>
        <v>44831</v>
      </c>
      <c r="V80" s="11">
        <f t="shared" si="6"/>
        <v>45157</v>
      </c>
    </row>
    <row r="81" spans="1:22" ht="201.5" hidden="1" x14ac:dyDescent="0.35">
      <c r="A81" s="2">
        <v>80</v>
      </c>
      <c r="B81" s="12" t="s">
        <v>402</v>
      </c>
      <c r="C81" s="130" t="str">
        <f>INDEX('Masterlist - Updating'!$C:$C,MATCH(B81,'Masterlist - Updating'!$B:$B,0))</f>
        <v>DIAL GAUGE 
Ball Gage : BX-1000</v>
      </c>
      <c r="D81" s="7" t="str">
        <f>INDEX('Masterlist - Updating'!$D:$D,MATCH(B81,'Masterlist - Updating'!$B:$B,0))</f>
        <v>GAGE MAKER</v>
      </c>
      <c r="E81" s="7" t="str">
        <f>INDEX('Masterlist - Updating'!$E:$E,MATCH(B81,'Masterlist - Updating'!$B:$B,0))</f>
        <v>0" - 0.25"</v>
      </c>
      <c r="F81" s="7" t="str">
        <f>INDEX('Masterlist - Updating'!$F:$F,MATCH(B81,'Masterlist - Updating'!$B:$B,0))</f>
        <v>VNM451
(B131117)</v>
      </c>
      <c r="G81" s="7" t="str">
        <f>INDEX('Masterlist - Updating'!$G:$G,MATCH(B81,'Masterlist - Updating'!$B:$B,0))</f>
        <v>MANUNFACTURER SPECIFICATION</v>
      </c>
      <c r="H81" s="7" t="str">
        <f>INDEX('Masterlist - Updating'!$H:$H,MATCH(B81,'Masterlist - Updating'!$B:$B,0))</f>
        <v>BALL DIAMETER TOLERANCE +0.0002"
CENTRELINE TO BASE TOLERANCE +0.0002"
PARALLESLISM OF BASE AND CENTRELINE OF 0.500"
DIAMETER HOLE MUST NOT EXCEED 0.0002"</v>
      </c>
      <c r="I81" s="8">
        <f>INDEX('Masterlist - Updating'!$I:$I,MATCH(B81,'Masterlist - Updating'!$B:$B,0))</f>
        <v>44483</v>
      </c>
      <c r="J81" s="133">
        <f>INDEX('Masterlist - Updating'!$J:$J,MATCH(B81,'Masterlist - Updating'!$B:$B,0))</f>
        <v>1</v>
      </c>
      <c r="K81" s="133" t="str">
        <f>INDEX('Masterlist - Updating'!$K:$K,MATCH(B81,'Masterlist - Updating'!$B:$B,0))</f>
        <v>Years</v>
      </c>
      <c r="L81" s="8">
        <f>INDEX('Masterlist - Updating'!$L:$L,MATCH(B81,'Masterlist - Updating'!$B:$B,0))</f>
        <v>44848</v>
      </c>
      <c r="M81" s="7" t="str">
        <f>INDEX('Masterlist - Updating'!$M:$M,MATCH(B81,'Masterlist - Updating'!$B:$B,0))</f>
        <v>Ming Deng</v>
      </c>
      <c r="N81" s="7" t="str">
        <f>INDEX('Masterlist - Updating'!$N:$N,MATCH(B81,'Masterlist - Updating'!$B:$B,0))</f>
        <v>MDL203182-2</v>
      </c>
      <c r="O81" s="7" t="str">
        <f>INDEX('Masterlist - Updating'!$O:$O,MATCH(B81,'Masterlist - Updating'!$B:$B,0))</f>
        <v>M/S GAUGE ROOM E4</v>
      </c>
      <c r="P81" s="7" t="b">
        <f ca="1">INDEX('Masterlist - Updating'!$P:$P,MATCH(B81,'Masterlist - Updating'!$B:$B,0))</f>
        <v>1</v>
      </c>
      <c r="Q81" s="7">
        <f>INDEX('Masterlist - Updating'!$Q:$Q,MATCH(B81,'Masterlist - Updating'!$B:$B,0))</f>
        <v>0</v>
      </c>
      <c r="R81" s="7">
        <f>INDEX('Masterlist - Updating'!$R:$R,MATCH(B81,'Masterlist - Updating'!$B:$B,0))</f>
        <v>0</v>
      </c>
      <c r="S81" s="7">
        <f>INDEX('Masterlist - Updating'!$S:$S,MATCH(B81,'Masterlist - Updating'!$B:$B,0))</f>
        <v>0</v>
      </c>
      <c r="T81" s="7">
        <f>INDEX('Masterlist - Updating'!$T:$T,MATCH(B81,'Masterlist - Updating'!$B:$B,0))</f>
        <v>0</v>
      </c>
      <c r="U81" s="11">
        <f t="shared" ca="1" si="4"/>
        <v>44831</v>
      </c>
      <c r="V81" s="11">
        <f t="shared" si="6"/>
        <v>44834</v>
      </c>
    </row>
    <row r="82" spans="1:22" ht="201.5" hidden="1" x14ac:dyDescent="0.35">
      <c r="A82" s="2">
        <v>81</v>
      </c>
      <c r="B82" s="12" t="s">
        <v>405</v>
      </c>
      <c r="C82" s="130" t="str">
        <f>INDEX('Masterlist - Updating'!$C:$C,MATCH(B82,'Masterlist - Updating'!$B:$B,0))</f>
        <v>GROOVE WIDTH GAUGE
(DIAL GAUGE)
Ball Gage : BXG-1000</v>
      </c>
      <c r="D82" s="7" t="str">
        <f>INDEX('Masterlist - Updating'!$D:$D,MATCH(B82,'Masterlist - Updating'!$B:$B,0))</f>
        <v>GAGE MAKER</v>
      </c>
      <c r="E82" s="7" t="str">
        <f>INDEX('Masterlist - Updating'!$E:$E,MATCH(B82,'Masterlist - Updating'!$B:$B,0))</f>
        <v>0" - 0.25"</v>
      </c>
      <c r="F82" s="7" t="str">
        <f>INDEX('Masterlist - Updating'!$F:$F,MATCH(B82,'Masterlist - Updating'!$B:$B,0))</f>
        <v>RQC800</v>
      </c>
      <c r="G82" s="7" t="str">
        <f>INDEX('Masterlist - Updating'!$G:$G,MATCH(B82,'Masterlist - Updating'!$B:$B,0))</f>
        <v>MANUNFACTURER SPECIFICATION</v>
      </c>
      <c r="H82" s="7" t="str">
        <f>INDEX('Masterlist - Updating'!$H:$H,MATCH(B82,'Masterlist - Updating'!$B:$B,0))</f>
        <v>BALL DIAMETER TOLERANCE +0.0002"
CENTRELINE TO BASE TOLERANCE +0.0002"
PARALLESLISM OF BASE AND CENTRELINE OF 0.500"
DIAMETER HOLE MUST NOT EXCEED 0.0002"</v>
      </c>
      <c r="I82" s="8">
        <f>INDEX('Masterlist - Updating'!$I:$I,MATCH(B82,'Masterlist - Updating'!$B:$B,0))</f>
        <v>44757</v>
      </c>
      <c r="J82" s="133">
        <f>INDEX('Masterlist - Updating'!$J:$J,MATCH(B82,'Masterlist - Updating'!$B:$B,0))</f>
        <v>1</v>
      </c>
      <c r="K82" s="133" t="str">
        <f>INDEX('Masterlist - Updating'!$K:$K,MATCH(B82,'Masterlist - Updating'!$B:$B,0))</f>
        <v>Years</v>
      </c>
      <c r="L82" s="8">
        <f>INDEX('Masterlist - Updating'!$L:$L,MATCH(B82,'Masterlist - Updating'!$B:$B,0))</f>
        <v>45122</v>
      </c>
      <c r="M82" s="7" t="str">
        <f>INDEX('Masterlist - Updating'!$M:$M,MATCH(B82,'Masterlist - Updating'!$B:$B,0))</f>
        <v>TRESCAL</v>
      </c>
      <c r="N82" s="7" t="str">
        <f>INDEX('Masterlist - Updating'!$N:$N,MATCH(B82,'Masterlist - Updating'!$B:$B,0))</f>
        <v>SALDM/1087/7/22</v>
      </c>
      <c r="O82" s="7" t="str">
        <f>INDEX('Masterlist - Updating'!$O:$O,MATCH(B82,'Masterlist - Updating'!$B:$B,0))</f>
        <v>QC BAY C TROLLY 2 L1</v>
      </c>
      <c r="P82" s="7" t="b">
        <f ca="1">INDEX('Masterlist - Updating'!$P:$P,MATCH(B82,'Masterlist - Updating'!$B:$B,0))</f>
        <v>1</v>
      </c>
      <c r="Q82" s="7">
        <f>INDEX('Masterlist - Updating'!$Q:$Q,MATCH(B82,'Masterlist - Updating'!$B:$B,0))</f>
        <v>0</v>
      </c>
      <c r="R82" s="7" t="str">
        <f>INDEX('Masterlist - Updating'!$R:$R,MATCH(B82,'Masterlist - Updating'!$B:$B,0))</f>
        <v>1471/03 (OPTIMAR 100)</v>
      </c>
      <c r="S82" s="7" t="str">
        <f>INDEX('Masterlist - Updating'!$S:$S,MATCH(B82,'Masterlist - Updating'!$B:$B,0))</f>
        <v>MTO210721-1R</v>
      </c>
      <c r="T82" s="7" t="str">
        <f>INDEX('Masterlist - Updating'!$T:$T,MATCH(B82,'Masterlist - Updating'!$B:$B,0))</f>
        <v>27.07.2022</v>
      </c>
      <c r="U82" s="11">
        <f t="shared" ca="1" si="4"/>
        <v>44831</v>
      </c>
      <c r="V82" s="11">
        <f t="shared" si="6"/>
        <v>45108</v>
      </c>
    </row>
    <row r="83" spans="1:22" ht="62" hidden="1" x14ac:dyDescent="0.35">
      <c r="A83" s="2">
        <v>82</v>
      </c>
      <c r="B83" s="12" t="s">
        <v>408</v>
      </c>
      <c r="C83" s="130" t="str">
        <f>INDEX('Masterlist - Updating'!$C:$C,MATCH(B83,'Masterlist - Updating'!$B:$B,0))</f>
        <v>DIAL GAUGE 
Ball Gage : BXG-1000</v>
      </c>
      <c r="D83" s="7" t="str">
        <f>INDEX('Masterlist - Updating'!$D:$D,MATCH(B83,'Masterlist - Updating'!$B:$B,0))</f>
        <v>GAGE MAKER</v>
      </c>
      <c r="E83" s="7" t="str">
        <f>INDEX('Masterlist - Updating'!$E:$E,MATCH(B83,'Masterlist - Updating'!$B:$B,0))</f>
        <v>0" - 0.25"</v>
      </c>
      <c r="F83" s="7" t="str">
        <f>INDEX('Masterlist - Updating'!$F:$F,MATCH(B83,'Masterlist - Updating'!$B:$B,0))</f>
        <v>UQE681</v>
      </c>
      <c r="G83" s="7" t="str">
        <f>INDEX('Masterlist - Updating'!$G:$G,MATCH(B83,'Masterlist - Updating'!$B:$B,0))</f>
        <v>QCD/TRSG/PROCEDURE 011 / TRSG/QM/001/20 / ASME B89.1.10M-2001</v>
      </c>
      <c r="H83" s="7" t="str">
        <f>INDEX('Masterlist - Updating'!$H:$H,MATCH(B83,'Masterlist - Updating'!$B:$B,0))</f>
        <v>ASME B89.1.10M-2001 OR PER MANUFACTURER SPECIFICATION</v>
      </c>
      <c r="I83" s="8">
        <f>INDEX('Masterlist - Updating'!$I:$I,MATCH(B83,'Masterlist - Updating'!$B:$B,0))</f>
        <v>44681</v>
      </c>
      <c r="J83" s="133">
        <f>INDEX('Masterlist - Updating'!$J:$J,MATCH(B83,'Masterlist - Updating'!$B:$B,0))</f>
        <v>1</v>
      </c>
      <c r="K83" s="133" t="str">
        <f>INDEX('Masterlist - Updating'!$K:$K,MATCH(B83,'Masterlist - Updating'!$B:$B,0))</f>
        <v>Years</v>
      </c>
      <c r="L83" s="8">
        <f>INDEX('Masterlist - Updating'!$L:$L,MATCH(B83,'Masterlist - Updating'!$B:$B,0))</f>
        <v>45046</v>
      </c>
      <c r="M83" s="7" t="str">
        <f>INDEX('Masterlist - Updating'!$M:$M,MATCH(B83,'Masterlist - Updating'!$B:$B,0))</f>
        <v>TRESCAL</v>
      </c>
      <c r="N83" s="7" t="str">
        <f>INDEX('Masterlist - Updating'!$N:$N,MATCH(B83,'Masterlist - Updating'!$B:$B,0))</f>
        <v>SALDM/0675/21/22</v>
      </c>
      <c r="O83" s="7" t="str">
        <f>INDEX('Masterlist - Updating'!$O:$O,MATCH(B83,'Masterlist - Updating'!$B:$B,0))</f>
        <v>QC GAUGE ROOM OUT SIDE</v>
      </c>
      <c r="P83" s="7" t="b">
        <f ca="1">INDEX('Masterlist - Updating'!$P:$P,MATCH(B83,'Masterlist - Updating'!$B:$B,0))</f>
        <v>1</v>
      </c>
      <c r="Q83" s="7">
        <f>INDEX('Masterlist - Updating'!$Q:$Q,MATCH(B83,'Masterlist - Updating'!$B:$B,0))</f>
        <v>0</v>
      </c>
      <c r="R83" s="7" t="str">
        <f>INDEX('Masterlist - Updating'!$R:$R,MATCH(B83,'Masterlist - Updating'!$B:$B,0))</f>
        <v>1471/03 (OPTIMAR 100)</v>
      </c>
      <c r="S83" s="7" t="str">
        <f>INDEX('Masterlist - Updating'!$S:$S,MATCH(B83,'Masterlist - Updating'!$B:$B,0))</f>
        <v>MTO210721-1R</v>
      </c>
      <c r="T83" s="7" t="str">
        <f>INDEX('Masterlist - Updating'!$T:$T,MATCH(B83,'Masterlist - Updating'!$B:$B,0))</f>
        <v>27.07.2022</v>
      </c>
      <c r="U83" s="11">
        <f t="shared" ca="1" si="4"/>
        <v>44831</v>
      </c>
      <c r="V83" s="11">
        <f t="shared" si="6"/>
        <v>45032</v>
      </c>
    </row>
    <row r="84" spans="1:22" ht="62" hidden="1" x14ac:dyDescent="0.35">
      <c r="A84" s="2">
        <v>83</v>
      </c>
      <c r="B84" s="12" t="s">
        <v>413</v>
      </c>
      <c r="C84" s="130" t="str">
        <f>INDEX('Masterlist - Updating'!$C:$C,MATCH(B84,'Masterlist - Updating'!$B:$B,0))</f>
        <v>DIAL GAUGE 
Ball Gage : BXG-1000</v>
      </c>
      <c r="D84" s="7" t="str">
        <f>INDEX('Masterlist - Updating'!$D:$D,MATCH(B84,'Masterlist - Updating'!$B:$B,0))</f>
        <v>GAGE MAKER</v>
      </c>
      <c r="E84" s="7" t="str">
        <f>INDEX('Masterlist - Updating'!$E:$E,MATCH(B84,'Masterlist - Updating'!$B:$B,0))</f>
        <v>0" - 0.25"</v>
      </c>
      <c r="F84" s="7" t="str">
        <f>INDEX('Masterlist - Updating'!$F:$F,MATCH(B84,'Masterlist - Updating'!$B:$B,0))</f>
        <v>VNM498</v>
      </c>
      <c r="G84" s="7" t="str">
        <f>INDEX('Masterlist - Updating'!$G:$G,MATCH(B84,'Masterlist - Updating'!$B:$B,0))</f>
        <v>QCD/TRSG/PROCEDURE 011 / TRSG/QM/001/20 / ASME B89.1.10M-2001</v>
      </c>
      <c r="H84" s="7" t="str">
        <f>INDEX('Masterlist - Updating'!$H:$H,MATCH(B84,'Masterlist - Updating'!$B:$B,0))</f>
        <v>ASME B89.1.10M OR PER MANUFACTURER SPECIFICATION</v>
      </c>
      <c r="I84" s="8">
        <f>INDEX('Masterlist - Updating'!$I:$I,MATCH(B84,'Masterlist - Updating'!$B:$B,0))</f>
        <v>44806</v>
      </c>
      <c r="J84" s="133">
        <f>INDEX('Masterlist - Updating'!$J:$J,MATCH(B84,'Masterlist - Updating'!$B:$B,0))</f>
        <v>1</v>
      </c>
      <c r="K84" s="133" t="str">
        <f>INDEX('Masterlist - Updating'!$K:$K,MATCH(B84,'Masterlist - Updating'!$B:$B,0))</f>
        <v>Years</v>
      </c>
      <c r="L84" s="8">
        <f>INDEX('Masterlist - Updating'!$L:$L,MATCH(B84,'Masterlist - Updating'!$B:$B,0))</f>
        <v>45171</v>
      </c>
      <c r="M84" s="7" t="str">
        <f>INDEX('Masterlist - Updating'!$M:$M,MATCH(B84,'Masterlist - Updating'!$B:$B,0))</f>
        <v>TRESCAL</v>
      </c>
      <c r="N84" s="7" t="str">
        <f>INDEX('Masterlist - Updating'!$N:$N,MATCH(B84,'Masterlist - Updating'!$B:$B,0))</f>
        <v>SALDM/1462/4/22</v>
      </c>
      <c r="O84" s="7" t="str">
        <f>INDEX('Masterlist - Updating'!$O:$O,MATCH(B84,'Masterlist - Updating'!$B:$B,0))</f>
        <v>M/S GAUGE ROOM E3</v>
      </c>
      <c r="P84" s="7" t="b">
        <f ca="1">INDEX('Masterlist - Updating'!$P:$P,MATCH(B84,'Masterlist - Updating'!$B:$B,0))</f>
        <v>1</v>
      </c>
      <c r="Q84" s="7">
        <f>INDEX('Masterlist - Updating'!$Q:$Q,MATCH(B84,'Masterlist - Updating'!$B:$B,0))</f>
        <v>0</v>
      </c>
      <c r="R84" s="7" t="str">
        <f>INDEX('Masterlist - Updating'!$R:$R,MATCH(B84,'Masterlist - Updating'!$B:$B,0))</f>
        <v>1471/03 (OPTIMAR 100)</v>
      </c>
      <c r="S84" s="7" t="str">
        <f>INDEX('Masterlist - Updating'!$S:$S,MATCH(B84,'Masterlist - Updating'!$B:$B,0))</f>
        <v>MDF220279-1</v>
      </c>
      <c r="T84" s="7" t="str">
        <f>INDEX('Masterlist - Updating'!$T:$T,MATCH(B84,'Masterlist - Updating'!$B:$B,0))</f>
        <v>25.07.2023</v>
      </c>
      <c r="U84" s="11">
        <f t="shared" ca="1" si="4"/>
        <v>44831</v>
      </c>
      <c r="V84" s="11">
        <f t="shared" si="6"/>
        <v>45157</v>
      </c>
    </row>
    <row r="85" spans="1:22" ht="201.5" hidden="1" x14ac:dyDescent="0.35">
      <c r="A85" s="2">
        <v>84</v>
      </c>
      <c r="B85" s="12" t="s">
        <v>416</v>
      </c>
      <c r="C85" s="130" t="str">
        <f>INDEX('Masterlist - Updating'!$C:$C,MATCH(B85,'Masterlist - Updating'!$B:$B,0))</f>
        <v>GROOVE WIDTH GAUGE
(DIAL GAUGE)
Ball Gage : BXG-1000</v>
      </c>
      <c r="D85" s="7" t="str">
        <f>INDEX('Masterlist - Updating'!$D:$D,MATCH(B85,'Masterlist - Updating'!$B:$B,0))</f>
        <v>GAGE MAKER</v>
      </c>
      <c r="E85" s="7" t="str">
        <f>INDEX('Masterlist - Updating'!$E:$E,MATCH(B85,'Masterlist - Updating'!$B:$B,0))</f>
        <v>0" - 0.25"</v>
      </c>
      <c r="F85" s="7" t="str">
        <f>INDEX('Masterlist - Updating'!$F:$F,MATCH(B85,'Masterlist - Updating'!$B:$B,0))</f>
        <v>UQE692</v>
      </c>
      <c r="G85" s="7" t="str">
        <f>INDEX('Masterlist - Updating'!$G:$G,MATCH(B85,'Masterlist - Updating'!$B:$B,0))</f>
        <v>MANUNFACTURER SPECIFICATION</v>
      </c>
      <c r="H85" s="7" t="str">
        <f>INDEX('Masterlist - Updating'!$H:$H,MATCH(B85,'Masterlist - Updating'!$B:$B,0))</f>
        <v>BALL DIAMETER TOLERANCE +0.0002"
CENTRELINE TO BASE TOLERANCE +0.0002"
PARALLESLISM OF BASE AND CENTRELINE OF 0.500"
DIAMETER HOLE MUST NOT EXCEED 0.0002"</v>
      </c>
      <c r="I85" s="8">
        <f>INDEX('Masterlist - Updating'!$I:$I,MATCH(B85,'Masterlist - Updating'!$B:$B,0))</f>
        <v>44757</v>
      </c>
      <c r="J85" s="133">
        <f>INDEX('Masterlist - Updating'!$J:$J,MATCH(B85,'Masterlist - Updating'!$B:$B,0))</f>
        <v>1</v>
      </c>
      <c r="K85" s="133" t="str">
        <f>INDEX('Masterlist - Updating'!$K:$K,MATCH(B85,'Masterlist - Updating'!$B:$B,0))</f>
        <v>Years</v>
      </c>
      <c r="L85" s="8">
        <f>INDEX('Masterlist - Updating'!$L:$L,MATCH(B85,'Masterlist - Updating'!$B:$B,0))</f>
        <v>45122</v>
      </c>
      <c r="M85" s="7" t="str">
        <f>INDEX('Masterlist - Updating'!$M:$M,MATCH(B85,'Masterlist - Updating'!$B:$B,0))</f>
        <v>TRESCAL</v>
      </c>
      <c r="N85" s="7" t="str">
        <f>INDEX('Masterlist - Updating'!$N:$N,MATCH(B85,'Masterlist - Updating'!$B:$B,0))</f>
        <v>SALDM/1087/8/22</v>
      </c>
      <c r="O85" s="7" t="str">
        <f>INDEX('Masterlist - Updating'!$O:$O,MATCH(B85,'Masterlist - Updating'!$B:$B,0))</f>
        <v>M/S GAUGE ROOM E1</v>
      </c>
      <c r="P85" s="7" t="b">
        <f ca="1">INDEX('Masterlist - Updating'!$P:$P,MATCH(B85,'Masterlist - Updating'!$B:$B,0))</f>
        <v>1</v>
      </c>
      <c r="Q85" s="7">
        <f>INDEX('Masterlist - Updating'!$Q:$Q,MATCH(B85,'Masterlist - Updating'!$B:$B,0))</f>
        <v>0</v>
      </c>
      <c r="R85" s="7" t="str">
        <f>INDEX('Masterlist - Updating'!$R:$R,MATCH(B85,'Masterlist - Updating'!$B:$B,0))</f>
        <v>1471/03 (OPTIMAR 100)</v>
      </c>
      <c r="S85" s="7" t="str">
        <f>INDEX('Masterlist - Updating'!$S:$S,MATCH(B85,'Masterlist - Updating'!$B:$B,0))</f>
        <v>MTO210721-1R</v>
      </c>
      <c r="T85" s="7" t="str">
        <f>INDEX('Masterlist - Updating'!$T:$T,MATCH(B85,'Masterlist - Updating'!$B:$B,0))</f>
        <v>27.07.2022</v>
      </c>
      <c r="U85" s="11">
        <f t="shared" ca="1" si="4"/>
        <v>44831</v>
      </c>
      <c r="V85" s="11">
        <f t="shared" si="6"/>
        <v>45108</v>
      </c>
    </row>
    <row r="86" spans="1:22" ht="46.5" hidden="1" x14ac:dyDescent="0.35">
      <c r="A86" s="2">
        <v>143</v>
      </c>
      <c r="B86" s="12" t="s">
        <v>419</v>
      </c>
      <c r="C86" s="130" t="str">
        <f>INDEX('Masterlist - Updating'!$C:$C,MATCH(B86,'Masterlist - Updating'!$B:$B,0))</f>
        <v>GROOVE MICROMETER</v>
      </c>
      <c r="D86" s="7" t="str">
        <f>INDEX('Masterlist - Updating'!$D:$D,MATCH(B86,'Masterlist - Updating'!$B:$B,0))</f>
        <v>MITUTOYO</v>
      </c>
      <c r="E86" s="7" t="str">
        <f>INDEX('Masterlist - Updating'!$E:$E,MATCH(B86,'Masterlist - Updating'!$B:$B,0))</f>
        <v>0" - 1"</v>
      </c>
      <c r="F86" s="7">
        <f>INDEX('Masterlist - Updating'!$F:$F,MATCH(B86,'Masterlist - Updating'!$B:$B,0))</f>
        <v>21982</v>
      </c>
      <c r="G86" s="7" t="str">
        <f>INDEX('Masterlist - Updating'!$G:$G,MATCH(B86,'Masterlist - Updating'!$B:$B,0))</f>
        <v>MDCP-01:2020</v>
      </c>
      <c r="H86" s="7" t="str">
        <f>INDEX('Masterlist - Updating'!$H:$H,MATCH(B86,'Masterlist - Updating'!$B:$B,0))</f>
        <v>BS 870 OR PER MANUFACTURER SPEC</v>
      </c>
      <c r="I86" s="8">
        <f>INDEX('Masterlist - Updating'!$I:$I,MATCH(B86,'Masterlist - Updating'!$B:$B,0))</f>
        <v>44546</v>
      </c>
      <c r="J86" s="133">
        <f>INDEX('Masterlist - Updating'!$J:$J,MATCH(B86,'Masterlist - Updating'!$B:$B,0))</f>
        <v>1</v>
      </c>
      <c r="K86" s="133" t="str">
        <f>INDEX('Masterlist - Updating'!$K:$K,MATCH(B86,'Masterlist - Updating'!$B:$B,0))</f>
        <v>Years</v>
      </c>
      <c r="L86" s="8">
        <f>INDEX('Masterlist - Updating'!$L:$L,MATCH(B86,'Masterlist - Updating'!$B:$B,0))</f>
        <v>44911</v>
      </c>
      <c r="M86" s="7" t="str">
        <f>INDEX('Masterlist - Updating'!$M:$M,MATCH(B86,'Masterlist - Updating'!$B:$B,0))</f>
        <v>Ming Deng</v>
      </c>
      <c r="N86" s="7" t="str">
        <f>INDEX('Masterlist - Updating'!$N:$N,MATCH(B86,'Masterlist - Updating'!$B:$B,0))</f>
        <v>MDL213387-4</v>
      </c>
      <c r="O86" s="7" t="str">
        <f>INDEX('Masterlist - Updating'!$O:$O,MATCH(B86,'Masterlist - Updating'!$B:$B,0))</f>
        <v>QC GAUGE ROOM - I</v>
      </c>
      <c r="P86" s="7" t="b">
        <f ca="1">INDEX('Masterlist - Updating'!$P:$P,MATCH(B86,'Masterlist - Updating'!$B:$B,0))</f>
        <v>1</v>
      </c>
      <c r="Q86" s="7">
        <f>INDEX('Masterlist - Updating'!$Q:$Q,MATCH(B86,'Masterlist - Updating'!$B:$B,0))</f>
        <v>0</v>
      </c>
      <c r="R86" s="7">
        <f>INDEX('Masterlist - Updating'!$R:$R,MATCH(B86,'Masterlist - Updating'!$B:$B,0))</f>
        <v>0</v>
      </c>
      <c r="S86" s="7">
        <f>INDEX('Masterlist - Updating'!$S:$S,MATCH(B86,'Masterlist - Updating'!$B:$B,0))</f>
        <v>0</v>
      </c>
      <c r="T86" s="7">
        <f>INDEX('Masterlist - Updating'!$T:$T,MATCH(B86,'Masterlist - Updating'!$B:$B,0))</f>
        <v>0</v>
      </c>
      <c r="U86" s="11">
        <f t="shared" ca="1" si="4"/>
        <v>44831</v>
      </c>
      <c r="V86" s="11">
        <f t="shared" si="6"/>
        <v>44897</v>
      </c>
    </row>
    <row r="87" spans="1:22" ht="46.5" hidden="1" x14ac:dyDescent="0.35">
      <c r="A87" s="2">
        <v>19</v>
      </c>
      <c r="B87" s="12" t="s">
        <v>423</v>
      </c>
      <c r="C87" s="130" t="str">
        <f>INDEX('Masterlist - Updating'!$C:$C,MATCH(B87,'Masterlist - Updating'!$B:$B,0))</f>
        <v>DIGIMATIC HOLTEST 
(3 POINT INTERNAL MICROMETER)</v>
      </c>
      <c r="D87" s="7" t="str">
        <f>INDEX('Masterlist - Updating'!$D:$D,MATCH(B87,'Masterlist - Updating'!$B:$B,0))</f>
        <v>BOWERS</v>
      </c>
      <c r="E87" s="7" t="str">
        <f>INDEX('Masterlist - Updating'!$E:$E,MATCH(B87,'Masterlist - Updating'!$B:$B,0))</f>
        <v>0.75'' - 2.00"</v>
      </c>
      <c r="F87" s="7" t="str">
        <f>INDEX('Masterlist - Updating'!$F:$F,MATCH(B87,'Masterlist - Updating'!$B:$B,0))</f>
        <v>26542 C/W R08916/R06534/R09264</v>
      </c>
      <c r="G87" s="7" t="str">
        <f>INDEX('Masterlist - Updating'!$G:$G,MATCH(B87,'Masterlist - Updating'!$B:$B,0))</f>
        <v>MDCP-23:2020</v>
      </c>
      <c r="H87" s="7" t="str">
        <f>INDEX('Masterlist - Updating'!$H:$H,MATCH(B87,'Masterlist - Updating'!$B:$B,0))</f>
        <v>DIN 863-4 OR PER MANUFACTURER SPEC</v>
      </c>
      <c r="I87" s="8">
        <f>INDEX('Masterlist - Updating'!$I:$I,MATCH(B87,'Masterlist - Updating'!$B:$B,0))</f>
        <v>44558</v>
      </c>
      <c r="J87" s="133">
        <f>INDEX('Masterlist - Updating'!$J:$J,MATCH(B87,'Masterlist - Updating'!$B:$B,0))</f>
        <v>1</v>
      </c>
      <c r="K87" s="133" t="str">
        <f>INDEX('Masterlist - Updating'!$K:$K,MATCH(B87,'Masterlist - Updating'!$B:$B,0))</f>
        <v>Years</v>
      </c>
      <c r="L87" s="8">
        <f>INDEX('Masterlist - Updating'!$L:$L,MATCH(B87,'Masterlist - Updating'!$B:$B,0))</f>
        <v>44923</v>
      </c>
      <c r="M87" s="7" t="str">
        <f>INDEX('Masterlist - Updating'!$M:$M,MATCH(B87,'Masterlist - Updating'!$B:$B,0))</f>
        <v>Ming Deng</v>
      </c>
      <c r="N87" s="7" t="str">
        <f>INDEX('Masterlist - Updating'!$N:$N,MATCH(B87,'Masterlist - Updating'!$B:$B,0))</f>
        <v>MDL214089-1</v>
      </c>
      <c r="O87" s="7" t="str">
        <f>INDEX('Masterlist - Updating'!$O:$O,MATCH(B87,'Masterlist - Updating'!$B:$B,0))</f>
        <v>M/S GAUGE ROOM K4</v>
      </c>
      <c r="P87" s="7" t="b">
        <f ca="1">INDEX('Masterlist - Updating'!$P:$P,MATCH(B87,'Masterlist - Updating'!$B:$B,0))</f>
        <v>1</v>
      </c>
      <c r="Q87" s="7">
        <f>INDEX('Masterlist - Updating'!$Q:$Q,MATCH(B87,'Masterlist - Updating'!$B:$B,0))</f>
        <v>0</v>
      </c>
      <c r="R87" s="7">
        <f>INDEX('Masterlist - Updating'!$R:$R,MATCH(B87,'Masterlist - Updating'!$B:$B,0))</f>
        <v>0</v>
      </c>
      <c r="S87" s="7">
        <f>INDEX('Masterlist - Updating'!$S:$S,MATCH(B87,'Masterlist - Updating'!$B:$B,0))</f>
        <v>0</v>
      </c>
      <c r="T87" s="7">
        <f>INDEX('Masterlist - Updating'!$T:$T,MATCH(B87,'Masterlist - Updating'!$B:$B,0))</f>
        <v>0</v>
      </c>
      <c r="U87" s="11">
        <f t="shared" ca="1" si="4"/>
        <v>44831</v>
      </c>
      <c r="V87" s="11">
        <f t="shared" si="6"/>
        <v>44909</v>
      </c>
    </row>
    <row r="88" spans="1:22" ht="46.5" hidden="1" x14ac:dyDescent="0.35">
      <c r="A88" s="2">
        <v>16</v>
      </c>
      <c r="B88" s="12" t="s">
        <v>427</v>
      </c>
      <c r="C88" s="130" t="str">
        <f>INDEX('Masterlist - Updating'!$C:$C,MATCH(B88,'Masterlist - Updating'!$B:$B,0))</f>
        <v>RING GAUGE</v>
      </c>
      <c r="D88" s="7" t="str">
        <f>INDEX('Masterlist - Updating'!$D:$D,MATCH(B88,'Masterlist - Updating'!$B:$B,0))</f>
        <v>BOWERS</v>
      </c>
      <c r="E88" s="7">
        <f>INDEX('Masterlist - Updating'!$E:$E,MATCH(B88,'Masterlist - Updating'!$B:$B,0))</f>
        <v>1.37487</v>
      </c>
      <c r="F88" s="7" t="str">
        <f>INDEX('Masterlist - Updating'!$F:$F,MATCH(B88,'Masterlist - Updating'!$B:$B,0))</f>
        <v>331997</v>
      </c>
      <c r="G88" s="7" t="str">
        <f>INDEX('Masterlist - Updating'!$G:$G,MATCH(B88,'Masterlist - Updating'!$B:$B,0))</f>
        <v>MDCP-13:2020</v>
      </c>
      <c r="H88" s="7" t="str">
        <f>INDEX('Masterlist - Updating'!$H:$H,MATCH(B88,'Masterlist - Updating'!$B:$B,0))</f>
        <v>DIN 863-4 OR PER MANUFACTURER SPEC</v>
      </c>
      <c r="I88" s="8">
        <f>INDEX('Masterlist - Updating'!$I:$I,MATCH(B88,'Masterlist - Updating'!$B:$B,0))</f>
        <v>44558</v>
      </c>
      <c r="J88" s="133">
        <f>INDEX('Masterlist - Updating'!$J:$J,MATCH(B88,'Masterlist - Updating'!$B:$B,0))</f>
        <v>1</v>
      </c>
      <c r="K88" s="133" t="str">
        <f>INDEX('Masterlist - Updating'!$K:$K,MATCH(B88,'Masterlist - Updating'!$B:$B,0))</f>
        <v>Years</v>
      </c>
      <c r="L88" s="8">
        <f>INDEX('Masterlist - Updating'!$L:$L,MATCH(B88,'Masterlist - Updating'!$B:$B,0))</f>
        <v>44923</v>
      </c>
      <c r="M88" s="7" t="str">
        <f>INDEX('Masterlist - Updating'!$M:$M,MATCH(B88,'Masterlist - Updating'!$B:$B,0))</f>
        <v>Ming Deng</v>
      </c>
      <c r="N88" s="7" t="str">
        <f>INDEX('Masterlist - Updating'!$N:$N,MATCH(B88,'Masterlist - Updating'!$B:$B,0))</f>
        <v>MDL214089-2</v>
      </c>
      <c r="O88" s="7" t="str">
        <f>INDEX('Masterlist - Updating'!$O:$O,MATCH(B88,'Masterlist - Updating'!$B:$B,0))</f>
        <v>M/S GAUGE ROOM K4</v>
      </c>
      <c r="P88" s="7" t="b">
        <f ca="1">INDEX('Masterlist - Updating'!$P:$P,MATCH(B88,'Masterlist - Updating'!$B:$B,0))</f>
        <v>1</v>
      </c>
      <c r="Q88" s="7">
        <f>INDEX('Masterlist - Updating'!$Q:$Q,MATCH(B88,'Masterlist - Updating'!$B:$B,0))</f>
        <v>0</v>
      </c>
      <c r="R88" s="7">
        <f>INDEX('Masterlist - Updating'!$R:$R,MATCH(B88,'Masterlist - Updating'!$B:$B,0))</f>
        <v>0</v>
      </c>
      <c r="S88" s="7">
        <f>INDEX('Masterlist - Updating'!$S:$S,MATCH(B88,'Masterlist - Updating'!$B:$B,0))</f>
        <v>0</v>
      </c>
      <c r="T88" s="7">
        <f>INDEX('Masterlist - Updating'!$T:$T,MATCH(B88,'Masterlist - Updating'!$B:$B,0))</f>
        <v>0</v>
      </c>
      <c r="U88" s="11">
        <f t="shared" ca="1" si="4"/>
        <v>44831</v>
      </c>
      <c r="V88" s="11">
        <f t="shared" si="6"/>
        <v>44909</v>
      </c>
    </row>
    <row r="89" spans="1:22" ht="46.5" hidden="1" x14ac:dyDescent="0.35">
      <c r="A89" s="2">
        <v>15</v>
      </c>
      <c r="B89" s="12" t="s">
        <v>430</v>
      </c>
      <c r="C89" s="130" t="str">
        <f>INDEX('Masterlist - Updating'!$C:$C,MATCH(B89,'Masterlist - Updating'!$B:$B,0))</f>
        <v>RING GAUGE</v>
      </c>
      <c r="D89" s="7" t="str">
        <f>INDEX('Masterlist - Updating'!$D:$D,MATCH(B89,'Masterlist - Updating'!$B:$B,0))</f>
        <v>BOWERS</v>
      </c>
      <c r="E89" s="7">
        <f>INDEX('Masterlist - Updating'!$E:$E,MATCH(B89,'Masterlist - Updating'!$B:$B,0))</f>
        <v>0.75041000000000002</v>
      </c>
      <c r="F89" s="7" t="str">
        <f>INDEX('Masterlist - Updating'!$F:$F,MATCH(B89,'Masterlist - Updating'!$B:$B,0))</f>
        <v>333713</v>
      </c>
      <c r="G89" s="7" t="str">
        <f>INDEX('Masterlist - Updating'!$G:$G,MATCH(B89,'Masterlist - Updating'!$B:$B,0))</f>
        <v>MDCP-13:2020</v>
      </c>
      <c r="H89" s="7" t="str">
        <f>INDEX('Masterlist - Updating'!$H:$H,MATCH(B89,'Masterlist - Updating'!$B:$B,0))</f>
        <v>DIN 863-4 OR PER MANUFACTURER SPEC</v>
      </c>
      <c r="I89" s="8">
        <f>INDEX('Masterlist - Updating'!$I:$I,MATCH(B89,'Masterlist - Updating'!$B:$B,0))</f>
        <v>44558</v>
      </c>
      <c r="J89" s="133">
        <f>INDEX('Masterlist - Updating'!$J:$J,MATCH(B89,'Masterlist - Updating'!$B:$B,0))</f>
        <v>1</v>
      </c>
      <c r="K89" s="133" t="str">
        <f>INDEX('Masterlist - Updating'!$K:$K,MATCH(B89,'Masterlist - Updating'!$B:$B,0))</f>
        <v>Years</v>
      </c>
      <c r="L89" s="8">
        <f>INDEX('Masterlist - Updating'!$L:$L,MATCH(B89,'Masterlist - Updating'!$B:$B,0))</f>
        <v>44923</v>
      </c>
      <c r="M89" s="7" t="str">
        <f>INDEX('Masterlist - Updating'!$M:$M,MATCH(B89,'Masterlist - Updating'!$B:$B,0))</f>
        <v>Ming Deng</v>
      </c>
      <c r="N89" s="7" t="str">
        <f>INDEX('Masterlist - Updating'!$N:$N,MATCH(B89,'Masterlist - Updating'!$B:$B,0))</f>
        <v>MDL214089-3</v>
      </c>
      <c r="O89" s="7" t="str">
        <f>INDEX('Masterlist - Updating'!$O:$O,MATCH(B89,'Masterlist - Updating'!$B:$B,0))</f>
        <v>M/S GAUGE ROOM K4</v>
      </c>
      <c r="P89" s="7" t="b">
        <f ca="1">INDEX('Masterlist - Updating'!$P:$P,MATCH(B89,'Masterlist - Updating'!$B:$B,0))</f>
        <v>1</v>
      </c>
      <c r="Q89" s="7">
        <f>INDEX('Masterlist - Updating'!$Q:$Q,MATCH(B89,'Masterlist - Updating'!$B:$B,0))</f>
        <v>0</v>
      </c>
      <c r="R89" s="7">
        <f>INDEX('Masterlist - Updating'!$R:$R,MATCH(B89,'Masterlist - Updating'!$B:$B,0))</f>
        <v>0</v>
      </c>
      <c r="S89" s="7">
        <f>INDEX('Masterlist - Updating'!$S:$S,MATCH(B89,'Masterlist - Updating'!$B:$B,0))</f>
        <v>0</v>
      </c>
      <c r="T89" s="7">
        <f>INDEX('Masterlist - Updating'!$T:$T,MATCH(B89,'Masterlist - Updating'!$B:$B,0))</f>
        <v>0</v>
      </c>
      <c r="U89" s="11">
        <f t="shared" ca="1" si="4"/>
        <v>44831</v>
      </c>
      <c r="V89" s="11">
        <f t="shared" si="6"/>
        <v>44909</v>
      </c>
    </row>
    <row r="90" spans="1:22" ht="62" hidden="1" x14ac:dyDescent="0.35">
      <c r="A90" s="2">
        <v>25</v>
      </c>
      <c r="B90" s="12" t="s">
        <v>436</v>
      </c>
      <c r="C90" s="130" t="str">
        <f>INDEX('Masterlist - Updating'!$C:$C,MATCH(B90,'Masterlist - Updating'!$B:$B,0))</f>
        <v>BEVEL PROTRACTOR</v>
      </c>
      <c r="D90" s="7" t="str">
        <f>INDEX('Masterlist - Updating'!$D:$D,MATCH(B90,'Masterlist - Updating'!$B:$B,0))</f>
        <v>MITUTOYO</v>
      </c>
      <c r="E90" s="7" t="str">
        <f>INDEX('Masterlist - Updating'!$E:$E,MATCH(B90,'Masterlist - Updating'!$B:$B,0))</f>
        <v>0° - 360°</v>
      </c>
      <c r="F90" s="7" t="str">
        <f>INDEX('Masterlist - Updating'!$F:$F,MATCH(B90,'Masterlist - Updating'!$B:$B,0))</f>
        <v>135614</v>
      </c>
      <c r="G90" s="7" t="str">
        <f>INDEX('Masterlist - Updating'!$G:$G,MATCH(B90,'Masterlist - Updating'!$B:$B,0))</f>
        <v>QCD/TRSG/PROCEDURE 015 / TRSG/QM/001/20 / BS 1685:2008</v>
      </c>
      <c r="H90" s="7" t="str">
        <f>INDEX('Masterlist - Updating'!$H:$H,MATCH(B90,'Masterlist - Updating'!$B:$B,0))</f>
        <v xml:space="preserve">
BS 1685 / PER MANUFACTURER SPECIFICATION</v>
      </c>
      <c r="I90" s="8">
        <f>INDEX('Masterlist - Updating'!$I:$I,MATCH(B90,'Masterlist - Updating'!$B:$B,0))</f>
        <v>44681</v>
      </c>
      <c r="J90" s="133">
        <f>INDEX('Masterlist - Updating'!$J:$J,MATCH(B90,'Masterlist - Updating'!$B:$B,0))</f>
        <v>1</v>
      </c>
      <c r="K90" s="133" t="str">
        <f>INDEX('Masterlist - Updating'!$K:$K,MATCH(B90,'Masterlist - Updating'!$B:$B,0))</f>
        <v>Years</v>
      </c>
      <c r="L90" s="8">
        <f>INDEX('Masterlist - Updating'!$L:$L,MATCH(B90,'Masterlist - Updating'!$B:$B,0))</f>
        <v>45046</v>
      </c>
      <c r="M90" s="7" t="str">
        <f>INDEX('Masterlist - Updating'!$M:$M,MATCH(B90,'Masterlist - Updating'!$B:$B,0))</f>
        <v>TRESCAL</v>
      </c>
      <c r="N90" s="7" t="str">
        <f>INDEX('Masterlist - Updating'!$N:$N,MATCH(B90,'Masterlist - Updating'!$B:$B,0))</f>
        <v>SALDM/0675/37/22</v>
      </c>
      <c r="O90" s="7" t="str">
        <f>INDEX('Masterlist - Updating'!$O:$O,MATCH(B90,'Masterlist - Updating'!$B:$B,0))</f>
        <v>M/S GAUGE ROOM B1</v>
      </c>
      <c r="P90" s="7" t="b">
        <f ca="1">INDEX('Masterlist - Updating'!$P:$P,MATCH(B90,'Masterlist - Updating'!$B:$B,0))</f>
        <v>1</v>
      </c>
      <c r="Q90" s="7">
        <f>INDEX('Masterlist - Updating'!$Q:$Q,MATCH(B90,'Masterlist - Updating'!$B:$B,0))</f>
        <v>0</v>
      </c>
      <c r="R90" s="7" t="str">
        <f>INDEX('Masterlist - Updating'!$R:$R,MATCH(B90,'Masterlist - Updating'!$B:$B,0))</f>
        <v>AMNW24
000211509</v>
      </c>
      <c r="S90" s="7" t="str">
        <f>INDEX('Masterlist - Updating'!$S:$S,MATCH(B90,'Masterlist - Updating'!$B:$B,0))</f>
        <v>SALDM/00367/22
SALDM/0624/1/22</v>
      </c>
      <c r="T90" s="7" t="str">
        <f>INDEX('Masterlist - Updating'!$T:$T,MATCH(B90,'Masterlist - Updating'!$B:$B,0))</f>
        <v>05.01.2023
19.04.2023</v>
      </c>
      <c r="U90" s="11">
        <f t="shared" ca="1" si="4"/>
        <v>44831</v>
      </c>
      <c r="V90" s="11">
        <f t="shared" si="6"/>
        <v>45032</v>
      </c>
    </row>
    <row r="91" spans="1:22" ht="62" hidden="1" x14ac:dyDescent="0.35">
      <c r="A91" s="2">
        <v>97</v>
      </c>
      <c r="B91" s="12" t="s">
        <v>450</v>
      </c>
      <c r="C91" s="130" t="str">
        <f>INDEX('Masterlist - Updating'!$C:$C,MATCH(B91,'Masterlist - Updating'!$B:$B,0))</f>
        <v>DIGIMATIC DEPTH GAUGE</v>
      </c>
      <c r="D91" s="7" t="str">
        <f>INDEX('Masterlist - Updating'!$D:$D,MATCH(B91,'Masterlist - Updating'!$B:$B,0))</f>
        <v>MITUTOYO</v>
      </c>
      <c r="E91" s="7" t="str">
        <f>INDEX('Masterlist - Updating'!$E:$E,MATCH(B91,'Masterlist - Updating'!$B:$B,0))</f>
        <v>0" - 12"</v>
      </c>
      <c r="F91" s="7" t="str">
        <f>INDEX('Masterlist - Updating'!$F:$F,MATCH(B91,'Masterlist - Updating'!$B:$B,0))</f>
        <v>0018041</v>
      </c>
      <c r="G91" s="7" t="str">
        <f>INDEX('Masterlist - Updating'!$G:$G,MATCH(B91,'Masterlist - Updating'!$B:$B,0))</f>
        <v>QCD/TRSG/PROCEDURE 021 / TRSG/QM/001/20 / BS EN ISO 13385-2:2011</v>
      </c>
      <c r="H91" s="7" t="str">
        <f>INDEX('Masterlist - Updating'!$H:$H,MATCH(B91,'Masterlist - Updating'!$B:$B,0))</f>
        <v>±0.0015" / 
BS 6365 / PER MANUFACTURER SPECIFICATION</v>
      </c>
      <c r="I91" s="8">
        <f>INDEX('Masterlist - Updating'!$I:$I,MATCH(B91,'Masterlist - Updating'!$B:$B,0))</f>
        <v>44681</v>
      </c>
      <c r="J91" s="133">
        <f>INDEX('Masterlist - Updating'!$J:$J,MATCH(B91,'Masterlist - Updating'!$B:$B,0))</f>
        <v>1</v>
      </c>
      <c r="K91" s="133" t="str">
        <f>INDEX('Masterlist - Updating'!$K:$K,MATCH(B91,'Masterlist - Updating'!$B:$B,0))</f>
        <v>Years</v>
      </c>
      <c r="L91" s="8">
        <f>INDEX('Masterlist - Updating'!$L:$L,MATCH(B91,'Masterlist - Updating'!$B:$B,0))</f>
        <v>45046</v>
      </c>
      <c r="M91" s="7" t="str">
        <f>INDEX('Masterlist - Updating'!$M:$M,MATCH(B91,'Masterlist - Updating'!$B:$B,0))</f>
        <v>TRESCAL</v>
      </c>
      <c r="N91" s="7" t="str">
        <f>INDEX('Masterlist - Updating'!$N:$N,MATCH(B91,'Masterlist - Updating'!$B:$B,0))</f>
        <v>SALDM/0675/17/22</v>
      </c>
      <c r="O91" s="7" t="str">
        <f>INDEX('Masterlist - Updating'!$O:$O,MATCH(B91,'Masterlist - Updating'!$B:$B,0))</f>
        <v>QC GAUGE ROOM OUT SIDE</v>
      </c>
      <c r="P91" s="7" t="b">
        <f ca="1">INDEX('Masterlist - Updating'!$P:$P,MATCH(B91,'Masterlist - Updating'!$B:$B,0))</f>
        <v>1</v>
      </c>
      <c r="Q91" s="7">
        <f>INDEX('Masterlist - Updating'!$Q:$Q,MATCH(B91,'Masterlist - Updating'!$B:$B,0))</f>
        <v>0</v>
      </c>
      <c r="R91" s="7" t="str">
        <f>INDEX('Masterlist - Updating'!$R:$R,MATCH(B91,'Masterlist - Updating'!$B:$B,0))</f>
        <v>1306618
18640</v>
      </c>
      <c r="S91" s="7" t="str">
        <f>INDEX('Masterlist - Updating'!$S:$S,MATCH(B91,'Masterlist - Updating'!$B:$B,0))</f>
        <v>516-712-16
E81</v>
      </c>
      <c r="T91" s="7" t="str">
        <f>INDEX('Masterlist - Updating'!$T:$T,MATCH(B91,'Masterlist - Updating'!$B:$B,0))</f>
        <v>24.11.2022
11.08.2023</v>
      </c>
      <c r="U91" s="11">
        <f t="shared" ca="1" si="4"/>
        <v>44831</v>
      </c>
      <c r="V91" s="11">
        <f t="shared" si="6"/>
        <v>45032</v>
      </c>
    </row>
    <row r="92" spans="1:22" ht="46.5" hidden="1" x14ac:dyDescent="0.35">
      <c r="A92" s="2">
        <v>105</v>
      </c>
      <c r="B92" s="12" t="s">
        <v>458</v>
      </c>
      <c r="C92" s="130" t="str">
        <f>INDEX('Masterlist - Updating'!$C:$C,MATCH(B92,'Masterlist - Updating'!$B:$B,0))</f>
        <v>DIGITAL DEPTH MICROMETER</v>
      </c>
      <c r="D92" s="7" t="str">
        <f>INDEX('Masterlist - Updating'!$D:$D,MATCH(B92,'Masterlist - Updating'!$B:$B,0))</f>
        <v>MITUTOYO</v>
      </c>
      <c r="E92" s="7" t="str">
        <f>INDEX('Masterlist - Updating'!$E:$E,MATCH(B92,'Masterlist - Updating'!$B:$B,0))</f>
        <v>0" - 12"</v>
      </c>
      <c r="F92" s="7" t="str">
        <f>INDEX('Masterlist - Updating'!$F:$F,MATCH(B92,'Masterlist - Updating'!$B:$B,0))</f>
        <v>312401</v>
      </c>
      <c r="G92" s="7" t="str">
        <f>INDEX('Masterlist - Updating'!$G:$G,MATCH(B92,'Masterlist - Updating'!$B:$B,0))</f>
        <v>MDCP-03:2020</v>
      </c>
      <c r="H92" s="7" t="str">
        <f>INDEX('Masterlist - Updating'!$H:$H,MATCH(B92,'Masterlist - Updating'!$B:$B,0))</f>
        <v>BS 6468 OR PER MANUFACTURER SPEC</v>
      </c>
      <c r="I92" s="8">
        <f>INDEX('Masterlist - Updating'!$I:$I,MATCH(B92,'Masterlist - Updating'!$B:$B,0))</f>
        <v>44559</v>
      </c>
      <c r="J92" s="133">
        <f>INDEX('Masterlist - Updating'!$J:$J,MATCH(B92,'Masterlist - Updating'!$B:$B,0))</f>
        <v>1</v>
      </c>
      <c r="K92" s="133" t="str">
        <f>INDEX('Masterlist - Updating'!$K:$K,MATCH(B92,'Masterlist - Updating'!$B:$B,0))</f>
        <v>Years</v>
      </c>
      <c r="L92" s="8">
        <f>INDEX('Masterlist - Updating'!$L:$L,MATCH(B92,'Masterlist - Updating'!$B:$B,0))</f>
        <v>44924</v>
      </c>
      <c r="M92" s="7" t="str">
        <f>INDEX('Masterlist - Updating'!$M:$M,MATCH(B92,'Masterlist - Updating'!$B:$B,0))</f>
        <v>Ming Deng</v>
      </c>
      <c r="N92" s="7" t="str">
        <f>INDEX('Masterlist - Updating'!$N:$N,MATCH(B92,'Masterlist - Updating'!$B:$B,0))</f>
        <v>MDL214087-4</v>
      </c>
      <c r="O92" s="7" t="str">
        <f>INDEX('Masterlist - Updating'!$O:$O,MATCH(B92,'Masterlist - Updating'!$B:$B,0))</f>
        <v>QC GAUGE ROOM - J</v>
      </c>
      <c r="P92" s="7" t="b">
        <f ca="1">INDEX('Masterlist - Updating'!$P:$P,MATCH(B92,'Masterlist - Updating'!$B:$B,0))</f>
        <v>1</v>
      </c>
      <c r="Q92" s="7">
        <f>INDEX('Masterlist - Updating'!$Q:$Q,MATCH(B92,'Masterlist - Updating'!$B:$B,0))</f>
        <v>0</v>
      </c>
      <c r="R92" s="7">
        <f>INDEX('Masterlist - Updating'!$R:$R,MATCH(B92,'Masterlist - Updating'!$B:$B,0))</f>
        <v>0</v>
      </c>
      <c r="S92" s="7">
        <f>INDEX('Masterlist - Updating'!$S:$S,MATCH(B92,'Masterlist - Updating'!$B:$B,0))</f>
        <v>0</v>
      </c>
      <c r="T92" s="7">
        <f>INDEX('Masterlist - Updating'!$T:$T,MATCH(B92,'Masterlist - Updating'!$B:$B,0))</f>
        <v>0</v>
      </c>
      <c r="U92" s="11">
        <f t="shared" ca="1" si="4"/>
        <v>44831</v>
      </c>
      <c r="V92" s="11">
        <f t="shared" si="6"/>
        <v>44910</v>
      </c>
    </row>
    <row r="93" spans="1:22" ht="46.5" hidden="1" x14ac:dyDescent="0.35">
      <c r="A93" s="2">
        <v>106</v>
      </c>
      <c r="B93" s="12" t="s">
        <v>461</v>
      </c>
      <c r="C93" s="130" t="str">
        <f>INDEX('Masterlist - Updating'!$C:$C,MATCH(B93,'Masterlist - Updating'!$B:$B,0))</f>
        <v>DIGITAL DEPTH MICROMETER</v>
      </c>
      <c r="D93" s="7" t="str">
        <f>INDEX('Masterlist - Updating'!$D:$D,MATCH(B93,'Masterlist - Updating'!$B:$B,0))</f>
        <v>MITUTOYO</v>
      </c>
      <c r="E93" s="7" t="str">
        <f>INDEX('Masterlist - Updating'!$E:$E,MATCH(B93,'Masterlist - Updating'!$B:$B,0))</f>
        <v>0" - 12"</v>
      </c>
      <c r="F93" s="7" t="str">
        <f>INDEX('Masterlist - Updating'!$F:$F,MATCH(B93,'Masterlist - Updating'!$B:$B,0))</f>
        <v>311656</v>
      </c>
      <c r="G93" s="7" t="str">
        <f>INDEX('Masterlist - Updating'!$G:$G,MATCH(B93,'Masterlist - Updating'!$B:$B,0))</f>
        <v>QCD/TRSG/PROCEDURE 007 / TRSG/QM/001/20</v>
      </c>
      <c r="H93" s="7" t="str">
        <f>INDEX('Masterlist - Updating'!$H:$H,MATCH(B93,'Masterlist - Updating'!$B:$B,0))</f>
        <v>BS 6468 OR PER MANUFACTURER SPEC</v>
      </c>
      <c r="I93" s="8">
        <f>INDEX('Masterlist - Updating'!$I:$I,MATCH(B93,'Masterlist - Updating'!$B:$B,0))</f>
        <v>44557</v>
      </c>
      <c r="J93" s="133">
        <f>INDEX('Masterlist - Updating'!$J:$J,MATCH(B93,'Masterlist - Updating'!$B:$B,0))</f>
        <v>1</v>
      </c>
      <c r="K93" s="133" t="str">
        <f>INDEX('Masterlist - Updating'!$K:$K,MATCH(B93,'Masterlist - Updating'!$B:$B,0))</f>
        <v>Years</v>
      </c>
      <c r="L93" s="8">
        <f>INDEX('Masterlist - Updating'!$L:$L,MATCH(B93,'Masterlist - Updating'!$B:$B,0))</f>
        <v>44922</v>
      </c>
      <c r="M93" s="7" t="str">
        <f>INDEX('Masterlist - Updating'!$M:$M,MATCH(B93,'Masterlist - Updating'!$B:$B,0))</f>
        <v>TRESCAL</v>
      </c>
      <c r="N93" s="7" t="str">
        <f>INDEX('Masterlist - Updating'!$N:$N,MATCH(B93,'Masterlist - Updating'!$B:$B,0))</f>
        <v>SALDM/2184/78/21</v>
      </c>
      <c r="O93" s="7" t="str">
        <f>INDEX('Masterlist - Updating'!$O:$O,MATCH(B93,'Masterlist - Updating'!$B:$B,0))</f>
        <v>Machine Shop (FTB1)</v>
      </c>
      <c r="P93" s="7" t="b">
        <f ca="1">INDEX('Masterlist - Updating'!$P:$P,MATCH(B93,'Masterlist - Updating'!$B:$B,0))</f>
        <v>1</v>
      </c>
      <c r="Q93" s="7">
        <f>INDEX('Masterlist - Updating'!$Q:$Q,MATCH(B93,'Masterlist - Updating'!$B:$B,0))</f>
        <v>0</v>
      </c>
      <c r="R93" s="7">
        <f>INDEX('Masterlist - Updating'!$R:$R,MATCH(B93,'Masterlist - Updating'!$B:$B,0))</f>
        <v>0</v>
      </c>
      <c r="S93" s="7">
        <f>INDEX('Masterlist - Updating'!$S:$S,MATCH(B93,'Masterlist - Updating'!$B:$B,0))</f>
        <v>0</v>
      </c>
      <c r="T93" s="7">
        <f>INDEX('Masterlist - Updating'!$T:$T,MATCH(B93,'Masterlist - Updating'!$B:$B,0))</f>
        <v>0</v>
      </c>
      <c r="U93" s="11">
        <f t="shared" ca="1" si="4"/>
        <v>44831</v>
      </c>
      <c r="V93" s="11">
        <f t="shared" si="6"/>
        <v>44908</v>
      </c>
    </row>
    <row r="94" spans="1:22" ht="62" hidden="1" x14ac:dyDescent="0.35">
      <c r="A94" s="2">
        <v>114</v>
      </c>
      <c r="B94" s="12" t="s">
        <v>463</v>
      </c>
      <c r="C94" s="130" t="str">
        <f>INDEX('Masterlist - Updating'!$C:$C,MATCH(B94,'Masterlist - Updating'!$B:$B,0))</f>
        <v>DIGITAL VERNIER CALIPER</v>
      </c>
      <c r="D94" s="7" t="str">
        <f>INDEX('Masterlist - Updating'!$D:$D,MATCH(B94,'Masterlist - Updating'!$B:$B,0))</f>
        <v>MITUTOYO</v>
      </c>
      <c r="E94" s="7" t="str">
        <f>INDEX('Masterlist - Updating'!$E:$E,MATCH(B94,'Masterlist - Updating'!$B:$B,0))</f>
        <v>0" - 24"</v>
      </c>
      <c r="F94" s="7" t="str">
        <f>INDEX('Masterlist - Updating'!$F:$F,MATCH(B94,'Masterlist - Updating'!$B:$B,0))</f>
        <v>0040308</v>
      </c>
      <c r="G94" s="7" t="str">
        <f>INDEX('Masterlist - Updating'!$G:$G,MATCH(B94,'Masterlist - Updating'!$B:$B,0))</f>
        <v>MDCP-02:2020</v>
      </c>
      <c r="H94" s="7" t="str">
        <f>INDEX('Masterlist - Updating'!$H:$H,MATCH(B94,'Masterlist - Updating'!$B:$B,0))</f>
        <v>JIS B 7507 / BS 887 OR PER MANUFACTURER SPEC</v>
      </c>
      <c r="I94" s="8">
        <f>INDEX('Masterlist - Updating'!$I:$I,MATCH(B94,'Masterlist - Updating'!$B:$B,0))</f>
        <v>44483</v>
      </c>
      <c r="J94" s="133">
        <f>INDEX('Masterlist - Updating'!$J:$J,MATCH(B94,'Masterlist - Updating'!$B:$B,0))</f>
        <v>1</v>
      </c>
      <c r="K94" s="133" t="str">
        <f>INDEX('Masterlist - Updating'!$K:$K,MATCH(B94,'Masterlist - Updating'!$B:$B,0))</f>
        <v>Years</v>
      </c>
      <c r="L94" s="8">
        <f>INDEX('Masterlist - Updating'!$L:$L,MATCH(B94,'Masterlist - Updating'!$B:$B,0))</f>
        <v>44848</v>
      </c>
      <c r="M94" s="7" t="str">
        <f>INDEX('Masterlist - Updating'!$M:$M,MATCH(B94,'Masterlist - Updating'!$B:$B,0))</f>
        <v>Ming Deng</v>
      </c>
      <c r="N94" s="7" t="str">
        <f>INDEX('Masterlist - Updating'!$N:$N,MATCH(B94,'Masterlist - Updating'!$B:$B,0))</f>
        <v>MDL213166-1</v>
      </c>
      <c r="O94" s="7" t="str">
        <f>INDEX('Masterlist - Updating'!$O:$O,MATCH(B94,'Masterlist - Updating'!$B:$B,0))</f>
        <v>M/S GAUGE ROOM I6</v>
      </c>
      <c r="P94" s="7" t="b">
        <f ca="1">INDEX('Masterlist - Updating'!$P:$P,MATCH(B94,'Masterlist - Updating'!$B:$B,0))</f>
        <v>1</v>
      </c>
      <c r="Q94" s="7">
        <f>INDEX('Masterlist - Updating'!$Q:$Q,MATCH(B94,'Masterlist - Updating'!$B:$B,0))</f>
        <v>0</v>
      </c>
      <c r="R94" s="7">
        <f>INDEX('Masterlist - Updating'!$R:$R,MATCH(B94,'Masterlist - Updating'!$B:$B,0))</f>
        <v>0</v>
      </c>
      <c r="S94" s="7">
        <f>INDEX('Masterlist - Updating'!$S:$S,MATCH(B94,'Masterlist - Updating'!$B:$B,0))</f>
        <v>0</v>
      </c>
      <c r="T94" s="7">
        <f>INDEX('Masterlist - Updating'!$T:$T,MATCH(B94,'Masterlist - Updating'!$B:$B,0))</f>
        <v>0</v>
      </c>
      <c r="U94" s="11">
        <f t="shared" ca="1" si="4"/>
        <v>44831</v>
      </c>
      <c r="V94" s="11">
        <f t="shared" si="6"/>
        <v>44834</v>
      </c>
    </row>
    <row r="95" spans="1:22" ht="62" hidden="1" x14ac:dyDescent="0.35">
      <c r="A95" s="2">
        <v>94</v>
      </c>
      <c r="B95" s="12" t="s">
        <v>467</v>
      </c>
      <c r="C95" s="130" t="str">
        <f>INDEX('Masterlist - Updating'!$C:$C,MATCH(B95,'Masterlist - Updating'!$B:$B,0))</f>
        <v>DIAL TEST INDICATOR</v>
      </c>
      <c r="D95" s="7" t="str">
        <f>INDEX('Masterlist - Updating'!$D:$D,MATCH(B95,'Masterlist - Updating'!$B:$B,0))</f>
        <v>MITUTOYO</v>
      </c>
      <c r="E95" s="7" t="str">
        <f>INDEX('Masterlist - Updating'!$E:$E,MATCH(B95,'Masterlist - Updating'!$B:$B,0))</f>
        <v>0" - 0.03"</v>
      </c>
      <c r="F95" s="7" t="str">
        <f>INDEX('Masterlist - Updating'!$F:$F,MATCH(B95,'Masterlist - Updating'!$B:$B,0))</f>
        <v>RTZ307</v>
      </c>
      <c r="G95" s="7" t="str">
        <f>INDEX('Masterlist - Updating'!$G:$G,MATCH(B95,'Masterlist - Updating'!$B:$B,0))</f>
        <v>QCD/TRSG/PROCEDURE 012 / TRSG/QM/001/20 / ASME B89.1.10M-2001</v>
      </c>
      <c r="H95" s="7" t="str">
        <f>INDEX('Masterlist - Updating'!$H:$H,MATCH(B95,'Masterlist - Updating'!$B:$B,0))</f>
        <v>ASME B89.1.10M-2001 / PER MANUFACTURER SPECIFICATION</v>
      </c>
      <c r="I95" s="8">
        <f>INDEX('Masterlist - Updating'!$I:$I,MATCH(B95,'Masterlist - Updating'!$B:$B,0))</f>
        <v>44681</v>
      </c>
      <c r="J95" s="133">
        <f>INDEX('Masterlist - Updating'!$J:$J,MATCH(B95,'Masterlist - Updating'!$B:$B,0))</f>
        <v>1</v>
      </c>
      <c r="K95" s="133" t="str">
        <f>INDEX('Masterlist - Updating'!$K:$K,MATCH(B95,'Masterlist - Updating'!$B:$B,0))</f>
        <v>Years</v>
      </c>
      <c r="L95" s="8">
        <f>INDEX('Masterlist - Updating'!$L:$L,MATCH(B95,'Masterlist - Updating'!$B:$B,0))</f>
        <v>45046</v>
      </c>
      <c r="M95" s="7" t="str">
        <f>INDEX('Masterlist - Updating'!$M:$M,MATCH(B95,'Masterlist - Updating'!$B:$B,0))</f>
        <v>TRESCAL</v>
      </c>
      <c r="N95" s="7" t="str">
        <f>INDEX('Masterlist - Updating'!$N:$N,MATCH(B95,'Masterlist - Updating'!$B:$B,0))</f>
        <v>SALDM/0675/20/22</v>
      </c>
      <c r="O95" s="7" t="str">
        <f>INDEX('Masterlist - Updating'!$O:$O,MATCH(B95,'Masterlist - Updating'!$B:$B,0))</f>
        <v>M/S GAUGE ROOM</v>
      </c>
      <c r="P95" s="7" t="b">
        <f ca="1">INDEX('Masterlist - Updating'!$P:$P,MATCH(B95,'Masterlist - Updating'!$B:$B,0))</f>
        <v>1</v>
      </c>
      <c r="Q95" s="7">
        <f>INDEX('Masterlist - Updating'!$Q:$Q,MATCH(B95,'Masterlist - Updating'!$B:$B,0))</f>
        <v>0</v>
      </c>
      <c r="R95" s="7" t="str">
        <f>INDEX('Masterlist - Updating'!$R:$R,MATCH(B95,'Masterlist - Updating'!$B:$B,0))</f>
        <v>1471/03 (OPTIMAR 100)</v>
      </c>
      <c r="S95" s="7" t="str">
        <f>INDEX('Masterlist - Updating'!$S:$S,MATCH(B95,'Masterlist - Updating'!$B:$B,0))</f>
        <v>MTO210721-1R</v>
      </c>
      <c r="T95" s="7" t="str">
        <f>INDEX('Masterlist - Updating'!$T:$T,MATCH(B95,'Masterlist - Updating'!$B:$B,0))</f>
        <v>27.07.2022</v>
      </c>
      <c r="U95" s="11">
        <f t="shared" ca="1" si="4"/>
        <v>44831</v>
      </c>
      <c r="V95" s="11">
        <f t="shared" si="6"/>
        <v>45032</v>
      </c>
    </row>
    <row r="96" spans="1:22" ht="62" hidden="1" x14ac:dyDescent="0.35">
      <c r="A96" s="2">
        <v>96</v>
      </c>
      <c r="B96" s="76" t="s">
        <v>474</v>
      </c>
      <c r="C96" s="130" t="str">
        <f>INDEX('Masterlist - Updating'!$C:$C,MATCH(B96,'Masterlist - Updating'!$B:$B,0))</f>
        <v>DIAL TEST INDICATOR</v>
      </c>
      <c r="D96" s="7" t="str">
        <f>INDEX('Masterlist - Updating'!$D:$D,MATCH(B96,'Masterlist - Updating'!$B:$B,0))</f>
        <v>MITUTOYO</v>
      </c>
      <c r="E96" s="7" t="str">
        <f>INDEX('Masterlist - Updating'!$E:$E,MATCH(B96,'Masterlist - Updating'!$B:$B,0))</f>
        <v>0'' - 0.03''</v>
      </c>
      <c r="F96" s="7" t="str">
        <f>INDEX('Masterlist - Updating'!$F:$F,MATCH(B96,'Masterlist - Updating'!$B:$B,0))</f>
        <v>RTZ274</v>
      </c>
      <c r="G96" s="7" t="str">
        <f>INDEX('Masterlist - Updating'!$G:$G,MATCH(B96,'Masterlist - Updating'!$B:$B,0))</f>
        <v>MDCP-10:2020</v>
      </c>
      <c r="H96" s="7" t="str">
        <f>INDEX('Masterlist - Updating'!$H:$H,MATCH(B96,'Masterlist - Updating'!$B:$B,0))</f>
        <v>BS 907 / ASME B89.1.10M OR PER MANUFACTURER SPEC</v>
      </c>
      <c r="I96" s="8">
        <f>INDEX('Masterlist - Updating'!$I:$I,MATCH(B96,'Masterlist - Updating'!$B:$B,0))</f>
        <v>44559</v>
      </c>
      <c r="J96" s="133">
        <f>INDEX('Masterlist - Updating'!$J:$J,MATCH(B96,'Masterlist - Updating'!$B:$B,0))</f>
        <v>1</v>
      </c>
      <c r="K96" s="133" t="str">
        <f>INDEX('Masterlist - Updating'!$K:$K,MATCH(B96,'Masterlist - Updating'!$B:$B,0))</f>
        <v>Years</v>
      </c>
      <c r="L96" s="8">
        <f>INDEX('Masterlist - Updating'!$L:$L,MATCH(B96,'Masterlist - Updating'!$B:$B,0))</f>
        <v>44924</v>
      </c>
      <c r="M96" s="7" t="str">
        <f>INDEX('Masterlist - Updating'!$M:$M,MATCH(B96,'Masterlist - Updating'!$B:$B,0))</f>
        <v>Ming Deng</v>
      </c>
      <c r="N96" s="7" t="str">
        <f>INDEX('Masterlist - Updating'!$N:$N,MATCH(B96,'Masterlist - Updating'!$B:$B,0))</f>
        <v>MDL214087-2</v>
      </c>
      <c r="O96" s="7" t="str">
        <f>INDEX('Masterlist - Updating'!$O:$O,MATCH(B96,'Masterlist - Updating'!$B:$B,0))</f>
        <v>M/S GAUGE ROOM J4</v>
      </c>
      <c r="P96" s="7" t="b">
        <f ca="1">INDEX('Masterlist - Updating'!$P:$P,MATCH(B96,'Masterlist - Updating'!$B:$B,0))</f>
        <v>1</v>
      </c>
      <c r="Q96" s="7">
        <f>INDEX('Masterlist - Updating'!$Q:$Q,MATCH(B96,'Masterlist - Updating'!$B:$B,0))</f>
        <v>0</v>
      </c>
      <c r="R96" s="7">
        <f>INDEX('Masterlist - Updating'!$R:$R,MATCH(B96,'Masterlist - Updating'!$B:$B,0))</f>
        <v>0</v>
      </c>
      <c r="S96" s="7">
        <f>INDEX('Masterlist - Updating'!$S:$S,MATCH(B96,'Masterlist - Updating'!$B:$B,0))</f>
        <v>0</v>
      </c>
      <c r="T96" s="7">
        <f>INDEX('Masterlist - Updating'!$T:$T,MATCH(B96,'Masterlist - Updating'!$B:$B,0))</f>
        <v>0</v>
      </c>
      <c r="U96" s="11">
        <f t="shared" ca="1" si="4"/>
        <v>44831</v>
      </c>
      <c r="V96" s="11">
        <f t="shared" ref="V96:V127" si="7">L96-14</f>
        <v>44910</v>
      </c>
    </row>
    <row r="97" spans="1:22" ht="62" hidden="1" x14ac:dyDescent="0.35">
      <c r="A97" s="2">
        <v>126</v>
      </c>
      <c r="B97" s="12" t="s">
        <v>478</v>
      </c>
      <c r="C97" s="130" t="str">
        <f>INDEX('Masterlist - Updating'!$C:$C,MATCH(B97,'Masterlist - Updating'!$B:$B,0))</f>
        <v>EXTERNAL MICROMETER</v>
      </c>
      <c r="D97" s="7" t="str">
        <f>INDEX('Masterlist - Updating'!$D:$D,MATCH(B97,'Masterlist - Updating'!$B:$B,0))</f>
        <v>MITUTOYO</v>
      </c>
      <c r="E97" s="7" t="str">
        <f>INDEX('Masterlist - Updating'!$E:$E,MATCH(B97,'Masterlist - Updating'!$B:$B,0))</f>
        <v>12" - 18"</v>
      </c>
      <c r="F97" s="7" t="str">
        <f>INDEX('Masterlist - Updating'!$F:$F,MATCH(B97,'Masterlist - Updating'!$B:$B,0))</f>
        <v>31006262</v>
      </c>
      <c r="G97" s="7" t="str">
        <f>INDEX('Masterlist - Updating'!$G:$G,MATCH(B97,'Masterlist - Updating'!$B:$B,0))</f>
        <v>QCD/TRSG/PROCEDURE 005/ TRSG/QM/001/20 / ISO 3611:2010</v>
      </c>
      <c r="H97" s="7" t="str">
        <f>INDEX('Masterlist - Updating'!$H:$H,MATCH(B97,'Masterlist - Updating'!$B:$B,0))</f>
        <v>ISO 3611 / BS 870 OR PER MANUFACTURER SPEC</v>
      </c>
      <c r="I97" s="8">
        <f>INDEX('Masterlist - Updating'!$I:$I,MATCH(B97,'Masterlist - Updating'!$B:$B,0))</f>
        <v>44681</v>
      </c>
      <c r="J97" s="133">
        <f>INDEX('Masterlist - Updating'!$J:$J,MATCH(B97,'Masterlist - Updating'!$B:$B,0))</f>
        <v>1</v>
      </c>
      <c r="K97" s="133" t="str">
        <f>INDEX('Masterlist - Updating'!$K:$K,MATCH(B97,'Masterlist - Updating'!$B:$B,0))</f>
        <v>Years</v>
      </c>
      <c r="L97" s="8">
        <f>INDEX('Masterlist - Updating'!$L:$L,MATCH(B97,'Masterlist - Updating'!$B:$B,0))</f>
        <v>45046</v>
      </c>
      <c r="M97" s="7" t="str">
        <f>INDEX('Masterlist - Updating'!$M:$M,MATCH(B97,'Masterlist - Updating'!$B:$B,0))</f>
        <v>TRESCAL</v>
      </c>
      <c r="N97" s="7" t="str">
        <f>INDEX('Masterlist - Updating'!$N:$N,MATCH(B97,'Masterlist - Updating'!$B:$B,0))</f>
        <v>SALDM/0675/29/22</v>
      </c>
      <c r="O97" s="7" t="str">
        <f>INDEX('Masterlist - Updating'!$O:$O,MATCH(B97,'Masterlist - Updating'!$B:$B,0))</f>
        <v>M/S GAUGE ROOM M10</v>
      </c>
      <c r="P97" s="7" t="b">
        <f ca="1">INDEX('Masterlist - Updating'!$P:$P,MATCH(B97,'Masterlist - Updating'!$B:$B,0))</f>
        <v>1</v>
      </c>
      <c r="Q97" s="7">
        <f>INDEX('Masterlist - Updating'!$Q:$Q,MATCH(B97,'Masterlist - Updating'!$B:$B,0))</f>
        <v>0</v>
      </c>
      <c r="R97" s="7" t="str">
        <f>INDEX('Masterlist - Updating'!$R:$R,MATCH(B97,'Masterlist - Updating'!$B:$B,0))</f>
        <v>1306618
18640
T22349
309673</v>
      </c>
      <c r="S97" s="7" t="str">
        <f>INDEX('Masterlist - Updating'!$S:$S,MATCH(B97,'Masterlist - Updating'!$B:$B,0))</f>
        <v>14489
SALDM/1010/2/21
SALDM/2107/2/21
SALDM/0036/13/22</v>
      </c>
      <c r="T97" s="7" t="str">
        <f>INDEX('Masterlist - Updating'!$T:$T,MATCH(B97,'Masterlist - Updating'!$B:$B,0))</f>
        <v>24.11.2022
11.08.2023
17.12.2022
07.01.2023</v>
      </c>
      <c r="U97" s="11">
        <f t="shared" ca="1" si="4"/>
        <v>44831</v>
      </c>
      <c r="V97" s="11">
        <f t="shared" si="7"/>
        <v>45032</v>
      </c>
    </row>
    <row r="98" spans="1:22" ht="62" hidden="1" x14ac:dyDescent="0.35">
      <c r="A98" s="2">
        <v>129</v>
      </c>
      <c r="B98" s="12" t="s">
        <v>488</v>
      </c>
      <c r="C98" s="130" t="str">
        <f>INDEX('Masterlist - Updating'!$C:$C,MATCH(B98,'Masterlist - Updating'!$B:$B,0))</f>
        <v>EXTERNAL MICROMETER</v>
      </c>
      <c r="D98" s="7" t="str">
        <f>INDEX('Masterlist - Updating'!$D:$D,MATCH(B98,'Masterlist - Updating'!$B:$B,0))</f>
        <v>MITUTOYO</v>
      </c>
      <c r="E98" s="7" t="str">
        <f>INDEX('Masterlist - Updating'!$E:$E,MATCH(B98,'Masterlist - Updating'!$B:$B,0))</f>
        <v>18" - 24"</v>
      </c>
      <c r="F98" s="7" t="str">
        <f>INDEX('Masterlist - Updating'!$F:$F,MATCH(B98,'Masterlist - Updating'!$B:$B,0))</f>
        <v>31007843</v>
      </c>
      <c r="G98" s="7" t="str">
        <f>INDEX('Masterlist - Updating'!$G:$G,MATCH(B98,'Masterlist - Updating'!$B:$B,0))</f>
        <v>QCD/TRSG/PROCEDURE 005/ TRSG/QM/001/20 / ISO 3611:2010</v>
      </c>
      <c r="H98" s="7" t="str">
        <f>INDEX('Masterlist - Updating'!$H:$H,MATCH(B98,'Masterlist - Updating'!$B:$B,0))</f>
        <v>ISO 3611 / BS 870 OR PER MANUFACTURER SPEC</v>
      </c>
      <c r="I98" s="8">
        <f>INDEX('Masterlist - Updating'!$I:$I,MATCH(B98,'Masterlist - Updating'!$B:$B,0))</f>
        <v>44710</v>
      </c>
      <c r="J98" s="133">
        <f>INDEX('Masterlist - Updating'!$J:$J,MATCH(B98,'Masterlist - Updating'!$B:$B,0))</f>
        <v>1</v>
      </c>
      <c r="K98" s="133" t="str">
        <f>INDEX('Masterlist - Updating'!$K:$K,MATCH(B98,'Masterlist - Updating'!$B:$B,0))</f>
        <v>Years</v>
      </c>
      <c r="L98" s="8">
        <f>INDEX('Masterlist - Updating'!$L:$L,MATCH(B98,'Masterlist - Updating'!$B:$B,0))</f>
        <v>45075</v>
      </c>
      <c r="M98" s="7" t="str">
        <f>INDEX('Masterlist - Updating'!$M:$M,MATCH(B98,'Masterlist - Updating'!$B:$B,0))</f>
        <v>TRESCAL</v>
      </c>
      <c r="N98" s="7" t="str">
        <f>INDEX('Masterlist - Updating'!$N:$N,MATCH(B98,'Masterlist - Updating'!$B:$B,0))</f>
        <v>SALDM/0826/7/22</v>
      </c>
      <c r="O98" s="7" t="str">
        <f>INDEX('Masterlist - Updating'!$O:$O,MATCH(B98,'Masterlist - Updating'!$B:$B,0))</f>
        <v>M/S GAUGE ROOM G1</v>
      </c>
      <c r="P98" s="7" t="b">
        <f ca="1">INDEX('Masterlist - Updating'!$P:$P,MATCH(B98,'Masterlist - Updating'!$B:$B,0))</f>
        <v>1</v>
      </c>
      <c r="Q98" s="7">
        <f>INDEX('Masterlist - Updating'!$Q:$Q,MATCH(B98,'Masterlist - Updating'!$B:$B,0))</f>
        <v>0</v>
      </c>
      <c r="R98" s="7" t="str">
        <f>INDEX('Masterlist - Updating'!$R:$R,MATCH(B98,'Masterlist - Updating'!$B:$B,0))</f>
        <v>1306618
18640
T22349
309673</v>
      </c>
      <c r="S98" s="7" t="str">
        <f>INDEX('Masterlist - Updating'!$S:$S,MATCH(B98,'Masterlist - Updating'!$B:$B,0))</f>
        <v>14489
SALDM/1010/2/21
SALDM/2107/2/21
SALDM/0036/13/22</v>
      </c>
      <c r="T98" s="7" t="str">
        <f>INDEX('Masterlist - Updating'!$T:$T,MATCH(B98,'Masterlist - Updating'!$B:$B,0))</f>
        <v>24.11.2022
11.08.2023
17.12.2022
07.01.2023</v>
      </c>
      <c r="U98" s="11">
        <f t="shared" ca="1" si="4"/>
        <v>44831</v>
      </c>
      <c r="V98" s="11">
        <f t="shared" si="7"/>
        <v>45061</v>
      </c>
    </row>
    <row r="99" spans="1:22" ht="62" hidden="1" x14ac:dyDescent="0.35">
      <c r="A99" s="2">
        <v>331</v>
      </c>
      <c r="B99" s="12" t="s">
        <v>492</v>
      </c>
      <c r="C99" s="130" t="str">
        <f>INDEX('Masterlist - Updating'!$C:$C,MATCH(B99,'Masterlist - Updating'!$B:$B,0))</f>
        <v>STICK MICROMETER</v>
      </c>
      <c r="D99" s="7" t="str">
        <f>INDEX('Masterlist - Updating'!$D:$D,MATCH(B99,'Masterlist - Updating'!$B:$B,0))</f>
        <v>MITUTOYO</v>
      </c>
      <c r="E99" s="7" t="str">
        <f>INDEX('Masterlist - Updating'!$E:$E,MATCH(B99,'Masterlist - Updating'!$B:$B,0))</f>
        <v>ID 2" - 20"</v>
      </c>
      <c r="F99" s="7" t="str">
        <f>INDEX('Masterlist - Updating'!$F:$F,MATCH(B99,'Masterlist - Updating'!$B:$B,0))</f>
        <v>3005510</v>
      </c>
      <c r="G99" s="7" t="str">
        <f>INDEX('Masterlist - Updating'!$G:$G,MATCH(B99,'Masterlist - Updating'!$B:$B,0))</f>
        <v>QCD/TRSG/PROCEDURE 006 / TRSG/QM/001/20 / BS 959 : 2008</v>
      </c>
      <c r="H99" s="7" t="str">
        <f>INDEX('Masterlist - Updating'!$H:$H,MATCH(B99,'Masterlist - Updating'!$B:$B,0))</f>
        <v>BS 959 OR PER MANUFACTURER SPEC</v>
      </c>
      <c r="I99" s="8">
        <f>INDEX('Masterlist - Updating'!$I:$I,MATCH(B99,'Masterlist - Updating'!$B:$B,0))</f>
        <v>44681</v>
      </c>
      <c r="J99" s="133">
        <f>INDEX('Masterlist - Updating'!$J:$J,MATCH(B99,'Masterlist - Updating'!$B:$B,0))</f>
        <v>1</v>
      </c>
      <c r="K99" s="133" t="str">
        <f>INDEX('Masterlist - Updating'!$K:$K,MATCH(B99,'Masterlist - Updating'!$B:$B,0))</f>
        <v>Years</v>
      </c>
      <c r="L99" s="8">
        <f>INDEX('Masterlist - Updating'!$L:$L,MATCH(B99,'Masterlist - Updating'!$B:$B,0))</f>
        <v>45046</v>
      </c>
      <c r="M99" s="7" t="str">
        <f>INDEX('Masterlist - Updating'!$M:$M,MATCH(B99,'Masterlist - Updating'!$B:$B,0))</f>
        <v>TRESCAL</v>
      </c>
      <c r="N99" s="7" t="str">
        <f>INDEX('Masterlist - Updating'!$N:$N,MATCH(B99,'Masterlist - Updating'!$B:$B,0))</f>
        <v>SALDM/0675/35/22</v>
      </c>
      <c r="O99" s="7" t="str">
        <f>INDEX('Masterlist - Updating'!$O:$O,MATCH(B99,'Masterlist - Updating'!$B:$B,0))</f>
        <v>QC GAUGE ROOM OUT SIDE</v>
      </c>
      <c r="P99" s="7" t="b">
        <f ca="1">INDEX('Masterlist - Updating'!$P:$P,MATCH(B99,'Masterlist - Updating'!$B:$B,0))</f>
        <v>1</v>
      </c>
      <c r="Q99" s="7">
        <f>INDEX('Masterlist - Updating'!$Q:$Q,MATCH(B99,'Masterlist - Updating'!$B:$B,0))</f>
        <v>0</v>
      </c>
      <c r="R99" s="7" t="str">
        <f>INDEX('Masterlist - Updating'!$R:$R,MATCH(B99,'Masterlist - Updating'!$B:$B,0))</f>
        <v>1306618
18640
T22349
309673</v>
      </c>
      <c r="S99" s="7" t="str">
        <f>INDEX('Masterlist - Updating'!$S:$S,MATCH(B99,'Masterlist - Updating'!$B:$B,0))</f>
        <v>14489
SALDM/1010/2/21
SALDM/2107/2/21
SALDM/0036/13/22</v>
      </c>
      <c r="T99" s="7" t="str">
        <f>INDEX('Masterlist - Updating'!$T:$T,MATCH(B99,'Masterlist - Updating'!$B:$B,0))</f>
        <v>24.11.2022
11.08.2023
17.12.2022
07.01.2023</v>
      </c>
      <c r="U99" s="11">
        <f t="shared" ca="1" si="4"/>
        <v>44831</v>
      </c>
      <c r="V99" s="11">
        <f t="shared" si="7"/>
        <v>45032</v>
      </c>
    </row>
    <row r="100" spans="1:22" ht="62" hidden="1" x14ac:dyDescent="0.35">
      <c r="A100" s="2">
        <v>332</v>
      </c>
      <c r="B100" s="12" t="s">
        <v>499</v>
      </c>
      <c r="C100" s="130" t="str">
        <f>INDEX('Masterlist - Updating'!$C:$C,MATCH(B100,'Masterlist - Updating'!$B:$B,0))</f>
        <v>STICK MICROMETER</v>
      </c>
      <c r="D100" s="7" t="str">
        <f>INDEX('Masterlist - Updating'!$D:$D,MATCH(B100,'Masterlist - Updating'!$B:$B,0))</f>
        <v>MITUTOYO</v>
      </c>
      <c r="E100" s="7" t="str">
        <f>INDEX('Masterlist - Updating'!$E:$E,MATCH(B100,'Masterlist - Updating'!$B:$B,0))</f>
        <v>ID 2" - 20"</v>
      </c>
      <c r="F100" s="7" t="str">
        <f>INDEX('Masterlist - Updating'!$F:$F,MATCH(B100,'Masterlist - Updating'!$B:$B,0))</f>
        <v>3000505</v>
      </c>
      <c r="G100" s="7" t="str">
        <f>INDEX('Masterlist - Updating'!$G:$G,MATCH(B100,'Masterlist - Updating'!$B:$B,0))</f>
        <v>QCD/TRSG/PROCEDURE 006 / TRSG/QM/001/20 / BS 959 : 2008</v>
      </c>
      <c r="H100" s="7" t="str">
        <f>INDEX('Masterlist - Updating'!$H:$H,MATCH(B100,'Masterlist - Updating'!$B:$B,0))</f>
        <v>BS 959 OR PER MANUFACTURER SPEC</v>
      </c>
      <c r="I100" s="8">
        <f>INDEX('Masterlist - Updating'!$I:$I,MATCH(B100,'Masterlist - Updating'!$B:$B,0))</f>
        <v>44685</v>
      </c>
      <c r="J100" s="133">
        <f>INDEX('Masterlist - Updating'!$J:$J,MATCH(B100,'Masterlist - Updating'!$B:$B,0))</f>
        <v>1</v>
      </c>
      <c r="K100" s="133" t="str">
        <f>INDEX('Masterlist - Updating'!$K:$K,MATCH(B100,'Masterlist - Updating'!$B:$B,0))</f>
        <v>Years</v>
      </c>
      <c r="L100" s="8">
        <f>INDEX('Masterlist - Updating'!$L:$L,MATCH(B100,'Masterlist - Updating'!$B:$B,0))</f>
        <v>45050</v>
      </c>
      <c r="M100" s="7" t="str">
        <f>INDEX('Masterlist - Updating'!$M:$M,MATCH(B100,'Masterlist - Updating'!$B:$B,0))</f>
        <v>TRESCAL</v>
      </c>
      <c r="N100" s="7" t="str">
        <f>INDEX('Masterlist - Updating'!$N:$N,MATCH(B100,'Masterlist - Updating'!$B:$B,0))</f>
        <v>SALDM/0699/6/22</v>
      </c>
      <c r="O100" s="7" t="str">
        <f>INDEX('Masterlist - Updating'!$O:$O,MATCH(B100,'Masterlist - Updating'!$B:$B,0))</f>
        <v>Machine Shop (VTCB3)</v>
      </c>
      <c r="P100" s="7" t="b">
        <f ca="1">INDEX('Masterlist - Updating'!$P:$P,MATCH(B100,'Masterlist - Updating'!$B:$B,0))</f>
        <v>1</v>
      </c>
      <c r="Q100" s="7">
        <f>INDEX('Masterlist - Updating'!$Q:$Q,MATCH(B100,'Masterlist - Updating'!$B:$B,0))</f>
        <v>0</v>
      </c>
      <c r="R100" s="7" t="str">
        <f>INDEX('Masterlist - Updating'!$R:$R,MATCH(B100,'Masterlist - Updating'!$B:$B,0))</f>
        <v>1306618
18640
T22349
309673</v>
      </c>
      <c r="S100" s="7" t="str">
        <f>INDEX('Masterlist - Updating'!$S:$S,MATCH(B100,'Masterlist - Updating'!$B:$B,0))</f>
        <v>14489
SALDM/1010/2/21
SALDM/2107/2/21
SALDM/0036/13/22</v>
      </c>
      <c r="T100" s="7" t="str">
        <f>INDEX('Masterlist - Updating'!$T:$T,MATCH(B100,'Masterlist - Updating'!$B:$B,0))</f>
        <v>24.11.2022
11.08.2023
17.12.2022
07.01.2023</v>
      </c>
      <c r="U100" s="11">
        <f t="shared" ca="1" si="4"/>
        <v>44831</v>
      </c>
      <c r="V100" s="11">
        <f t="shared" si="7"/>
        <v>45036</v>
      </c>
    </row>
    <row r="101" spans="1:22" ht="62" hidden="1" x14ac:dyDescent="0.35">
      <c r="A101" s="2">
        <v>333</v>
      </c>
      <c r="B101" s="12" t="s">
        <v>506</v>
      </c>
      <c r="C101" s="130" t="str">
        <f>INDEX('Masterlist - Updating'!$C:$C,MATCH(B101,'Masterlist - Updating'!$B:$B,0))</f>
        <v>STICK MICROMETER</v>
      </c>
      <c r="D101" s="7" t="str">
        <f>INDEX('Masterlist - Updating'!$D:$D,MATCH(B101,'Masterlist - Updating'!$B:$B,0))</f>
        <v>MITUTOYO</v>
      </c>
      <c r="E101" s="7" t="str">
        <f>INDEX('Masterlist - Updating'!$E:$E,MATCH(B101,'Masterlist - Updating'!$B:$B,0))</f>
        <v xml:space="preserve"> ID 2" - 60"</v>
      </c>
      <c r="F101" s="7" t="str">
        <f>INDEX('Masterlist - Updating'!$F:$F,MATCH(B101,'Masterlist - Updating'!$B:$B,0))</f>
        <v>3006482</v>
      </c>
      <c r="G101" s="7" t="str">
        <f>INDEX('Masterlist - Updating'!$G:$G,MATCH(B101,'Masterlist - Updating'!$B:$B,0))</f>
        <v>QCD/TRSG/PROCEDURE 006 / TRSG/QM/001/20 / BS 959 : 2008</v>
      </c>
      <c r="H101" s="7" t="str">
        <f>INDEX('Masterlist - Updating'!$H:$H,MATCH(B101,'Masterlist - Updating'!$B:$B,0))</f>
        <v>BS 959 OR PER MANUFACTURER SPEC</v>
      </c>
      <c r="I101" s="8">
        <f>INDEX('Masterlist - Updating'!$I:$I,MATCH(B101,'Masterlist - Updating'!$B:$B,0))</f>
        <v>44681</v>
      </c>
      <c r="J101" s="133">
        <f>INDEX('Masterlist - Updating'!$J:$J,MATCH(B101,'Masterlist - Updating'!$B:$B,0))</f>
        <v>1</v>
      </c>
      <c r="K101" s="133" t="str">
        <f>INDEX('Masterlist - Updating'!$K:$K,MATCH(B101,'Masterlist - Updating'!$B:$B,0))</f>
        <v>Years</v>
      </c>
      <c r="L101" s="8">
        <f>INDEX('Masterlist - Updating'!$L:$L,MATCH(B101,'Masterlist - Updating'!$B:$B,0))</f>
        <v>45046</v>
      </c>
      <c r="M101" s="7" t="str">
        <f>INDEX('Masterlist - Updating'!$M:$M,MATCH(B101,'Masterlist - Updating'!$B:$B,0))</f>
        <v>TRESCAL</v>
      </c>
      <c r="N101" s="7" t="str">
        <f>INDEX('Masterlist - Updating'!$N:$N,MATCH(B101,'Masterlist - Updating'!$B:$B,0))</f>
        <v>SALDM/0675/32/22</v>
      </c>
      <c r="O101" s="7" t="str">
        <f>INDEX('Masterlist - Updating'!$O:$O,MATCH(B101,'Masterlist - Updating'!$B:$B,0))</f>
        <v>QC BAY C TROLLY 1 L6</v>
      </c>
      <c r="P101" s="7" t="b">
        <f ca="1">INDEX('Masterlist - Updating'!$P:$P,MATCH(B101,'Masterlist - Updating'!$B:$B,0))</f>
        <v>1</v>
      </c>
      <c r="Q101" s="7">
        <f>INDEX('Masterlist - Updating'!$Q:$Q,MATCH(B101,'Masterlist - Updating'!$B:$B,0))</f>
        <v>0</v>
      </c>
      <c r="R101" s="7" t="str">
        <f>INDEX('Masterlist - Updating'!$R:$R,MATCH(B101,'Masterlist - Updating'!$B:$B,0))</f>
        <v>1306618
18640
309673
AMNW24</v>
      </c>
      <c r="S101" s="7" t="str">
        <f>INDEX('Masterlist - Updating'!$S:$S,MATCH(B101,'Masterlist - Updating'!$B:$B,0))</f>
        <v>14489
SALDM/1010/2/21
SALDM/0036/13/22
SALDM/0036/7/22</v>
      </c>
      <c r="T101" s="7" t="str">
        <f>INDEX('Masterlist - Updating'!$T:$T,MATCH(B101,'Masterlist - Updating'!$B:$B,0))</f>
        <v>24.11.2022
11.08.2023
07.01.2023
05.11.2023</v>
      </c>
      <c r="U101" s="11">
        <f t="shared" ca="1" si="4"/>
        <v>44831</v>
      </c>
      <c r="V101" s="11">
        <f t="shared" si="7"/>
        <v>45032</v>
      </c>
    </row>
    <row r="102" spans="1:22" ht="62" hidden="1" x14ac:dyDescent="0.35">
      <c r="A102" s="2">
        <v>334</v>
      </c>
      <c r="B102" s="12" t="s">
        <v>513</v>
      </c>
      <c r="C102" s="130" t="str">
        <f>INDEX('Masterlist - Updating'!$C:$C,MATCH(B102,'Masterlist - Updating'!$B:$B,0))</f>
        <v>STICK MICROMETER</v>
      </c>
      <c r="D102" s="7" t="str">
        <f>INDEX('Masterlist - Updating'!$D:$D,MATCH(B102,'Masterlist - Updating'!$B:$B,0))</f>
        <v>MITUTOYO</v>
      </c>
      <c r="E102" s="7" t="str">
        <f>INDEX('Masterlist - Updating'!$E:$E,MATCH(B102,'Masterlist - Updating'!$B:$B,0))</f>
        <v xml:space="preserve"> ID 2" - 60"</v>
      </c>
      <c r="F102" s="7" t="str">
        <f>INDEX('Masterlist - Updating'!$F:$F,MATCH(B102,'Masterlist - Updating'!$B:$B,0))</f>
        <v>3006466</v>
      </c>
      <c r="G102" s="7" t="str">
        <f>INDEX('Masterlist - Updating'!$G:$G,MATCH(B102,'Masterlist - Updating'!$B:$B,0))</f>
        <v>QCD/TRSG/PROCEDURE 006 / TRSG/QM/001/20 / BS 959 : 2008</v>
      </c>
      <c r="H102" s="7" t="str">
        <f>INDEX('Masterlist - Updating'!$H:$H,MATCH(B102,'Masterlist - Updating'!$B:$B,0))</f>
        <v>BS 959 OR PER MANUFACTURER SPEC</v>
      </c>
      <c r="I102" s="8">
        <f>INDEX('Masterlist - Updating'!$I:$I,MATCH(B102,'Masterlist - Updating'!$B:$B,0))</f>
        <v>44681</v>
      </c>
      <c r="J102" s="133">
        <f>INDEX('Masterlist - Updating'!$J:$J,MATCH(B102,'Masterlist - Updating'!$B:$B,0))</f>
        <v>1</v>
      </c>
      <c r="K102" s="133" t="str">
        <f>INDEX('Masterlist - Updating'!$K:$K,MATCH(B102,'Masterlist - Updating'!$B:$B,0))</f>
        <v>Years</v>
      </c>
      <c r="L102" s="8">
        <f>INDEX('Masterlist - Updating'!$L:$L,MATCH(B102,'Masterlist - Updating'!$B:$B,0))</f>
        <v>45046</v>
      </c>
      <c r="M102" s="7" t="str">
        <f>INDEX('Masterlist - Updating'!$M:$M,MATCH(B102,'Masterlist - Updating'!$B:$B,0))</f>
        <v>TRESCAL</v>
      </c>
      <c r="N102" s="7" t="str">
        <f>INDEX('Masterlist - Updating'!$N:$N,MATCH(B102,'Masterlist - Updating'!$B:$B,0))</f>
        <v>SALDM/0675/33/22</v>
      </c>
      <c r="O102" s="7" t="str">
        <f>INDEX('Masterlist - Updating'!$O:$O,MATCH(B102,'Masterlist - Updating'!$B:$B,0))</f>
        <v>QC GAUGE ROOM OUT SIDE</v>
      </c>
      <c r="P102" s="7" t="b">
        <f ca="1">INDEX('Masterlist - Updating'!$P:$P,MATCH(B102,'Masterlist - Updating'!$B:$B,0))</f>
        <v>1</v>
      </c>
      <c r="Q102" s="7">
        <f>INDEX('Masterlist - Updating'!$Q:$Q,MATCH(B102,'Masterlist - Updating'!$B:$B,0))</f>
        <v>0</v>
      </c>
      <c r="R102" s="7" t="str">
        <f>INDEX('Masterlist - Updating'!$R:$R,MATCH(B102,'Masterlist - Updating'!$B:$B,0))</f>
        <v>1306618
18640
309673
AMNW24</v>
      </c>
      <c r="S102" s="7" t="str">
        <f>INDEX('Masterlist - Updating'!$S:$S,MATCH(B102,'Masterlist - Updating'!$B:$B,0))</f>
        <v>14489
SALDM/1010/2/21
SALDM/0036/13/22
SALDM/0036/7/22</v>
      </c>
      <c r="T102" s="7" t="str">
        <f>INDEX('Masterlist - Updating'!$T:$T,MATCH(B102,'Masterlist - Updating'!$B:$B,0))</f>
        <v>24.11.2022
11.08.2023
07.01.2023
05.11.2023</v>
      </c>
      <c r="U102" s="11">
        <f t="shared" ca="1" si="4"/>
        <v>44831</v>
      </c>
      <c r="V102" s="11">
        <f t="shared" si="7"/>
        <v>45032</v>
      </c>
    </row>
    <row r="103" spans="1:22" ht="46.5" hidden="1" x14ac:dyDescent="0.35">
      <c r="A103" s="2">
        <v>9</v>
      </c>
      <c r="B103" s="12" t="s">
        <v>516</v>
      </c>
      <c r="C103" s="130" t="str">
        <f>INDEX('Masterlist - Updating'!$C:$C,MATCH(B103,'Masterlist - Updating'!$B:$B,0))</f>
        <v>DIGIMATIC HOLTEST (2 ANVILS)
3 Point Internal Micrometer</v>
      </c>
      <c r="D103" s="7" t="str">
        <f>INDEX('Masterlist - Updating'!$D:$D,MATCH(B103,'Masterlist - Updating'!$B:$B,0))</f>
        <v>BOWERS</v>
      </c>
      <c r="E103" s="7" t="str">
        <f>INDEX('Masterlist - Updating'!$E:$E,MATCH(B103,'Masterlist - Updating'!$B:$B,0))</f>
        <v>0.250" - 0.375"</v>
      </c>
      <c r="F103" s="7" t="str">
        <f>INDEX('Masterlist - Updating'!$F:$F,MATCH(B103,'Masterlist - Updating'!$B:$B,0))</f>
        <v>04670 (H) C/W R29119 / T13316 (A)</v>
      </c>
      <c r="G103" s="7" t="str">
        <f>INDEX('Masterlist - Updating'!$G:$G,MATCH(B103,'Masterlist - Updating'!$B:$B,0))</f>
        <v>QCD/TRSG/SEAMS 0007 / TRSG/QM/001/20</v>
      </c>
      <c r="H103" s="7" t="str">
        <f>INDEX('Masterlist - Updating'!$H:$H,MATCH(B103,'Masterlist - Updating'!$B:$B,0))</f>
        <v>±0.0015"</v>
      </c>
      <c r="I103" s="8">
        <f>INDEX('Masterlist - Updating'!$I:$I,MATCH(B103,'Masterlist - Updating'!$B:$B,0))</f>
        <v>44702</v>
      </c>
      <c r="J103" s="133">
        <f>INDEX('Masterlist - Updating'!$J:$J,MATCH(B103,'Masterlist - Updating'!$B:$B,0))</f>
        <v>1</v>
      </c>
      <c r="K103" s="133" t="str">
        <f>INDEX('Masterlist - Updating'!$K:$K,MATCH(B103,'Masterlist - Updating'!$B:$B,0))</f>
        <v>Years</v>
      </c>
      <c r="L103" s="8">
        <f>INDEX('Masterlist - Updating'!$L:$L,MATCH(B103,'Masterlist - Updating'!$B:$B,0))</f>
        <v>45067</v>
      </c>
      <c r="M103" s="7" t="str">
        <f>INDEX('Masterlist - Updating'!$M:$M,MATCH(B103,'Masterlist - Updating'!$B:$B,0))</f>
        <v>TRESCAL</v>
      </c>
      <c r="N103" s="7" t="str">
        <f>INDEX('Masterlist - Updating'!$N:$N,MATCH(B103,'Masterlist - Updating'!$B:$B,0))</f>
        <v>SALDM/0784/98/22</v>
      </c>
      <c r="O103" s="7" t="str">
        <f>INDEX('Masterlist - Updating'!$O:$O,MATCH(B103,'Masterlist - Updating'!$B:$B,0))</f>
        <v>QC GAUGE ROOM OUT SIDE</v>
      </c>
      <c r="P103" s="7" t="b">
        <f ca="1">INDEX('Masterlist - Updating'!$P:$P,MATCH(B103,'Masterlist - Updating'!$B:$B,0))</f>
        <v>1</v>
      </c>
      <c r="Q103" s="7">
        <f>INDEX('Masterlist - Updating'!$Q:$Q,MATCH(B103,'Masterlist - Updating'!$B:$B,0))</f>
        <v>0</v>
      </c>
      <c r="R103" s="7" t="str">
        <f>INDEX('Masterlist - Updating'!$R:$R,MATCH(B103,'Masterlist - Updating'!$B:$B,0))</f>
        <v>RGSET/001`081</v>
      </c>
      <c r="S103" s="7" t="str">
        <f>INDEX('Masterlist - Updating'!$S:$S,MATCH(B103,'Masterlist - Updating'!$B:$B,0))</f>
        <v>SALDM/1043/1/21 &amp; SADLM/1043/2/21</v>
      </c>
      <c r="T103" s="7" t="str">
        <f>INDEX('Masterlist - Updating'!$T:$T,MATCH(B103,'Masterlist - Updating'!$B:$B,0))</f>
        <v>06.08.2023</v>
      </c>
      <c r="U103" s="11">
        <f t="shared" ca="1" si="4"/>
        <v>44831</v>
      </c>
      <c r="V103" s="11">
        <f t="shared" si="7"/>
        <v>45053</v>
      </c>
    </row>
    <row r="104" spans="1:22" ht="46.5" hidden="1" x14ac:dyDescent="0.35">
      <c r="A104" s="2">
        <v>10</v>
      </c>
      <c r="B104" s="12" t="s">
        <v>518</v>
      </c>
      <c r="C104" s="130" t="str">
        <f>INDEX('Masterlist - Updating'!$C:$C,MATCH(B104,'Masterlist - Updating'!$B:$B,0))</f>
        <v xml:space="preserve">RING GAUGE 
(3 Point Internal Micrometer - Setting Ring) </v>
      </c>
      <c r="D104" s="7" t="str">
        <f>INDEX('Masterlist - Updating'!$D:$D,MATCH(B104,'Masterlist - Updating'!$B:$B,0))</f>
        <v>BOWERS</v>
      </c>
      <c r="E104" s="7">
        <f>INDEX('Masterlist - Updating'!$E:$E,MATCH(B104,'Masterlist - Updating'!$B:$B,0))</f>
        <v>0.31274999999999997</v>
      </c>
      <c r="F104" s="7" t="str">
        <f>INDEX('Masterlist - Updating'!$F:$F,MATCH(B104,'Masterlist - Updating'!$B:$B,0))</f>
        <v>338339</v>
      </c>
      <c r="G104" s="7" t="str">
        <f>INDEX('Masterlist - Updating'!$G:$G,MATCH(B104,'Masterlist - Updating'!$B:$B,0))</f>
        <v>QCD/TRSG/PROCEDURE 002 / TRSG/QM/001/20</v>
      </c>
      <c r="H104" s="7" t="str">
        <f>INDEX('Masterlist - Updating'!$H:$H,MATCH(B104,'Masterlist - Updating'!$B:$B,0))</f>
        <v>±0.0015"</v>
      </c>
      <c r="I104" s="8">
        <f>INDEX('Masterlist - Updating'!$I:$I,MATCH(B104,'Masterlist - Updating'!$B:$B,0))</f>
        <v>44702</v>
      </c>
      <c r="J104" s="133">
        <f>INDEX('Masterlist - Updating'!$J:$J,MATCH(B104,'Masterlist - Updating'!$B:$B,0))</f>
        <v>1</v>
      </c>
      <c r="K104" s="133" t="str">
        <f>INDEX('Masterlist - Updating'!$K:$K,MATCH(B104,'Masterlist - Updating'!$B:$B,0))</f>
        <v>Years</v>
      </c>
      <c r="L104" s="8">
        <f>INDEX('Masterlist - Updating'!$L:$L,MATCH(B104,'Masterlist - Updating'!$B:$B,0))</f>
        <v>45067</v>
      </c>
      <c r="M104" s="7" t="str">
        <f>INDEX('Masterlist - Updating'!$M:$M,MATCH(B104,'Masterlist - Updating'!$B:$B,0))</f>
        <v>TRESCAL</v>
      </c>
      <c r="N104" s="7" t="str">
        <f>INDEX('Masterlist - Updating'!$N:$N,MATCH(B104,'Masterlist - Updating'!$B:$B,0))</f>
        <v>SALDM/0784/2/22</v>
      </c>
      <c r="O104" s="7" t="str">
        <f>INDEX('Masterlist - Updating'!$O:$O,MATCH(B104,'Masterlist - Updating'!$B:$B,0))</f>
        <v>M/S GAUGE ROOM K1</v>
      </c>
      <c r="P104" s="7" t="b">
        <f ca="1">INDEX('Masterlist - Updating'!$P:$P,MATCH(B104,'Masterlist - Updating'!$B:$B,0))</f>
        <v>1</v>
      </c>
      <c r="Q104" s="7">
        <f>INDEX('Masterlist - Updating'!$Q:$Q,MATCH(B104,'Masterlist - Updating'!$B:$B,0))</f>
        <v>0</v>
      </c>
      <c r="R104" s="7" t="str">
        <f>INDEX('Masterlist - Updating'!$R:$R,MATCH(B104,'Masterlist - Updating'!$B:$B,0))</f>
        <v>0101 (600.2)
1146</v>
      </c>
      <c r="S104" s="7" t="str">
        <f>INDEX('Masterlist - Updating'!$S:$S,MATCH(B104,'Masterlist - Updating'!$B:$B,0))</f>
        <v>SALDM/1074/3/21
01137-0122-00536-CMDD</v>
      </c>
      <c r="T104" s="7" t="str">
        <f>INDEX('Masterlist - Updating'!$T:$T,MATCH(B104,'Masterlist - Updating'!$B:$B,0))</f>
        <v>12.08.2023
26.01.2023</v>
      </c>
      <c r="U104" s="11">
        <f t="shared" ca="1" si="4"/>
        <v>44831</v>
      </c>
      <c r="V104" s="11">
        <f t="shared" si="7"/>
        <v>45053</v>
      </c>
    </row>
    <row r="105" spans="1:22" ht="46.5" hidden="1" x14ac:dyDescent="0.35">
      <c r="A105" s="2">
        <v>17</v>
      </c>
      <c r="B105" s="12" t="s">
        <v>522</v>
      </c>
      <c r="C105" s="130" t="str">
        <f>INDEX('Masterlist - Updating'!$C:$C,MATCH(B105,'Masterlist - Updating'!$B:$B,0))</f>
        <v>DIGIMATIC HOLTEST (3 ANVILS)
3 Point Internal Micrometer</v>
      </c>
      <c r="D105" s="7" t="str">
        <f>INDEX('Masterlist - Updating'!$D:$D,MATCH(B105,'Masterlist - Updating'!$B:$B,0))</f>
        <v>BOWERS</v>
      </c>
      <c r="E105" s="7" t="str">
        <f>INDEX('Masterlist - Updating'!$E:$E,MATCH(B105,'Masterlist - Updating'!$B:$B,0))</f>
        <v>0.375" - 0.750"</v>
      </c>
      <c r="F105" s="7" t="str">
        <f>INDEX('Masterlist - Updating'!$F:$F,MATCH(B105,'Masterlist - Updating'!$B:$B,0))</f>
        <v>15127 (H) C/W W24591/R29957/R31653</v>
      </c>
      <c r="G105" s="7" t="str">
        <f>INDEX('Masterlist - Updating'!$G:$G,MATCH(B105,'Masterlist - Updating'!$B:$B,0))</f>
        <v>QCD/TRSG/SEAMS 0007 / TRSG/QM/001/20</v>
      </c>
      <c r="H105" s="7" t="str">
        <f>INDEX('Masterlist - Updating'!$H:$H,MATCH(B105,'Masterlist - Updating'!$B:$B,0))</f>
        <v>±0.0015"</v>
      </c>
      <c r="I105" s="8">
        <f>INDEX('Masterlist - Updating'!$I:$I,MATCH(B105,'Masterlist - Updating'!$B:$B,0))</f>
        <v>44757</v>
      </c>
      <c r="J105" s="133">
        <f>INDEX('Masterlist - Updating'!$J:$J,MATCH(B105,'Masterlist - Updating'!$B:$B,0))</f>
        <v>1</v>
      </c>
      <c r="K105" s="133" t="str">
        <f>INDEX('Masterlist - Updating'!$K:$K,MATCH(B105,'Masterlist - Updating'!$B:$B,0))</f>
        <v>Years</v>
      </c>
      <c r="L105" s="8">
        <f>INDEX('Masterlist - Updating'!$L:$L,MATCH(B105,'Masterlist - Updating'!$B:$B,0))</f>
        <v>45122</v>
      </c>
      <c r="M105" s="7" t="str">
        <f>INDEX('Masterlist - Updating'!$M:$M,MATCH(B105,'Masterlist - Updating'!$B:$B,0))</f>
        <v>TRESCAL</v>
      </c>
      <c r="N105" s="7" t="str">
        <f>INDEX('Masterlist - Updating'!$N:$N,MATCH(B105,'Masterlist - Updating'!$B:$B,0))</f>
        <v>SALDM/1087/3/22</v>
      </c>
      <c r="O105" s="7" t="str">
        <f>INDEX('Masterlist - Updating'!$O:$O,MATCH(B105,'Masterlist - Updating'!$B:$B,0))</f>
        <v>QC GAUGE ROOM - J</v>
      </c>
      <c r="P105" s="7" t="b">
        <f ca="1">INDEX('Masterlist - Updating'!$P:$P,MATCH(B105,'Masterlist - Updating'!$B:$B,0))</f>
        <v>1</v>
      </c>
      <c r="Q105" s="7">
        <f>INDEX('Masterlist - Updating'!$Q:$Q,MATCH(B105,'Masterlist - Updating'!$B:$B,0))</f>
        <v>0</v>
      </c>
      <c r="R105" s="7" t="str">
        <f>INDEX('Masterlist - Updating'!$R:$R,MATCH(B105,'Masterlist - Updating'!$B:$B,0))</f>
        <v>RGSET/001`081</v>
      </c>
      <c r="S105" s="7" t="str">
        <f>INDEX('Masterlist - Updating'!$S:$S,MATCH(B105,'Masterlist - Updating'!$B:$B,0))</f>
        <v>SALDM/1043/1/21 &amp; SADLM/1043/2/21</v>
      </c>
      <c r="T105" s="7" t="str">
        <f>INDEX('Masterlist - Updating'!$T:$T,MATCH(B105,'Masterlist - Updating'!$B:$B,0))</f>
        <v>06.08.2023</v>
      </c>
      <c r="U105" s="11">
        <f t="shared" ca="1" si="4"/>
        <v>44831</v>
      </c>
      <c r="V105" s="11">
        <f t="shared" si="7"/>
        <v>45108</v>
      </c>
    </row>
    <row r="106" spans="1:22" ht="31" hidden="1" x14ac:dyDescent="0.35">
      <c r="A106" s="2">
        <v>12</v>
      </c>
      <c r="B106" s="12" t="s">
        <v>525</v>
      </c>
      <c r="C106" s="130" t="str">
        <f>INDEX('Masterlist - Updating'!$C:$C,MATCH(B106,'Masterlist - Updating'!$B:$B,0))</f>
        <v>SETTING RING
3 Point Internal Micrometer</v>
      </c>
      <c r="D106" s="7" t="str">
        <f>INDEX('Masterlist - Updating'!$D:$D,MATCH(B106,'Masterlist - Updating'!$B:$B,0))</f>
        <v>BOWERS</v>
      </c>
      <c r="E106" s="7">
        <f>INDEX('Masterlist - Updating'!$E:$E,MATCH(B106,'Masterlist - Updating'!$B:$B,0))</f>
        <v>0.49997999999999998</v>
      </c>
      <c r="F106" s="7" t="str">
        <f>INDEX('Masterlist - Updating'!$F:$F,MATCH(B106,'Masterlist - Updating'!$B:$B,0))</f>
        <v>338298</v>
      </c>
      <c r="G106" s="7" t="str">
        <f>INDEX('Masterlist - Updating'!$G:$G,MATCH(B106,'Masterlist - Updating'!$B:$B,0))</f>
        <v>QCD/TRSG/PROCEDURE 002 / TRSG/QM/001/20</v>
      </c>
      <c r="H106" s="7" t="str">
        <f>INDEX('Masterlist - Updating'!$H:$H,MATCH(B106,'Masterlist - Updating'!$B:$B,0))</f>
        <v>±0.0015"</v>
      </c>
      <c r="I106" s="8">
        <f>INDEX('Masterlist - Updating'!$I:$I,MATCH(B106,'Masterlist - Updating'!$B:$B,0))</f>
        <v>44757</v>
      </c>
      <c r="J106" s="133">
        <f>INDEX('Masterlist - Updating'!$J:$J,MATCH(B106,'Masterlist - Updating'!$B:$B,0))</f>
        <v>1</v>
      </c>
      <c r="K106" s="133" t="str">
        <f>INDEX('Masterlist - Updating'!$K:$K,MATCH(B106,'Masterlist - Updating'!$B:$B,0))</f>
        <v>Years</v>
      </c>
      <c r="L106" s="8">
        <f>INDEX('Masterlist - Updating'!$L:$L,MATCH(B106,'Masterlist - Updating'!$B:$B,0))</f>
        <v>45122</v>
      </c>
      <c r="M106" s="7" t="str">
        <f>INDEX('Masterlist - Updating'!$M:$M,MATCH(B106,'Masterlist - Updating'!$B:$B,0))</f>
        <v>TRESCAL</v>
      </c>
      <c r="N106" s="7" t="str">
        <f>INDEX('Masterlist - Updating'!$N:$N,MATCH(B106,'Masterlist - Updating'!$B:$B,0))</f>
        <v>SALDM/1087/4/22</v>
      </c>
      <c r="O106" s="7" t="str">
        <f>INDEX('Masterlist - Updating'!$O:$O,MATCH(B106,'Masterlist - Updating'!$B:$B,0))</f>
        <v>QC GAUGE ROOM - J</v>
      </c>
      <c r="P106" s="7" t="b">
        <f ca="1">INDEX('Masterlist - Updating'!$P:$P,MATCH(B106,'Masterlist - Updating'!$B:$B,0))</f>
        <v>1</v>
      </c>
      <c r="Q106" s="7">
        <f>INDEX('Masterlist - Updating'!$Q:$Q,MATCH(B106,'Masterlist - Updating'!$B:$B,0))</f>
        <v>0</v>
      </c>
      <c r="R106" s="7" t="str">
        <f>INDEX('Masterlist - Updating'!$R:$R,MATCH(B106,'Masterlist - Updating'!$B:$B,0))</f>
        <v>0101 (600.2)
1146</v>
      </c>
      <c r="S106" s="7" t="str">
        <f>INDEX('Masterlist - Updating'!$S:$S,MATCH(B106,'Masterlist - Updating'!$B:$B,0))</f>
        <v>SALDM/1074/3/21
01137-0122-00536-CMDD</v>
      </c>
      <c r="T106" s="7" t="str">
        <f>INDEX('Masterlist - Updating'!$T:$T,MATCH(B106,'Masterlist - Updating'!$B:$B,0))</f>
        <v>12.08.2023
26.01.2023</v>
      </c>
      <c r="U106" s="11">
        <f t="shared" ca="1" si="4"/>
        <v>44831</v>
      </c>
      <c r="V106" s="11">
        <f t="shared" si="7"/>
        <v>45108</v>
      </c>
    </row>
    <row r="107" spans="1:22" ht="31" hidden="1" x14ac:dyDescent="0.35">
      <c r="A107" s="2">
        <v>13</v>
      </c>
      <c r="B107" s="12" t="s">
        <v>528</v>
      </c>
      <c r="C107" s="130" t="str">
        <f>INDEX('Masterlist - Updating'!$C:$C,MATCH(B107,'Masterlist - Updating'!$B:$B,0))</f>
        <v>SETTING RING
3 Point Internal Micrometer</v>
      </c>
      <c r="D107" s="7" t="str">
        <f>INDEX('Masterlist - Updating'!$D:$D,MATCH(B107,'Masterlist - Updating'!$B:$B,0))</f>
        <v>BOWERS</v>
      </c>
      <c r="E107" s="7" t="str">
        <f>INDEX('Masterlist - Updating'!$E:$E,MATCH(B107,'Masterlist - Updating'!$B:$B,0))</f>
        <v>0.75003"</v>
      </c>
      <c r="F107" s="7" t="str">
        <f>INDEX('Masterlist - Updating'!$F:$F,MATCH(B107,'Masterlist - Updating'!$B:$B,0))</f>
        <v>342645</v>
      </c>
      <c r="G107" s="7" t="str">
        <f>INDEX('Masterlist - Updating'!$G:$G,MATCH(B107,'Masterlist - Updating'!$B:$B,0))</f>
        <v>QCD/TRSG/PROCEDURE 002 / TRSG/QM/001/20</v>
      </c>
      <c r="H107" s="7" t="str">
        <f>INDEX('Masterlist - Updating'!$H:$H,MATCH(B107,'Masterlist - Updating'!$B:$B,0))</f>
        <v>±0.0015"</v>
      </c>
      <c r="I107" s="8">
        <f>INDEX('Masterlist - Updating'!$I:$I,MATCH(B107,'Masterlist - Updating'!$B:$B,0))</f>
        <v>44757</v>
      </c>
      <c r="J107" s="133">
        <f>INDEX('Masterlist - Updating'!$J:$J,MATCH(B107,'Masterlist - Updating'!$B:$B,0))</f>
        <v>1</v>
      </c>
      <c r="K107" s="133" t="str">
        <f>INDEX('Masterlist - Updating'!$K:$K,MATCH(B107,'Masterlist - Updating'!$B:$B,0))</f>
        <v>Years</v>
      </c>
      <c r="L107" s="8">
        <f>INDEX('Masterlist - Updating'!$L:$L,MATCH(B107,'Masterlist - Updating'!$B:$B,0))</f>
        <v>45122</v>
      </c>
      <c r="M107" s="7" t="str">
        <f>INDEX('Masterlist - Updating'!$M:$M,MATCH(B107,'Masterlist - Updating'!$B:$B,0))</f>
        <v>TRESCAL</v>
      </c>
      <c r="N107" s="7" t="str">
        <f>INDEX('Masterlist - Updating'!$N:$N,MATCH(B107,'Masterlist - Updating'!$B:$B,0))</f>
        <v>SALDM/1087/5/22</v>
      </c>
      <c r="O107" s="7" t="str">
        <f>INDEX('Masterlist - Updating'!$O:$O,MATCH(B107,'Masterlist - Updating'!$B:$B,0))</f>
        <v>QC GAUGE ROOM - J</v>
      </c>
      <c r="P107" s="7" t="b">
        <f ca="1">INDEX('Masterlist - Updating'!$P:$P,MATCH(B107,'Masterlist - Updating'!$B:$B,0))</f>
        <v>1</v>
      </c>
      <c r="Q107" s="7">
        <f>INDEX('Masterlist - Updating'!$Q:$Q,MATCH(B107,'Masterlist - Updating'!$B:$B,0))</f>
        <v>0</v>
      </c>
      <c r="R107" s="7" t="str">
        <f>INDEX('Masterlist - Updating'!$R:$R,MATCH(B107,'Masterlist - Updating'!$B:$B,0))</f>
        <v>0101 (600.2)
1146</v>
      </c>
      <c r="S107" s="7" t="str">
        <f>INDEX('Masterlist - Updating'!$S:$S,MATCH(B107,'Masterlist - Updating'!$B:$B,0))</f>
        <v>SALDM/1074/3/21
01137-0122-00536-CMDD</v>
      </c>
      <c r="T107" s="7" t="str">
        <f>INDEX('Masterlist - Updating'!$T:$T,MATCH(B107,'Masterlist - Updating'!$B:$B,0))</f>
        <v>12.08.2023
26.01.2023</v>
      </c>
      <c r="U107" s="11">
        <f t="shared" ca="1" si="4"/>
        <v>44831</v>
      </c>
      <c r="V107" s="11">
        <f t="shared" si="7"/>
        <v>45108</v>
      </c>
    </row>
    <row r="108" spans="1:22" ht="46.5" hidden="1" x14ac:dyDescent="0.35">
      <c r="A108" s="2">
        <v>18</v>
      </c>
      <c r="B108" s="12" t="s">
        <v>531</v>
      </c>
      <c r="C108" s="130" t="str">
        <f>INDEX('Masterlist - Updating'!$C:$C,MATCH(B108,'Masterlist - Updating'!$B:$B,0))</f>
        <v>DIGIMATIC HOLTEST (3 ANVILS)
3 Point Internal Micrometer</v>
      </c>
      <c r="D108" s="7" t="str">
        <f>INDEX('Masterlist - Updating'!$D:$D,MATCH(B108,'Masterlist - Updating'!$B:$B,0))</f>
        <v>BOWERS</v>
      </c>
      <c r="E108" s="7" t="str">
        <f>INDEX('Masterlist - Updating'!$E:$E,MATCH(B108,'Masterlist - Updating'!$B:$B,0))</f>
        <v>0.375" - 0.750"</v>
      </c>
      <c r="F108" s="7" t="str">
        <f>INDEX('Masterlist - Updating'!$F:$F,MATCH(B108,'Masterlist - Updating'!$B:$B,0))</f>
        <v>15105 (H) C/W R24467/R29960/R31668</v>
      </c>
      <c r="G108" s="7" t="str">
        <f>INDEX('Masterlist - Updating'!$G:$G,MATCH(B108,'Masterlist - Updating'!$B:$B,0))</f>
        <v>QCD/TRSG/SEAMS 0007 / TRSG/QM/001/20</v>
      </c>
      <c r="H108" s="7" t="str">
        <f>INDEX('Masterlist - Updating'!$H:$H,MATCH(B108,'Masterlist - Updating'!$B:$B,0))</f>
        <v>±0.0015"</v>
      </c>
      <c r="I108" s="8">
        <f>INDEX('Masterlist - Updating'!$I:$I,MATCH(B108,'Masterlist - Updating'!$B:$B,0))</f>
        <v>44702</v>
      </c>
      <c r="J108" s="133">
        <f>INDEX('Masterlist - Updating'!$J:$J,MATCH(B108,'Masterlist - Updating'!$B:$B,0))</f>
        <v>1</v>
      </c>
      <c r="K108" s="133" t="str">
        <f>INDEX('Masterlist - Updating'!$K:$K,MATCH(B108,'Masterlist - Updating'!$B:$B,0))</f>
        <v>Years</v>
      </c>
      <c r="L108" s="8">
        <f>INDEX('Masterlist - Updating'!$L:$L,MATCH(B108,'Masterlist - Updating'!$B:$B,0))</f>
        <v>45067</v>
      </c>
      <c r="M108" s="7" t="str">
        <f>INDEX('Masterlist - Updating'!$M:$M,MATCH(B108,'Masterlist - Updating'!$B:$B,0))</f>
        <v>TRESCAL</v>
      </c>
      <c r="N108" s="7" t="str">
        <f>INDEX('Masterlist - Updating'!$N:$N,MATCH(B108,'Masterlist - Updating'!$B:$B,0))</f>
        <v>SALDM/0784/7/22</v>
      </c>
      <c r="O108" s="7" t="str">
        <f>INDEX('Masterlist - Updating'!$O:$O,MATCH(B108,'Masterlist - Updating'!$B:$B,0))</f>
        <v>M/S GAUGE ROOM K4</v>
      </c>
      <c r="P108" s="7" t="b">
        <f ca="1">INDEX('Masterlist - Updating'!$P:$P,MATCH(B108,'Masterlist - Updating'!$B:$B,0))</f>
        <v>1</v>
      </c>
      <c r="Q108" s="7">
        <f>INDEX('Masterlist - Updating'!$Q:$Q,MATCH(B108,'Masterlist - Updating'!$B:$B,0))</f>
        <v>0</v>
      </c>
      <c r="R108" s="7" t="str">
        <f>INDEX('Masterlist - Updating'!$R:$R,MATCH(B108,'Masterlist - Updating'!$B:$B,0))</f>
        <v>RGSET/001`081</v>
      </c>
      <c r="S108" s="7" t="str">
        <f>INDEX('Masterlist - Updating'!$S:$S,MATCH(B108,'Masterlist - Updating'!$B:$B,0))</f>
        <v>SALDM/1043/1/21 &amp; SADLM/1043/2/21</v>
      </c>
      <c r="T108" s="7" t="str">
        <f>INDEX('Masterlist - Updating'!$T:$T,MATCH(B108,'Masterlist - Updating'!$B:$B,0))</f>
        <v>06.08.2023</v>
      </c>
      <c r="U108" s="11">
        <f t="shared" ca="1" si="4"/>
        <v>44831</v>
      </c>
      <c r="V108" s="11">
        <f t="shared" si="7"/>
        <v>45053</v>
      </c>
    </row>
    <row r="109" spans="1:22" ht="31" hidden="1" x14ac:dyDescent="0.35">
      <c r="A109" s="2">
        <v>11</v>
      </c>
      <c r="B109" s="12" t="s">
        <v>533</v>
      </c>
      <c r="C109" s="130" t="str">
        <f>INDEX('Masterlist - Updating'!$C:$C,MATCH(B109,'Masterlist - Updating'!$B:$B,0))</f>
        <v>SETTING RING
3 Point Internal Micrometer</v>
      </c>
      <c r="D109" s="7" t="str">
        <f>INDEX('Masterlist - Updating'!$D:$D,MATCH(B109,'Masterlist - Updating'!$B:$B,0))</f>
        <v>BOWERS</v>
      </c>
      <c r="E109" s="7">
        <f>INDEX('Masterlist - Updating'!$E:$E,MATCH(B109,'Masterlist - Updating'!$B:$B,0))</f>
        <v>0.49985000000000002</v>
      </c>
      <c r="F109" s="7" t="str">
        <f>INDEX('Masterlist - Updating'!$F:$F,MATCH(B109,'Masterlist - Updating'!$B:$B,0))</f>
        <v>335022</v>
      </c>
      <c r="G109" s="7" t="str">
        <f>INDEX('Masterlist - Updating'!$G:$G,MATCH(B109,'Masterlist - Updating'!$B:$B,0))</f>
        <v>QCD/TRSG/PROCEDURE 002 / TRSG/QM/001/20</v>
      </c>
      <c r="H109" s="7" t="str">
        <f>INDEX('Masterlist - Updating'!$H:$H,MATCH(B109,'Masterlist - Updating'!$B:$B,0))</f>
        <v>±0.0015"</v>
      </c>
      <c r="I109" s="8">
        <f>INDEX('Masterlist - Updating'!$I:$I,MATCH(B109,'Masterlist - Updating'!$B:$B,0))</f>
        <v>44702</v>
      </c>
      <c r="J109" s="133">
        <f>INDEX('Masterlist - Updating'!$J:$J,MATCH(B109,'Masterlist - Updating'!$B:$B,0))</f>
        <v>1</v>
      </c>
      <c r="K109" s="133" t="str">
        <f>INDEX('Masterlist - Updating'!$K:$K,MATCH(B109,'Masterlist - Updating'!$B:$B,0))</f>
        <v>Years</v>
      </c>
      <c r="L109" s="8">
        <f>INDEX('Masterlist - Updating'!$L:$L,MATCH(B109,'Masterlist - Updating'!$B:$B,0))</f>
        <v>45067</v>
      </c>
      <c r="M109" s="7" t="str">
        <f>INDEX('Masterlist - Updating'!$M:$M,MATCH(B109,'Masterlist - Updating'!$B:$B,0))</f>
        <v>TRESCAL</v>
      </c>
      <c r="N109" s="7" t="str">
        <f>INDEX('Masterlist - Updating'!$N:$N,MATCH(B109,'Masterlist - Updating'!$B:$B,0))</f>
        <v>SALDM/0784/5/22</v>
      </c>
      <c r="O109" s="7" t="str">
        <f>INDEX('Masterlist - Updating'!$O:$O,MATCH(B109,'Masterlist - Updating'!$B:$B,0))</f>
        <v>M/S GAUGE ROOM K4</v>
      </c>
      <c r="P109" s="7" t="b">
        <f ca="1">INDEX('Masterlist - Updating'!$P:$P,MATCH(B109,'Masterlist - Updating'!$B:$B,0))</f>
        <v>1</v>
      </c>
      <c r="Q109" s="7">
        <f>INDEX('Masterlist - Updating'!$Q:$Q,MATCH(B109,'Masterlist - Updating'!$B:$B,0))</f>
        <v>0</v>
      </c>
      <c r="R109" s="7" t="str">
        <f>INDEX('Masterlist - Updating'!$R:$R,MATCH(B109,'Masterlist - Updating'!$B:$B,0))</f>
        <v>0101 (600.2)
1146</v>
      </c>
      <c r="S109" s="7" t="str">
        <f>INDEX('Masterlist - Updating'!$S:$S,MATCH(B109,'Masterlist - Updating'!$B:$B,0))</f>
        <v>SALDM/1074/3/21
01137-0122-00536-CMDD</v>
      </c>
      <c r="T109" s="7" t="str">
        <f>INDEX('Masterlist - Updating'!$T:$T,MATCH(B109,'Masterlist - Updating'!$B:$B,0))</f>
        <v>12.08.2023
26.01.2023</v>
      </c>
      <c r="U109" s="11">
        <f t="shared" ca="1" si="4"/>
        <v>44831</v>
      </c>
      <c r="V109" s="11">
        <f t="shared" si="7"/>
        <v>45053</v>
      </c>
    </row>
    <row r="110" spans="1:22" ht="31" hidden="1" x14ac:dyDescent="0.35">
      <c r="A110" s="2">
        <v>14</v>
      </c>
      <c r="B110" s="12" t="s">
        <v>536</v>
      </c>
      <c r="C110" s="130" t="str">
        <f>INDEX('Masterlist - Updating'!$C:$C,MATCH(B110,'Masterlist - Updating'!$B:$B,0))</f>
        <v>SETTING RING
3 Point Internal Micrometer</v>
      </c>
      <c r="D110" s="7" t="str">
        <f>INDEX('Masterlist - Updating'!$D:$D,MATCH(B110,'Masterlist - Updating'!$B:$B,0))</f>
        <v>BOWERS</v>
      </c>
      <c r="E110" s="7">
        <f>INDEX('Masterlist - Updating'!$E:$E,MATCH(B110,'Masterlist - Updating'!$B:$B,0))</f>
        <v>0.75014999999999998</v>
      </c>
      <c r="F110" s="7" t="str">
        <f>INDEX('Masterlist - Updating'!$F:$F,MATCH(B110,'Masterlist - Updating'!$B:$B,0))</f>
        <v>342613</v>
      </c>
      <c r="G110" s="7" t="str">
        <f>INDEX('Masterlist - Updating'!$G:$G,MATCH(B110,'Masterlist - Updating'!$B:$B,0))</f>
        <v>QCD/TRSG/PROCEDURE 002 / TRSG/QM/001/20</v>
      </c>
      <c r="H110" s="7" t="str">
        <f>INDEX('Masterlist - Updating'!$H:$H,MATCH(B110,'Masterlist - Updating'!$B:$B,0))</f>
        <v>±0.0015"</v>
      </c>
      <c r="I110" s="8">
        <f>INDEX('Masterlist - Updating'!$I:$I,MATCH(B110,'Masterlist - Updating'!$B:$B,0))</f>
        <v>44702</v>
      </c>
      <c r="J110" s="133">
        <f>INDEX('Masterlist - Updating'!$J:$J,MATCH(B110,'Masterlist - Updating'!$B:$B,0))</f>
        <v>1</v>
      </c>
      <c r="K110" s="133" t="str">
        <f>INDEX('Masterlist - Updating'!$K:$K,MATCH(B110,'Masterlist - Updating'!$B:$B,0))</f>
        <v>Years</v>
      </c>
      <c r="L110" s="8">
        <f>INDEX('Masterlist - Updating'!$L:$L,MATCH(B110,'Masterlist - Updating'!$B:$B,0))</f>
        <v>45067</v>
      </c>
      <c r="M110" s="7" t="str">
        <f>INDEX('Masterlist - Updating'!$M:$M,MATCH(B110,'Masterlist - Updating'!$B:$B,0))</f>
        <v>TRESCAL</v>
      </c>
      <c r="N110" s="7" t="str">
        <f>INDEX('Masterlist - Updating'!$N:$N,MATCH(B110,'Masterlist - Updating'!$B:$B,0))</f>
        <v>SALDM/0784/4/22</v>
      </c>
      <c r="O110" s="7" t="str">
        <f>INDEX('Masterlist - Updating'!$O:$O,MATCH(B110,'Masterlist - Updating'!$B:$B,0))</f>
        <v>M/S GAUGE ROOM K4</v>
      </c>
      <c r="P110" s="7" t="b">
        <f ca="1">INDEX('Masterlist - Updating'!$P:$P,MATCH(B110,'Masterlist - Updating'!$B:$B,0))</f>
        <v>1</v>
      </c>
      <c r="Q110" s="7">
        <f>INDEX('Masterlist - Updating'!$Q:$Q,MATCH(B110,'Masterlist - Updating'!$B:$B,0))</f>
        <v>0</v>
      </c>
      <c r="R110" s="7" t="str">
        <f>INDEX('Masterlist - Updating'!$R:$R,MATCH(B110,'Masterlist - Updating'!$B:$B,0))</f>
        <v>0101 (600.2)
1146</v>
      </c>
      <c r="S110" s="7" t="str">
        <f>INDEX('Masterlist - Updating'!$S:$S,MATCH(B110,'Masterlist - Updating'!$B:$B,0))</f>
        <v>SALDM/1074/3/21
01137-0122-00536-CMDD</v>
      </c>
      <c r="T110" s="7" t="str">
        <f>INDEX('Masterlist - Updating'!$T:$T,MATCH(B110,'Masterlist - Updating'!$B:$B,0))</f>
        <v>12.08.2023
26.01.2023</v>
      </c>
      <c r="U110" s="11">
        <f t="shared" ca="1" si="4"/>
        <v>44831</v>
      </c>
      <c r="V110" s="11">
        <f t="shared" si="7"/>
        <v>45053</v>
      </c>
    </row>
    <row r="111" spans="1:22" ht="46.5" hidden="1" x14ac:dyDescent="0.35">
      <c r="A111" s="2">
        <v>145</v>
      </c>
      <c r="B111" s="12" t="s">
        <v>539</v>
      </c>
      <c r="C111" s="130" t="str">
        <f>INDEX('Masterlist - Updating'!$C:$C,MATCH(B111,'Masterlist - Updating'!$B:$B,0))</f>
        <v>HOLTEST MICROMETER 
(3 Point Internal Micrometer)</v>
      </c>
      <c r="D111" s="7" t="str">
        <f>INDEX('Masterlist - Updating'!$D:$D,MATCH(B111,'Masterlist - Updating'!$B:$B,0))</f>
        <v>BOWERS</v>
      </c>
      <c r="E111" s="7" t="str">
        <f>INDEX('Masterlist - Updating'!$E:$E,MATCH(B111,'Masterlist - Updating'!$B:$B,0))</f>
        <v>2" - 4"</v>
      </c>
      <c r="F111" s="7" t="str">
        <f>INDEX('Masterlist - Updating'!$F:$F,MATCH(B111,'Masterlist - Updating'!$B:$B,0))</f>
        <v>34363 C/W S01180/S01181/S01184</v>
      </c>
      <c r="G111" s="7" t="str">
        <f>INDEX('Masterlist - Updating'!$G:$G,MATCH(B111,'Masterlist - Updating'!$B:$B,0))</f>
        <v>QCD/TRSG/SEAMS 0007 / TRSG/QM/001/20</v>
      </c>
      <c r="H111" s="7" t="str">
        <f>INDEX('Masterlist - Updating'!$H:$H,MATCH(B111,'Masterlist - Updating'!$B:$B,0))</f>
        <v>DIN 863-4 OR PER MANUFACTURER SPEC</v>
      </c>
      <c r="I111" s="8">
        <f>INDEX('Masterlist - Updating'!$I:$I,MATCH(B111,'Masterlist - Updating'!$B:$B,0))</f>
        <v>44681</v>
      </c>
      <c r="J111" s="133">
        <f>INDEX('Masterlist - Updating'!$J:$J,MATCH(B111,'Masterlist - Updating'!$B:$B,0))</f>
        <v>1</v>
      </c>
      <c r="K111" s="133" t="str">
        <f>INDEX('Masterlist - Updating'!$K:$K,MATCH(B111,'Masterlist - Updating'!$B:$B,0))</f>
        <v>Years</v>
      </c>
      <c r="L111" s="8">
        <f>INDEX('Masterlist - Updating'!$L:$L,MATCH(B111,'Masterlist - Updating'!$B:$B,0))</f>
        <v>45046</v>
      </c>
      <c r="M111" s="7" t="str">
        <f>INDEX('Masterlist - Updating'!$M:$M,MATCH(B111,'Masterlist - Updating'!$B:$B,0))</f>
        <v>TRESCAL</v>
      </c>
      <c r="N111" s="7" t="str">
        <f>INDEX('Masterlist - Updating'!$N:$N,MATCH(B111,'Masterlist - Updating'!$B:$B,0))</f>
        <v>SALDM/0675/26/22</v>
      </c>
      <c r="O111" s="7" t="str">
        <f>INDEX('Masterlist - Updating'!$O:$O,MATCH(B111,'Masterlist - Updating'!$B:$B,0))</f>
        <v>M/S GAUGE ROOM K2</v>
      </c>
      <c r="P111" s="7" t="b">
        <f ca="1">INDEX('Masterlist - Updating'!$P:$P,MATCH(B111,'Masterlist - Updating'!$B:$B,0))</f>
        <v>1</v>
      </c>
      <c r="Q111" s="7">
        <f>INDEX('Masterlist - Updating'!$Q:$Q,MATCH(B111,'Masterlist - Updating'!$B:$B,0))</f>
        <v>0</v>
      </c>
      <c r="R111" s="7" t="str">
        <f>INDEX('Masterlist - Updating'!$R:$R,MATCH(B111,'Masterlist - Updating'!$B:$B,0))</f>
        <v>RGSET/001~081</v>
      </c>
      <c r="S111" s="7" t="str">
        <f>INDEX('Masterlist - Updating'!$S:$S,MATCH(B111,'Masterlist - Updating'!$B:$B,0))</f>
        <v>SALDM/1043/1/21 &amp; SALDM/1043/2/21</v>
      </c>
      <c r="T111" s="7" t="str">
        <f>INDEX('Masterlist - Updating'!$T:$T,MATCH(B111,'Masterlist - Updating'!$B:$B,0))</f>
        <v>06.08.2023</v>
      </c>
      <c r="U111" s="11">
        <f t="shared" ca="1" si="4"/>
        <v>44831</v>
      </c>
      <c r="V111" s="11">
        <f t="shared" si="7"/>
        <v>45032</v>
      </c>
    </row>
    <row r="112" spans="1:22" ht="46.5" hidden="1" x14ac:dyDescent="0.35">
      <c r="A112" s="2">
        <v>289</v>
      </c>
      <c r="B112" s="12" t="s">
        <v>551</v>
      </c>
      <c r="C112" s="130" t="str">
        <f>INDEX('Masterlist - Updating'!$C:$C,MATCH(B112,'Masterlist - Updating'!$B:$B,0))</f>
        <v xml:space="preserve">RING GAUGE 
(3 Point Internal Micrometer - Setting Ring) </v>
      </c>
      <c r="D112" s="7" t="str">
        <f>INDEX('Masterlist - Updating'!$D:$D,MATCH(B112,'Masterlist - Updating'!$B:$B,0))</f>
        <v>BOWERS</v>
      </c>
      <c r="E112" s="7">
        <f>INDEX('Masterlist - Updating'!$E:$E,MATCH(B112,'Masterlist - Updating'!$B:$B,0))</f>
        <v>2.6251099999999998</v>
      </c>
      <c r="F112" s="7" t="str">
        <f>INDEX('Masterlist - Updating'!$F:$F,MATCH(B112,'Masterlist - Updating'!$B:$B,0))</f>
        <v>343484</v>
      </c>
      <c r="G112" s="7" t="str">
        <f>INDEX('Masterlist - Updating'!$G:$G,MATCH(B112,'Masterlist - Updating'!$B:$B,0))</f>
        <v>QCD/TRSG/PROCEDURE 002 / TRSG/QM/001/20</v>
      </c>
      <c r="H112" s="7" t="str">
        <f>INDEX('Masterlist - Updating'!$H:$H,MATCH(B112,'Masterlist - Updating'!$B:$B,0))</f>
        <v>DIN 863-4 OR PER MANUFACTURER SPEC</v>
      </c>
      <c r="I112" s="8">
        <f>INDEX('Masterlist - Updating'!$I:$I,MATCH(B112,'Masterlist - Updating'!$B:$B,0))</f>
        <v>44681</v>
      </c>
      <c r="J112" s="133">
        <f>INDEX('Masterlist - Updating'!$J:$J,MATCH(B112,'Masterlist - Updating'!$B:$B,0))</f>
        <v>1</v>
      </c>
      <c r="K112" s="133" t="str">
        <f>INDEX('Masterlist - Updating'!$K:$K,MATCH(B112,'Masterlist - Updating'!$B:$B,0))</f>
        <v>Years</v>
      </c>
      <c r="L112" s="8">
        <f>INDEX('Masterlist - Updating'!$L:$L,MATCH(B112,'Masterlist - Updating'!$B:$B,0))</f>
        <v>45046</v>
      </c>
      <c r="M112" s="7" t="str">
        <f>INDEX('Masterlist - Updating'!$M:$M,MATCH(B112,'Masterlist - Updating'!$B:$B,0))</f>
        <v>TRESCAL</v>
      </c>
      <c r="N112" s="7" t="str">
        <f>INDEX('Masterlist - Updating'!$N:$N,MATCH(B112,'Masterlist - Updating'!$B:$B,0))</f>
        <v>SALDM/0675/28/22</v>
      </c>
      <c r="O112" s="7" t="str">
        <f>INDEX('Masterlist - Updating'!$O:$O,MATCH(B112,'Masterlist - Updating'!$B:$B,0))</f>
        <v>M/S GAUGE ROOM K2</v>
      </c>
      <c r="P112" s="7" t="b">
        <f ca="1">INDEX('Masterlist - Updating'!$P:$P,MATCH(B112,'Masterlist - Updating'!$B:$B,0))</f>
        <v>1</v>
      </c>
      <c r="Q112" s="7">
        <f>INDEX('Masterlist - Updating'!$Q:$Q,MATCH(B112,'Masterlist - Updating'!$B:$B,0))</f>
        <v>0</v>
      </c>
      <c r="R112" s="7" t="str">
        <f>INDEX('Masterlist - Updating'!$R:$R,MATCH(B112,'Masterlist - Updating'!$B:$B,0))</f>
        <v>1060
1498</v>
      </c>
      <c r="S112" s="7" t="str">
        <f>INDEX('Masterlist - Updating'!$S:$S,MATCH(B112,'Masterlist - Updating'!$B:$B,0))</f>
        <v>3603480001
CM-208993/10/1</v>
      </c>
      <c r="T112" s="7" t="str">
        <f>INDEX('Masterlist - Updating'!$T:$T,MATCH(B112,'Masterlist - Updating'!$B:$B,0))</f>
        <v>05.07.2022
22.04.2023</v>
      </c>
      <c r="U112" s="11">
        <f t="shared" ca="1" si="4"/>
        <v>44831</v>
      </c>
      <c r="V112" s="11">
        <f t="shared" si="7"/>
        <v>45032</v>
      </c>
    </row>
    <row r="113" spans="1:22" ht="46.5" hidden="1" x14ac:dyDescent="0.35">
      <c r="A113" s="2">
        <v>290</v>
      </c>
      <c r="B113" s="12" t="s">
        <v>558</v>
      </c>
      <c r="C113" s="130" t="str">
        <f>INDEX('Masterlist - Updating'!$C:$C,MATCH(B113,'Masterlist - Updating'!$B:$B,0))</f>
        <v xml:space="preserve">RING GAUGE 
(3 Point Internal Micrometer - Setting Ring) </v>
      </c>
      <c r="D113" s="7" t="str">
        <f>INDEX('Masterlist - Updating'!$D:$D,MATCH(B113,'Masterlist - Updating'!$B:$B,0))</f>
        <v>BOWERS</v>
      </c>
      <c r="E113" s="7">
        <f>INDEX('Masterlist - Updating'!$E:$E,MATCH(B113,'Masterlist - Updating'!$B:$B,0))</f>
        <v>3.25021</v>
      </c>
      <c r="F113" s="7" t="str">
        <f>INDEX('Masterlist - Updating'!$F:$F,MATCH(B113,'Masterlist - Updating'!$B:$B,0))</f>
        <v>342887</v>
      </c>
      <c r="G113" s="7" t="str">
        <f>INDEX('Masterlist - Updating'!$G:$G,MATCH(B113,'Masterlist - Updating'!$B:$B,0))</f>
        <v>QCD/TRSG/PROCEDURE 002 / TRSG/QM/001/20</v>
      </c>
      <c r="H113" s="7" t="str">
        <f>INDEX('Masterlist - Updating'!$H:$H,MATCH(B113,'Masterlist - Updating'!$B:$B,0))</f>
        <v>DIN 863-4 OR PER MANUFACTURER SPEC</v>
      </c>
      <c r="I113" s="8">
        <f>INDEX('Masterlist - Updating'!$I:$I,MATCH(B113,'Masterlist - Updating'!$B:$B,0))</f>
        <v>44681</v>
      </c>
      <c r="J113" s="133">
        <f>INDEX('Masterlist - Updating'!$J:$J,MATCH(B113,'Masterlist - Updating'!$B:$B,0))</f>
        <v>1</v>
      </c>
      <c r="K113" s="133" t="str">
        <f>INDEX('Masterlist - Updating'!$K:$K,MATCH(B113,'Masterlist - Updating'!$B:$B,0))</f>
        <v>Years</v>
      </c>
      <c r="L113" s="8">
        <f>INDEX('Masterlist - Updating'!$L:$L,MATCH(B113,'Masterlist - Updating'!$B:$B,0))</f>
        <v>45046</v>
      </c>
      <c r="M113" s="7" t="str">
        <f>INDEX('Masterlist - Updating'!$M:$M,MATCH(B113,'Masterlist - Updating'!$B:$B,0))</f>
        <v>TRESCAL</v>
      </c>
      <c r="N113" s="7" t="str">
        <f>INDEX('Masterlist - Updating'!$N:$N,MATCH(B113,'Masterlist - Updating'!$B:$B,0))</f>
        <v>SALDM/0675/31/22</v>
      </c>
      <c r="O113" s="7" t="str">
        <f>INDEX('Masterlist - Updating'!$O:$O,MATCH(B113,'Masterlist - Updating'!$B:$B,0))</f>
        <v>M/S GAUGE ROOM K2</v>
      </c>
      <c r="P113" s="7" t="b">
        <f ca="1">INDEX('Masterlist - Updating'!$P:$P,MATCH(B113,'Masterlist - Updating'!$B:$B,0))</f>
        <v>1</v>
      </c>
      <c r="Q113" s="7">
        <f>INDEX('Masterlist - Updating'!$Q:$Q,MATCH(B113,'Masterlist - Updating'!$B:$B,0))</f>
        <v>0</v>
      </c>
      <c r="R113" s="7" t="str">
        <f>INDEX('Masterlist - Updating'!$R:$R,MATCH(B113,'Masterlist - Updating'!$B:$B,0))</f>
        <v>1060
1498</v>
      </c>
      <c r="S113" s="7" t="str">
        <f>INDEX('Masterlist - Updating'!$S:$S,MATCH(B113,'Masterlist - Updating'!$B:$B,0))</f>
        <v>3603480001
CM-208993/10/1</v>
      </c>
      <c r="T113" s="7" t="str">
        <f>INDEX('Masterlist - Updating'!$T:$T,MATCH(B113,'Masterlist - Updating'!$B:$B,0))</f>
        <v>05.07.2022
22.04.2023</v>
      </c>
      <c r="U113" s="11">
        <f t="shared" ca="1" si="4"/>
        <v>44831</v>
      </c>
      <c r="V113" s="11">
        <f t="shared" si="7"/>
        <v>45032</v>
      </c>
    </row>
    <row r="114" spans="1:22" ht="62" hidden="1" x14ac:dyDescent="0.35">
      <c r="A114" s="2">
        <v>170</v>
      </c>
      <c r="B114" s="12" t="s">
        <v>561</v>
      </c>
      <c r="C114" s="130" t="str">
        <f>INDEX('Masterlist - Updating'!$C:$C,MATCH(B114,'Masterlist - Updating'!$B:$B,0))</f>
        <v>PLUG GAUGE 
(GO &amp; NO GO)</v>
      </c>
      <c r="D114" s="7" t="str">
        <f>INDEX('Masterlist - Updating'!$D:$D,MATCH(B114,'Masterlist - Updating'!$B:$B,0))</f>
        <v>PMC MERCURY</v>
      </c>
      <c r="E114" s="7" t="str">
        <f>INDEX('Masterlist - Updating'!$E:$E,MATCH(B114,'Masterlist - Updating'!$B:$B,0))</f>
        <v>1-1/8" - 12UNF - 2B</v>
      </c>
      <c r="F114" s="7" t="str">
        <f>INDEX('Masterlist - Updating'!$F:$F,MATCH(B114,'Masterlist - Updating'!$B:$B,0))</f>
        <v>#3</v>
      </c>
      <c r="G114" s="7" t="str">
        <f>INDEX('Masterlist - Updating'!$G:$G,MATCH(B114,'Masterlist - Updating'!$B:$B,0))</f>
        <v>QCD/TRSG/PROCEDURE 014 / TRSG/QM/001/20 / 
ANSI/ASME B1.2-1983</v>
      </c>
      <c r="H114" s="7" t="str">
        <f>INDEX('Masterlist - Updating'!$H:$H,MATCH(B114,'Masterlist - Updating'!$B:$B,0))</f>
        <v>ANSI/ASME B1.2
ANSI/ASME B1.8
ANSI/ASME B1.20.1
ANSI/ASME B1.5</v>
      </c>
      <c r="I114" s="8">
        <f>INDEX('Masterlist - Updating'!$I:$I,MATCH(B114,'Masterlist - Updating'!$B:$B,0))</f>
        <v>44686</v>
      </c>
      <c r="J114" s="133">
        <f>INDEX('Masterlist - Updating'!$J:$J,MATCH(B114,'Masterlist - Updating'!$B:$B,0))</f>
        <v>1</v>
      </c>
      <c r="K114" s="133" t="str">
        <f>INDEX('Masterlist - Updating'!$K:$K,MATCH(B114,'Masterlist - Updating'!$B:$B,0))</f>
        <v>Years</v>
      </c>
      <c r="L114" s="8">
        <f>INDEX('Masterlist - Updating'!$L:$L,MATCH(B114,'Masterlist - Updating'!$B:$B,0))</f>
        <v>45051</v>
      </c>
      <c r="M114" s="7" t="str">
        <f>INDEX('Masterlist - Updating'!$M:$M,MATCH(B114,'Masterlist - Updating'!$B:$B,0))</f>
        <v>TRESCAL</v>
      </c>
      <c r="N114" s="7" t="str">
        <f>INDEX('Masterlist - Updating'!$N:$N,MATCH(B114,'Masterlist - Updating'!$B:$B,0))</f>
        <v>SALDM/0675/48/22</v>
      </c>
      <c r="O114" s="7" t="str">
        <f>INDEX('Masterlist - Updating'!$O:$O,MATCH(B114,'Masterlist - Updating'!$B:$B,0))</f>
        <v>M/S GAUGE ROOM H32</v>
      </c>
      <c r="P114" s="7" t="b">
        <f ca="1">INDEX('Masterlist - Updating'!$P:$P,MATCH(B114,'Masterlist - Updating'!$B:$B,0))</f>
        <v>1</v>
      </c>
      <c r="Q114" s="7">
        <f>INDEX('Masterlist - Updating'!$Q:$Q,MATCH(B114,'Masterlist - Updating'!$B:$B,0))</f>
        <v>0</v>
      </c>
      <c r="R114" s="7" t="str">
        <f>INDEX('Masterlist - Updating'!$R:$R,MATCH(B114,'Masterlist - Updating'!$B:$B,0))</f>
        <v>18640 (E81)
0101 (600.2)
000211509 (PH-3515F)</v>
      </c>
      <c r="S114" s="7" t="str">
        <f>INDEX('Masterlist - Updating'!$S:$S,MATCH(B114,'Masterlist - Updating'!$B:$B,0))</f>
        <v>SALDM/1010/2/21
SALDM/1074/3/21
SALDM/0624/1/22</v>
      </c>
      <c r="T114" s="7" t="str">
        <f>INDEX('Masterlist - Updating'!$T:$T,MATCH(B114,'Masterlist - Updating'!$B:$B,0))</f>
        <v>11.08.2023
12.08.2023
19.04.2023</v>
      </c>
      <c r="U114" s="11">
        <f t="shared" ca="1" si="4"/>
        <v>44831</v>
      </c>
      <c r="V114" s="11">
        <f t="shared" si="7"/>
        <v>45037</v>
      </c>
    </row>
    <row r="115" spans="1:22" ht="62" hidden="1" x14ac:dyDescent="0.35">
      <c r="A115" s="2">
        <v>171</v>
      </c>
      <c r="B115" s="12" t="s">
        <v>572</v>
      </c>
      <c r="C115" s="130" t="str">
        <f>INDEX('Masterlist - Updating'!$C:$C,MATCH(B115,'Masterlist - Updating'!$B:$B,0))</f>
        <v>PLUG GAUGE 
(GO &amp; NO GO)</v>
      </c>
      <c r="D115" s="7" t="str">
        <f>INDEX('Masterlist - Updating'!$D:$D,MATCH(B115,'Masterlist - Updating'!$B:$B,0))</f>
        <v>PMC MERCURY</v>
      </c>
      <c r="E115" s="7" t="str">
        <f>INDEX('Masterlist - Updating'!$E:$E,MATCH(B115,'Masterlist - Updating'!$B:$B,0))</f>
        <v>1-3/8" - 12 UNF - 2B</v>
      </c>
      <c r="F115" s="7" t="str">
        <f>INDEX('Masterlist - Updating'!$F:$F,MATCH(B115,'Masterlist - Updating'!$B:$B,0))</f>
        <v>#2</v>
      </c>
      <c r="G115" s="7" t="str">
        <f>INDEX('Masterlist - Updating'!$G:$G,MATCH(B115,'Masterlist - Updating'!$B:$B,0))</f>
        <v>QCD/TRSG/PROCEDURE 014 / TRSG/QM/001/20 / 
ANSI/ASME B1.2-1983</v>
      </c>
      <c r="H115" s="7" t="str">
        <f>INDEX('Masterlist - Updating'!$H:$H,MATCH(B115,'Masterlist - Updating'!$B:$B,0))</f>
        <v>ANSI/ASME B1.2
ANSI/ASME B1.8
ANSI/ASME B1.20.1
ANSI/ASME B1.5</v>
      </c>
      <c r="I115" s="8">
        <f>INDEX('Masterlist - Updating'!$I:$I,MATCH(B115,'Masterlist - Updating'!$B:$B,0))</f>
        <v>44686</v>
      </c>
      <c r="J115" s="133">
        <f>INDEX('Masterlist - Updating'!$J:$J,MATCH(B115,'Masterlist - Updating'!$B:$B,0))</f>
        <v>1</v>
      </c>
      <c r="K115" s="133" t="str">
        <f>INDEX('Masterlist - Updating'!$K:$K,MATCH(B115,'Masterlist - Updating'!$B:$B,0))</f>
        <v>Years</v>
      </c>
      <c r="L115" s="8">
        <f>INDEX('Masterlist - Updating'!$L:$L,MATCH(B115,'Masterlist - Updating'!$B:$B,0))</f>
        <v>45051</v>
      </c>
      <c r="M115" s="7" t="str">
        <f>INDEX('Masterlist - Updating'!$M:$M,MATCH(B115,'Masterlist - Updating'!$B:$B,0))</f>
        <v>TRESCAL</v>
      </c>
      <c r="N115" s="7" t="str">
        <f>INDEX('Masterlist - Updating'!$N:$N,MATCH(B115,'Masterlist - Updating'!$B:$B,0))</f>
        <v>SALDM/0675/54/22</v>
      </c>
      <c r="O115" s="7" t="str">
        <f>INDEX('Masterlist - Updating'!$O:$O,MATCH(B115,'Masterlist - Updating'!$B:$B,0))</f>
        <v>QC GAUGE ROOM - I</v>
      </c>
      <c r="P115" s="7" t="b">
        <f ca="1">INDEX('Masterlist - Updating'!$P:$P,MATCH(B115,'Masterlist - Updating'!$B:$B,0))</f>
        <v>1</v>
      </c>
      <c r="Q115" s="7">
        <f>INDEX('Masterlist - Updating'!$Q:$Q,MATCH(B115,'Masterlist - Updating'!$B:$B,0))</f>
        <v>0</v>
      </c>
      <c r="R115" s="7" t="str">
        <f>INDEX('Masterlist - Updating'!$R:$R,MATCH(B115,'Masterlist - Updating'!$B:$B,0))</f>
        <v>18640 (E81)
0101 (600.2)
000211509 (PH-3515F)</v>
      </c>
      <c r="S115" s="7" t="str">
        <f>INDEX('Masterlist - Updating'!$S:$S,MATCH(B115,'Masterlist - Updating'!$B:$B,0))</f>
        <v>SALDM/1010/2/21
SALDM/1074/3/21
SALDM/0624/1/22</v>
      </c>
      <c r="T115" s="7" t="str">
        <f>INDEX('Masterlist - Updating'!$T:$T,MATCH(B115,'Masterlist - Updating'!$B:$B,0))</f>
        <v>11.08.2023
12.08.2023
19.04.2023</v>
      </c>
      <c r="U115" s="11">
        <f t="shared" ref="U115:U178" ca="1" si="8">TODAY()</f>
        <v>44831</v>
      </c>
      <c r="V115" s="11">
        <f t="shared" si="7"/>
        <v>45037</v>
      </c>
    </row>
    <row r="116" spans="1:22" ht="62" hidden="1" x14ac:dyDescent="0.35">
      <c r="A116" s="2">
        <v>172</v>
      </c>
      <c r="B116" s="12" t="s">
        <v>576</v>
      </c>
      <c r="C116" s="130" t="str">
        <f>INDEX('Masterlist - Updating'!$C:$C,MATCH(B116,'Masterlist - Updating'!$B:$B,0))</f>
        <v>PLUG GAUGE 
(GO &amp; NO GO)</v>
      </c>
      <c r="D116" s="7" t="str">
        <f>INDEX('Masterlist - Updating'!$D:$D,MATCH(B116,'Masterlist - Updating'!$B:$B,0))</f>
        <v>PMC MERCURY</v>
      </c>
      <c r="E116" s="7" t="str">
        <f>INDEX('Masterlist - Updating'!$E:$E,MATCH(B116,'Masterlist - Updating'!$B:$B,0))</f>
        <v>1-3/8" - 8 UN - 2B</v>
      </c>
      <c r="F116" s="7" t="str">
        <f>INDEX('Masterlist - Updating'!$F:$F,MATCH(B116,'Masterlist - Updating'!$B:$B,0))</f>
        <v>#1</v>
      </c>
      <c r="G116" s="7" t="str">
        <f>INDEX('Masterlist - Updating'!$G:$G,MATCH(B116,'Masterlist - Updating'!$B:$B,0))</f>
        <v>QCD/TRSG/PROCEDURE 014 / TRSG/QM/001/20 / 
ANSI/ASME B1.2-1983</v>
      </c>
      <c r="H116" s="7" t="str">
        <f>INDEX('Masterlist - Updating'!$H:$H,MATCH(B116,'Masterlist - Updating'!$B:$B,0))</f>
        <v>ANSI/ASME B1.2
ANSI/ASME B1.8
ANSI/ASME B1.20.1
ANSI/ASME B1.5</v>
      </c>
      <c r="I116" s="8">
        <f>INDEX('Masterlist - Updating'!$I:$I,MATCH(B116,'Masterlist - Updating'!$B:$B,0))</f>
        <v>44685</v>
      </c>
      <c r="J116" s="133">
        <f>INDEX('Masterlist - Updating'!$J:$J,MATCH(B116,'Masterlist - Updating'!$B:$B,0))</f>
        <v>1</v>
      </c>
      <c r="K116" s="133" t="str">
        <f>INDEX('Masterlist - Updating'!$K:$K,MATCH(B116,'Masterlist - Updating'!$B:$B,0))</f>
        <v>Years</v>
      </c>
      <c r="L116" s="8">
        <f>INDEX('Masterlist - Updating'!$L:$L,MATCH(B116,'Masterlist - Updating'!$B:$B,0))</f>
        <v>45050</v>
      </c>
      <c r="M116" s="7" t="str">
        <f>INDEX('Masterlist - Updating'!$M:$M,MATCH(B116,'Masterlist - Updating'!$B:$B,0))</f>
        <v>TRESCAL</v>
      </c>
      <c r="N116" s="7" t="str">
        <f>INDEX('Masterlist - Updating'!$N:$N,MATCH(B116,'Masterlist - Updating'!$B:$B,0))</f>
        <v>SALDM/0675/45/22</v>
      </c>
      <c r="O116" s="7" t="str">
        <f>INDEX('Masterlist - Updating'!$O:$O,MATCH(B116,'Masterlist - Updating'!$B:$B,0))</f>
        <v>M/S GAUGE ROOM H2</v>
      </c>
      <c r="P116" s="7" t="b">
        <f ca="1">INDEX('Masterlist - Updating'!$P:$P,MATCH(B116,'Masterlist - Updating'!$B:$B,0))</f>
        <v>1</v>
      </c>
      <c r="Q116" s="7">
        <f>INDEX('Masterlist - Updating'!$Q:$Q,MATCH(B116,'Masterlist - Updating'!$B:$B,0))</f>
        <v>0</v>
      </c>
      <c r="R116" s="7" t="str">
        <f>INDEX('Masterlist - Updating'!$R:$R,MATCH(B116,'Masterlist - Updating'!$B:$B,0))</f>
        <v>18640 (E81)
0101 (600.2)
000211509 (PH-3515F)</v>
      </c>
      <c r="S116" s="7" t="str">
        <f>INDEX('Masterlist - Updating'!$S:$S,MATCH(B116,'Masterlist - Updating'!$B:$B,0))</f>
        <v>SALDM/1010/2/21
SALDM/1074/3/21
SALDM/0624/1/22</v>
      </c>
      <c r="T116" s="7" t="str">
        <f>INDEX('Masterlist - Updating'!$T:$T,MATCH(B116,'Masterlist - Updating'!$B:$B,0))</f>
        <v>11.08.2023
12.08.2023
19.04.2023</v>
      </c>
      <c r="U116" s="11">
        <f t="shared" ca="1" si="8"/>
        <v>44831</v>
      </c>
      <c r="V116" s="11">
        <f t="shared" si="7"/>
        <v>45036</v>
      </c>
    </row>
    <row r="117" spans="1:22" ht="62" hidden="1" x14ac:dyDescent="0.35">
      <c r="A117" s="2">
        <v>173</v>
      </c>
      <c r="B117" s="12" t="s">
        <v>581</v>
      </c>
      <c r="C117" s="130" t="str">
        <f>INDEX('Masterlist - Updating'!$C:$C,MATCH(B117,'Masterlist - Updating'!$B:$B,0))</f>
        <v>PLUG GAUGE 
(GO &amp; NO GO)</v>
      </c>
      <c r="D117" s="7" t="str">
        <f>INDEX('Masterlist - Updating'!$D:$D,MATCH(B117,'Masterlist - Updating'!$B:$B,0))</f>
        <v>PMC MERCURY</v>
      </c>
      <c r="E117" s="7" t="str">
        <f>INDEX('Masterlist - Updating'!$E:$E,MATCH(B117,'Masterlist - Updating'!$B:$B,0))</f>
        <v>1-1/2" - 8 UN - 3B</v>
      </c>
      <c r="F117" s="7" t="str">
        <f>INDEX('Masterlist - Updating'!$F:$F,MATCH(B117,'Masterlist - Updating'!$B:$B,0))</f>
        <v>#1</v>
      </c>
      <c r="G117" s="7" t="str">
        <f>INDEX('Masterlist - Updating'!$G:$G,MATCH(B117,'Masterlist - Updating'!$B:$B,0))</f>
        <v>QCD/TRSG/PROCEDURE 014 / TRSG/QM/001/20 / 
ANSI/ASME B1.2-1983</v>
      </c>
      <c r="H117" s="7" t="str">
        <f>INDEX('Masterlist - Updating'!$H:$H,MATCH(B117,'Masterlist - Updating'!$B:$B,0))</f>
        <v>ANSI/ASME B1.2
ANSI/ASME B1.8
ANSI/ASME B1.20.1
ANSI/ASME B1.5</v>
      </c>
      <c r="I117" s="8">
        <f>INDEX('Masterlist - Updating'!$I:$I,MATCH(B117,'Masterlist - Updating'!$B:$B,0))</f>
        <v>44686</v>
      </c>
      <c r="J117" s="133">
        <f>INDEX('Masterlist - Updating'!$J:$J,MATCH(B117,'Masterlist - Updating'!$B:$B,0))</f>
        <v>1</v>
      </c>
      <c r="K117" s="133" t="str">
        <f>INDEX('Masterlist - Updating'!$K:$K,MATCH(B117,'Masterlist - Updating'!$B:$B,0))</f>
        <v>Years</v>
      </c>
      <c r="L117" s="8">
        <f>INDEX('Masterlist - Updating'!$L:$L,MATCH(B117,'Masterlist - Updating'!$B:$B,0))</f>
        <v>45051</v>
      </c>
      <c r="M117" s="7" t="str">
        <f>INDEX('Masterlist - Updating'!$M:$M,MATCH(B117,'Masterlist - Updating'!$B:$B,0))</f>
        <v>TRESCAL</v>
      </c>
      <c r="N117" s="7" t="str">
        <f>INDEX('Masterlist - Updating'!$N:$N,MATCH(B117,'Masterlist - Updating'!$B:$B,0))</f>
        <v>SALDM/0675/53/22</v>
      </c>
      <c r="O117" s="7" t="str">
        <f>INDEX('Masterlist - Updating'!$O:$O,MATCH(B117,'Masterlist - Updating'!$B:$B,0))</f>
        <v>M/S GAUGE ROOM H18</v>
      </c>
      <c r="P117" s="7" t="b">
        <f ca="1">INDEX('Masterlist - Updating'!$P:$P,MATCH(B117,'Masterlist - Updating'!$B:$B,0))</f>
        <v>1</v>
      </c>
      <c r="Q117" s="7">
        <f>INDEX('Masterlist - Updating'!$Q:$Q,MATCH(B117,'Masterlist - Updating'!$B:$B,0))</f>
        <v>0</v>
      </c>
      <c r="R117" s="7" t="str">
        <f>INDEX('Masterlist - Updating'!$R:$R,MATCH(B117,'Masterlist - Updating'!$B:$B,0))</f>
        <v>18640 (E81)
0101 (600.2)
000211509 (PH-3515F)</v>
      </c>
      <c r="S117" s="7" t="str">
        <f>INDEX('Masterlist - Updating'!$S:$S,MATCH(B117,'Masterlist - Updating'!$B:$B,0))</f>
        <v>SALDM/1010/2/21
SALDM/1074/3/21
SALDM/0624/1/22</v>
      </c>
      <c r="T117" s="7" t="str">
        <f>INDEX('Masterlist - Updating'!$T:$T,MATCH(B117,'Masterlist - Updating'!$B:$B,0))</f>
        <v>11.08.2023
12.08.2023
19.04.2023</v>
      </c>
      <c r="U117" s="11">
        <f t="shared" ca="1" si="8"/>
        <v>44831</v>
      </c>
      <c r="V117" s="11">
        <f t="shared" si="7"/>
        <v>45037</v>
      </c>
    </row>
    <row r="118" spans="1:22" ht="62" hidden="1" x14ac:dyDescent="0.35">
      <c r="A118" s="2">
        <v>174</v>
      </c>
      <c r="B118" s="12" t="s">
        <v>585</v>
      </c>
      <c r="C118" s="130" t="str">
        <f>INDEX('Masterlist - Updating'!$C:$C,MATCH(B118,'Masterlist - Updating'!$B:$B,0))</f>
        <v>PLUG GAUGE 
(GO &amp; NO GO)</v>
      </c>
      <c r="D118" s="7" t="str">
        <f>INDEX('Masterlist - Updating'!$D:$D,MATCH(B118,'Masterlist - Updating'!$B:$B,0))</f>
        <v>PMC MERCURY</v>
      </c>
      <c r="E118" s="7" t="str">
        <f>INDEX('Masterlist - Updating'!$E:$E,MATCH(B118,'Masterlist - Updating'!$B:$B,0))</f>
        <v xml:space="preserve">1-7/8" - 8 UN - 2B </v>
      </c>
      <c r="F118" s="7" t="str">
        <f>INDEX('Masterlist - Updating'!$F:$F,MATCH(B118,'Masterlist - Updating'!$B:$B,0))</f>
        <v>#1</v>
      </c>
      <c r="G118" s="7" t="str">
        <f>INDEX('Masterlist - Updating'!$G:$G,MATCH(B118,'Masterlist - Updating'!$B:$B,0))</f>
        <v>QCD/TRSG/PROCEDURE 014 / TRSG/QM/001/20 / 
ANSI/ASME B1.2-1983</v>
      </c>
      <c r="H118" s="7" t="str">
        <f>INDEX('Masterlist - Updating'!$H:$H,MATCH(B118,'Masterlist - Updating'!$B:$B,0))</f>
        <v>ANSI/ASME B1.2
ANSI/ASME B1.8
ANSI/ASME B1.20.1
ANSI/ASME B1.5</v>
      </c>
      <c r="I118" s="8">
        <f>INDEX('Masterlist - Updating'!$I:$I,MATCH(B118,'Masterlist - Updating'!$B:$B,0))</f>
        <v>44681</v>
      </c>
      <c r="J118" s="133">
        <f>INDEX('Masterlist - Updating'!$J:$J,MATCH(B118,'Masterlist - Updating'!$B:$B,0))</f>
        <v>1</v>
      </c>
      <c r="K118" s="133" t="str">
        <f>INDEX('Masterlist - Updating'!$K:$K,MATCH(B118,'Masterlist - Updating'!$B:$B,0))</f>
        <v>Years</v>
      </c>
      <c r="L118" s="8">
        <f>INDEX('Masterlist - Updating'!$L:$L,MATCH(B118,'Masterlist - Updating'!$B:$B,0))</f>
        <v>45046</v>
      </c>
      <c r="M118" s="7" t="str">
        <f>INDEX('Masterlist - Updating'!$M:$M,MATCH(B118,'Masterlist - Updating'!$B:$B,0))</f>
        <v>TRESCAL</v>
      </c>
      <c r="N118" s="7" t="str">
        <f>INDEX('Masterlist - Updating'!$N:$N,MATCH(B118,'Masterlist - Updating'!$B:$B,0))</f>
        <v>SALDM/0675/9/22</v>
      </c>
      <c r="O118" s="7" t="str">
        <f>INDEX('Masterlist - Updating'!$O:$O,MATCH(B118,'Masterlist - Updating'!$B:$B,0))</f>
        <v>M/S GAUGE ROOM H3</v>
      </c>
      <c r="P118" s="7" t="b">
        <f ca="1">INDEX('Masterlist - Updating'!$P:$P,MATCH(B118,'Masterlist - Updating'!$B:$B,0))</f>
        <v>1</v>
      </c>
      <c r="Q118" s="7">
        <f>INDEX('Masterlist - Updating'!$Q:$Q,MATCH(B118,'Masterlist - Updating'!$B:$B,0))</f>
        <v>0</v>
      </c>
      <c r="R118" s="7" t="str">
        <f>INDEX('Masterlist - Updating'!$R:$R,MATCH(B118,'Masterlist - Updating'!$B:$B,0))</f>
        <v>18640 (E81)
0101 (600.2)
000211509 (PH-3515F)</v>
      </c>
      <c r="S118" s="7" t="str">
        <f>INDEX('Masterlist - Updating'!$S:$S,MATCH(B118,'Masterlist - Updating'!$B:$B,0))</f>
        <v>SALDM/1010/2/21
SALDM/1074/3/21
SALDM/0624/1/22</v>
      </c>
      <c r="T118" s="7" t="str">
        <f>INDEX('Masterlist - Updating'!$T:$T,MATCH(B118,'Masterlist - Updating'!$B:$B,0))</f>
        <v>11.08.2023
12.08.2023
19.04.2023</v>
      </c>
      <c r="U118" s="11">
        <f t="shared" ca="1" si="8"/>
        <v>44831</v>
      </c>
      <c r="V118" s="11">
        <f t="shared" si="7"/>
        <v>45032</v>
      </c>
    </row>
    <row r="119" spans="1:22" ht="62" hidden="1" x14ac:dyDescent="0.35">
      <c r="A119" s="2">
        <v>175</v>
      </c>
      <c r="B119" s="12" t="s">
        <v>589</v>
      </c>
      <c r="C119" s="130" t="str">
        <f>INDEX('Masterlist - Updating'!$C:$C,MATCH(B119,'Masterlist - Updating'!$B:$B,0))</f>
        <v>PLUG GAUGE 
(GO &amp; NO GO)</v>
      </c>
      <c r="D119" s="7" t="str">
        <f>INDEX('Masterlist - Updating'!$D:$D,MATCH(B119,'Masterlist - Updating'!$B:$B,0))</f>
        <v>PMC MERCURY</v>
      </c>
      <c r="E119" s="7" t="str">
        <f>INDEX('Masterlist - Updating'!$E:$E,MATCH(B119,'Masterlist - Updating'!$B:$B,0))</f>
        <v>2-1/8" - 8 UN - 2B</v>
      </c>
      <c r="F119" s="7" t="str">
        <f>INDEX('Masterlist - Updating'!$F:$F,MATCH(B119,'Masterlist - Updating'!$B:$B,0))</f>
        <v>#3</v>
      </c>
      <c r="G119" s="7" t="str">
        <f>INDEX('Masterlist - Updating'!$G:$G,MATCH(B119,'Masterlist - Updating'!$B:$B,0))</f>
        <v>QCD/TRSG/PROCEDURE 014 / TRSG/QM/001/20 / 
ANSI/ASME B1.2-1983</v>
      </c>
      <c r="H119" s="7" t="str">
        <f>INDEX('Masterlist - Updating'!$H:$H,MATCH(B119,'Masterlist - Updating'!$B:$B,0))</f>
        <v>ANSI/ASME B1.2
ANSI/ASME B1.8
ANSI/ASME B1.20.1
ANSI/ASME B1.5</v>
      </c>
      <c r="I119" s="8">
        <f>INDEX('Masterlist - Updating'!$I:$I,MATCH(B119,'Masterlist - Updating'!$B:$B,0))</f>
        <v>44685</v>
      </c>
      <c r="J119" s="133">
        <f>INDEX('Masterlist - Updating'!$J:$J,MATCH(B119,'Masterlist - Updating'!$B:$B,0))</f>
        <v>1</v>
      </c>
      <c r="K119" s="133" t="str">
        <f>INDEX('Masterlist - Updating'!$K:$K,MATCH(B119,'Masterlist - Updating'!$B:$B,0))</f>
        <v>Years</v>
      </c>
      <c r="L119" s="8">
        <f>INDEX('Masterlist - Updating'!$L:$L,MATCH(B119,'Masterlist - Updating'!$B:$B,0))</f>
        <v>45050</v>
      </c>
      <c r="M119" s="7" t="str">
        <f>INDEX('Masterlist - Updating'!$M:$M,MATCH(B119,'Masterlist - Updating'!$B:$B,0))</f>
        <v>TRESCAL</v>
      </c>
      <c r="N119" s="7" t="str">
        <f>INDEX('Masterlist - Updating'!$N:$N,MATCH(B119,'Masterlist - Updating'!$B:$B,0))</f>
        <v>SALDM/0675/44/22</v>
      </c>
      <c r="O119" s="7" t="str">
        <f>INDEX('Masterlist - Updating'!$O:$O,MATCH(B119,'Masterlist - Updating'!$B:$B,0))</f>
        <v>M/S GAUGE ROOM H9</v>
      </c>
      <c r="P119" s="7" t="b">
        <f ca="1">INDEX('Masterlist - Updating'!$P:$P,MATCH(B119,'Masterlist - Updating'!$B:$B,0))</f>
        <v>1</v>
      </c>
      <c r="Q119" s="7">
        <f>INDEX('Masterlist - Updating'!$Q:$Q,MATCH(B119,'Masterlist - Updating'!$B:$B,0))</f>
        <v>0</v>
      </c>
      <c r="R119" s="7" t="str">
        <f>INDEX('Masterlist - Updating'!$R:$R,MATCH(B119,'Masterlist - Updating'!$B:$B,0))</f>
        <v>18640 (E81)
0101 (600.2)
000211509 (PH-3515F)</v>
      </c>
      <c r="S119" s="7" t="str">
        <f>INDEX('Masterlist - Updating'!$S:$S,MATCH(B119,'Masterlist - Updating'!$B:$B,0))</f>
        <v>SALDM/1010/2/21
SALDM/1074/3/21
SALDM/0624/1/22</v>
      </c>
      <c r="T119" s="7" t="str">
        <f>INDEX('Masterlist - Updating'!$T:$T,MATCH(B119,'Masterlist - Updating'!$B:$B,0))</f>
        <v>11.08.2023
12.08.2023
19.04.2023</v>
      </c>
      <c r="U119" s="11">
        <f t="shared" ca="1" si="8"/>
        <v>44831</v>
      </c>
      <c r="V119" s="11">
        <f t="shared" si="7"/>
        <v>45036</v>
      </c>
    </row>
    <row r="120" spans="1:22" ht="62" hidden="1" x14ac:dyDescent="0.35">
      <c r="A120" s="2">
        <v>234</v>
      </c>
      <c r="B120" s="12" t="s">
        <v>593</v>
      </c>
      <c r="C120" s="130" t="str">
        <f>INDEX('Masterlist - Updating'!$C:$C,MATCH(B120,'Masterlist - Updating'!$B:$B,0))</f>
        <v>PLUG GAUGE 
(GO &amp; NO GO)</v>
      </c>
      <c r="D120" s="7" t="str">
        <f>INDEX('Masterlist - Updating'!$D:$D,MATCH(B120,'Masterlist - Updating'!$B:$B,0))</f>
        <v>PMC MERCURY</v>
      </c>
      <c r="E120" s="7" t="str">
        <f>INDEX('Masterlist - Updating'!$E:$E,MATCH(B120,'Masterlist - Updating'!$B:$B,0))</f>
        <v>2-1/2" - 4 UNC - 2B</v>
      </c>
      <c r="F120" s="7" t="str">
        <f>INDEX('Masterlist - Updating'!$F:$F,MATCH(B120,'Masterlist - Updating'!$B:$B,0))</f>
        <v>#2</v>
      </c>
      <c r="G120" s="7" t="str">
        <f>INDEX('Masterlist - Updating'!$G:$G,MATCH(B120,'Masterlist - Updating'!$B:$B,0))</f>
        <v>QCD/TRSG/PROCEDURE 014 / TRSG/QM/001/20 / 
ANSI/ASME B1.2-1983</v>
      </c>
      <c r="H120" s="7" t="str">
        <f>INDEX('Masterlist - Updating'!$H:$H,MATCH(B120,'Masterlist - Updating'!$B:$B,0))</f>
        <v>ANSI/ASME B1.2
ANSI/ASME B1.8
ANSI/ASME B1.20.1
ANSI/ASME B1.5</v>
      </c>
      <c r="I120" s="8">
        <f>INDEX('Masterlist - Updating'!$I:$I,MATCH(B120,'Masterlist - Updating'!$B:$B,0))</f>
        <v>44686</v>
      </c>
      <c r="J120" s="133">
        <f>INDEX('Masterlist - Updating'!$J:$J,MATCH(B120,'Masterlist - Updating'!$B:$B,0))</f>
        <v>1</v>
      </c>
      <c r="K120" s="133" t="str">
        <f>INDEX('Masterlist - Updating'!$K:$K,MATCH(B120,'Masterlist - Updating'!$B:$B,0))</f>
        <v>Years</v>
      </c>
      <c r="L120" s="8">
        <f>INDEX('Masterlist - Updating'!$L:$L,MATCH(B120,'Masterlist - Updating'!$B:$B,0))</f>
        <v>45051</v>
      </c>
      <c r="M120" s="7" t="str">
        <f>INDEX('Masterlist - Updating'!$M:$M,MATCH(B120,'Masterlist - Updating'!$B:$B,0))</f>
        <v>TRESCAL</v>
      </c>
      <c r="N120" s="7" t="str">
        <f>INDEX('Masterlist - Updating'!$N:$N,MATCH(B120,'Masterlist - Updating'!$B:$B,0))</f>
        <v>SALDM/0675/52/22</v>
      </c>
      <c r="O120" s="7" t="str">
        <f>INDEX('Masterlist - Updating'!$O:$O,MATCH(B120,'Masterlist - Updating'!$B:$B,0))</f>
        <v>QC GAUGE ROOM - I</v>
      </c>
      <c r="P120" s="7" t="b">
        <f ca="1">INDEX('Masterlist - Updating'!$P:$P,MATCH(B120,'Masterlist - Updating'!$B:$B,0))</f>
        <v>1</v>
      </c>
      <c r="Q120" s="7">
        <f>INDEX('Masterlist - Updating'!$Q:$Q,MATCH(B120,'Masterlist - Updating'!$B:$B,0))</f>
        <v>0</v>
      </c>
      <c r="R120" s="7" t="str">
        <f>INDEX('Masterlist - Updating'!$R:$R,MATCH(B120,'Masterlist - Updating'!$B:$B,0))</f>
        <v>18640 (E81)
0101 (600.2)
000211509 (PH-3515F)</v>
      </c>
      <c r="S120" s="7" t="str">
        <f>INDEX('Masterlist - Updating'!$S:$S,MATCH(B120,'Masterlist - Updating'!$B:$B,0))</f>
        <v>SALDM/1010/2/21
SALDM/1074/3/21
SALDM/0624/1/22</v>
      </c>
      <c r="T120" s="7" t="str">
        <f>INDEX('Masterlist - Updating'!$T:$T,MATCH(B120,'Masterlist - Updating'!$B:$B,0))</f>
        <v>11.08.2023
12.08.2023
19.04.2023</v>
      </c>
      <c r="U120" s="11">
        <f t="shared" ca="1" si="8"/>
        <v>44831</v>
      </c>
      <c r="V120" s="11">
        <f t="shared" si="7"/>
        <v>45037</v>
      </c>
    </row>
    <row r="121" spans="1:22" ht="62" hidden="1" x14ac:dyDescent="0.35">
      <c r="A121" s="2">
        <v>176</v>
      </c>
      <c r="B121" s="12" t="s">
        <v>596</v>
      </c>
      <c r="C121" s="130" t="str">
        <f>INDEX('Masterlist - Updating'!$C:$C,MATCH(B121,'Masterlist - Updating'!$B:$B,0))</f>
        <v>PLUG GAUGE 
(GO &amp; NO GO)</v>
      </c>
      <c r="D121" s="7" t="str">
        <f>INDEX('Masterlist - Updating'!$D:$D,MATCH(B121,'Masterlist - Updating'!$B:$B,0))</f>
        <v>PMC MERCURY</v>
      </c>
      <c r="E121" s="7" t="str">
        <f>INDEX('Masterlist - Updating'!$E:$E,MATCH(B121,'Masterlist - Updating'!$B:$B,0))</f>
        <v>2-1/2" - 8 UN - 2B</v>
      </c>
      <c r="F121" s="7" t="str">
        <f>INDEX('Masterlist - Updating'!$F:$F,MATCH(B121,'Masterlist - Updating'!$B:$B,0))</f>
        <v>#3</v>
      </c>
      <c r="G121" s="7" t="str">
        <f>INDEX('Masterlist - Updating'!$G:$G,MATCH(B121,'Masterlist - Updating'!$B:$B,0))</f>
        <v>QCD/TRSG/PROCEDURE 014 / TRSG/QM/001/20 / 
ANSI/ASME B1.2-1983</v>
      </c>
      <c r="H121" s="7" t="str">
        <f>INDEX('Masterlist - Updating'!$H:$H,MATCH(B121,'Masterlist - Updating'!$B:$B,0))</f>
        <v>ANSI/ASME B1.2
ANSI/ASME B1.8
ANSI/ASME B1.20.1
ANSI/ASME B1.5</v>
      </c>
      <c r="I121" s="8">
        <f>INDEX('Masterlist - Updating'!$I:$I,MATCH(B121,'Masterlist - Updating'!$B:$B,0))</f>
        <v>44688</v>
      </c>
      <c r="J121" s="133">
        <f>INDEX('Masterlist - Updating'!$J:$J,MATCH(B121,'Masterlist - Updating'!$B:$B,0))</f>
        <v>1</v>
      </c>
      <c r="K121" s="133" t="str">
        <f>INDEX('Masterlist - Updating'!$K:$K,MATCH(B121,'Masterlist - Updating'!$B:$B,0))</f>
        <v>Years</v>
      </c>
      <c r="L121" s="8">
        <f>INDEX('Masterlist - Updating'!$L:$L,MATCH(B121,'Masterlist - Updating'!$B:$B,0))</f>
        <v>45053</v>
      </c>
      <c r="M121" s="7" t="str">
        <f>INDEX('Masterlist - Updating'!$M:$M,MATCH(B121,'Masterlist - Updating'!$B:$B,0))</f>
        <v>TRESCAL</v>
      </c>
      <c r="N121" s="7" t="str">
        <f>INDEX('Masterlist - Updating'!$N:$N,MATCH(B121,'Masterlist - Updating'!$B:$B,0))</f>
        <v>SALDM/0699/8/22</v>
      </c>
      <c r="O121" s="7" t="str">
        <f>INDEX('Masterlist - Updating'!$O:$O,MATCH(B121,'Masterlist - Updating'!$B:$B,0))</f>
        <v>QC BAY C TROLLY 1 L2</v>
      </c>
      <c r="P121" s="7" t="b">
        <f ca="1">INDEX('Masterlist - Updating'!$P:$P,MATCH(B121,'Masterlist - Updating'!$B:$B,0))</f>
        <v>1</v>
      </c>
      <c r="Q121" s="7">
        <f>INDEX('Masterlist - Updating'!$Q:$Q,MATCH(B121,'Masterlist - Updating'!$B:$B,0))</f>
        <v>0</v>
      </c>
      <c r="R121" s="7" t="str">
        <f>INDEX('Masterlist - Updating'!$R:$R,MATCH(B121,'Masterlist - Updating'!$B:$B,0))</f>
        <v>18640 (E81)
0101 (600.2)
000211509 (PH-3515F)</v>
      </c>
      <c r="S121" s="7" t="str">
        <f>INDEX('Masterlist - Updating'!$S:$S,MATCH(B121,'Masterlist - Updating'!$B:$B,0))</f>
        <v>SALDM/1010/2/21
SALDM/1074/3/21
SALDM/0624/1/22</v>
      </c>
      <c r="T121" s="7" t="str">
        <f>INDEX('Masterlist - Updating'!$T:$T,MATCH(B121,'Masterlist - Updating'!$B:$B,0))</f>
        <v>11.08.2023
12.08.2023
19.04.2023</v>
      </c>
      <c r="U121" s="11">
        <f t="shared" ca="1" si="8"/>
        <v>44831</v>
      </c>
      <c r="V121" s="11">
        <f t="shared" si="7"/>
        <v>45039</v>
      </c>
    </row>
    <row r="122" spans="1:22" ht="62" hidden="1" x14ac:dyDescent="0.35">
      <c r="A122" s="2">
        <v>177</v>
      </c>
      <c r="B122" s="12" t="s">
        <v>600</v>
      </c>
      <c r="C122" s="130" t="str">
        <f>INDEX('Masterlist - Updating'!$C:$C,MATCH(B122,'Masterlist - Updating'!$B:$B,0))</f>
        <v>PLUG GAUGE 
(GO &amp; NO GO)</v>
      </c>
      <c r="D122" s="7" t="str">
        <f>INDEX('Masterlist - Updating'!$D:$D,MATCH(B122,'Masterlist - Updating'!$B:$B,0))</f>
        <v>PMC MERCURY</v>
      </c>
      <c r="E122" s="7" t="str">
        <f>INDEX('Masterlist - Updating'!$E:$E,MATCH(B122,'Masterlist - Updating'!$B:$B,0))</f>
        <v>2-5/8" - 8 UN - 2B</v>
      </c>
      <c r="F122" s="7" t="str">
        <f>INDEX('Masterlist - Updating'!$F:$F,MATCH(B122,'Masterlist - Updating'!$B:$B,0))</f>
        <v>#2</v>
      </c>
      <c r="G122" s="7" t="str">
        <f>INDEX('Masterlist - Updating'!$G:$G,MATCH(B122,'Masterlist - Updating'!$B:$B,0))</f>
        <v>QCD/TRSG/PROCEDURE 014 / TRSG/QM/001/20 / 
ANSI/ASME B1.2-1983</v>
      </c>
      <c r="H122" s="7" t="str">
        <f>INDEX('Masterlist - Updating'!$H:$H,MATCH(B122,'Masterlist - Updating'!$B:$B,0))</f>
        <v>ANSI/ASME B1.2
ANSI/ASME B1.8
ANSI/ASME B1.20.1
ANSI/ASME B1.5</v>
      </c>
      <c r="I122" s="8">
        <f>INDEX('Masterlist - Updating'!$I:$I,MATCH(B122,'Masterlist - Updating'!$B:$B,0))</f>
        <v>44686</v>
      </c>
      <c r="J122" s="133">
        <f>INDEX('Masterlist - Updating'!$J:$J,MATCH(B122,'Masterlist - Updating'!$B:$B,0))</f>
        <v>1</v>
      </c>
      <c r="K122" s="133" t="str">
        <f>INDEX('Masterlist - Updating'!$K:$K,MATCH(B122,'Masterlist - Updating'!$B:$B,0))</f>
        <v>Years</v>
      </c>
      <c r="L122" s="8">
        <f>INDEX('Masterlist - Updating'!$L:$L,MATCH(B122,'Masterlist - Updating'!$B:$B,0))</f>
        <v>45051</v>
      </c>
      <c r="M122" s="7" t="str">
        <f>INDEX('Masterlist - Updating'!$M:$M,MATCH(B122,'Masterlist - Updating'!$B:$B,0))</f>
        <v>TRESCAL</v>
      </c>
      <c r="N122" s="7" t="str">
        <f>INDEX('Masterlist - Updating'!$N:$N,MATCH(B122,'Masterlist - Updating'!$B:$B,0))</f>
        <v>SALDM/0675/51/22</v>
      </c>
      <c r="O122" s="7" t="str">
        <f>INDEX('Masterlist - Updating'!$O:$O,MATCH(B122,'Masterlist - Updating'!$B:$B,0))</f>
        <v>QC GAUGE ROOM - D</v>
      </c>
      <c r="P122" s="7" t="b">
        <f ca="1">INDEX('Masterlist - Updating'!$P:$P,MATCH(B122,'Masterlist - Updating'!$B:$B,0))</f>
        <v>1</v>
      </c>
      <c r="Q122" s="7">
        <f>INDEX('Masterlist - Updating'!$Q:$Q,MATCH(B122,'Masterlist - Updating'!$B:$B,0))</f>
        <v>0</v>
      </c>
      <c r="R122" s="7" t="str">
        <f>INDEX('Masterlist - Updating'!$R:$R,MATCH(B122,'Masterlist - Updating'!$B:$B,0))</f>
        <v>18640 (E81)
0101 (600.2)
000211509 (PH-3515F)</v>
      </c>
      <c r="S122" s="7" t="str">
        <f>INDEX('Masterlist - Updating'!$S:$S,MATCH(B122,'Masterlist - Updating'!$B:$B,0))</f>
        <v>SALDM/1010/2/21
SALDM/1074/3/21
SALDM/0624/1/22</v>
      </c>
      <c r="T122" s="7" t="str">
        <f>INDEX('Masterlist - Updating'!$T:$T,MATCH(B122,'Masterlist - Updating'!$B:$B,0))</f>
        <v>11.08.2023
12.08.2023
19.04.2023</v>
      </c>
      <c r="U122" s="11">
        <f t="shared" ca="1" si="8"/>
        <v>44831</v>
      </c>
      <c r="V122" s="11">
        <f t="shared" si="7"/>
        <v>45037</v>
      </c>
    </row>
    <row r="123" spans="1:22" ht="62" hidden="1" x14ac:dyDescent="0.35">
      <c r="A123" s="2">
        <v>244</v>
      </c>
      <c r="B123" s="12" t="s">
        <v>604</v>
      </c>
      <c r="C123" s="130" t="str">
        <f>INDEX('Masterlist - Updating'!$C:$C,MATCH(B123,'Masterlist - Updating'!$B:$B,0))</f>
        <v>PLUG GAUGE</v>
      </c>
      <c r="D123" s="7" t="str">
        <f>INDEX('Masterlist - Updating'!$D:$D,MATCH(B123,'Masterlist - Updating'!$B:$B,0))</f>
        <v>PMC MERCURY</v>
      </c>
      <c r="E123" s="7" t="str">
        <f>INDEX('Masterlist - Updating'!$E:$E,MATCH(B123,'Masterlist - Updating'!$B:$B,0))</f>
        <v>1/8" - 27 NPT L1</v>
      </c>
      <c r="F123" s="7" t="str">
        <f>INDEX('Masterlist - Updating'!$F:$F,MATCH(B123,'Masterlist - Updating'!$B:$B,0))</f>
        <v>#1</v>
      </c>
      <c r="G123" s="7" t="str">
        <f>INDEX('Masterlist - Updating'!$G:$G,MATCH(B123,'Masterlist - Updating'!$B:$B,0))</f>
        <v>QCD/TRSG/PROCEDURE 030 / TRSG/QM/001/20</v>
      </c>
      <c r="H123" s="7" t="str">
        <f>INDEX('Masterlist - Updating'!$H:$H,MATCH(B123,'Masterlist - Updating'!$B:$B,0))</f>
        <v>ANSI/ASME B1.2
ANSI/ASME B1.8
ANSI/ASME B1.20.1
ANSI/ASME B1.5</v>
      </c>
      <c r="I123" s="8">
        <f>INDEX('Masterlist - Updating'!$I:$I,MATCH(B123,'Masterlist - Updating'!$B:$B,0))</f>
        <v>44529</v>
      </c>
      <c r="J123" s="133">
        <f>INDEX('Masterlist - Updating'!$J:$J,MATCH(B123,'Masterlist - Updating'!$B:$B,0))</f>
        <v>1</v>
      </c>
      <c r="K123" s="133" t="str">
        <f>INDEX('Masterlist - Updating'!$K:$K,MATCH(B123,'Masterlist - Updating'!$B:$B,0))</f>
        <v>Years</v>
      </c>
      <c r="L123" s="8">
        <f>INDEX('Masterlist - Updating'!$L:$L,MATCH(B123,'Masterlist - Updating'!$B:$B,0))</f>
        <v>44894</v>
      </c>
      <c r="M123" s="7" t="str">
        <f>INDEX('Masterlist - Updating'!$M:$M,MATCH(B123,'Masterlist - Updating'!$B:$B,0))</f>
        <v>TRESCAL</v>
      </c>
      <c r="N123" s="7" t="str">
        <f>INDEX('Masterlist - Updating'!$N:$N,MATCH(B123,'Masterlist - Updating'!$B:$B,0))</f>
        <v>SALDM/1918/11/21</v>
      </c>
      <c r="O123" s="7" t="str">
        <f>INDEX('Masterlist - Updating'!$O:$O,MATCH(B123,'Masterlist - Updating'!$B:$B,0))</f>
        <v>QC GAUGE ROOM - I</v>
      </c>
      <c r="P123" s="7" t="b">
        <f ca="1">INDEX('Masterlist - Updating'!$P:$P,MATCH(B123,'Masterlist - Updating'!$B:$B,0))</f>
        <v>1</v>
      </c>
      <c r="Q123" s="7">
        <f>INDEX('Masterlist - Updating'!$Q:$Q,MATCH(B123,'Masterlist - Updating'!$B:$B,0))</f>
        <v>0</v>
      </c>
      <c r="R123" s="7">
        <f>INDEX('Masterlist - Updating'!$R:$R,MATCH(B123,'Masterlist - Updating'!$B:$B,0))</f>
        <v>0</v>
      </c>
      <c r="S123" s="7">
        <f>INDEX('Masterlist - Updating'!$S:$S,MATCH(B123,'Masterlist - Updating'!$B:$B,0))</f>
        <v>0</v>
      </c>
      <c r="T123" s="7">
        <f>INDEX('Masterlist - Updating'!$T:$T,MATCH(B123,'Masterlist - Updating'!$B:$B,0))</f>
        <v>0</v>
      </c>
      <c r="U123" s="11">
        <f t="shared" ca="1" si="8"/>
        <v>44831</v>
      </c>
      <c r="V123" s="11">
        <f t="shared" si="7"/>
        <v>44880</v>
      </c>
    </row>
    <row r="124" spans="1:22" ht="62" hidden="1" x14ac:dyDescent="0.35">
      <c r="A124" s="2">
        <v>161</v>
      </c>
      <c r="B124" s="12" t="s">
        <v>609</v>
      </c>
      <c r="C124" s="130" t="str">
        <f>INDEX('Masterlist - Updating'!$C:$C,MATCH(B124,'Masterlist - Updating'!$B:$B,0))</f>
        <v>PLUG GAUGE</v>
      </c>
      <c r="D124" s="7" t="str">
        <f>INDEX('Masterlist - Updating'!$D:$D,MATCH(B124,'Masterlist - Updating'!$B:$B,0))</f>
        <v>PMC MERCURY</v>
      </c>
      <c r="E124" s="7" t="str">
        <f>INDEX('Masterlist - Updating'!$E:$E,MATCH(B124,'Masterlist - Updating'!$B:$B,0))</f>
        <v>3/8" - 18 NPT L1</v>
      </c>
      <c r="F124" s="7" t="str">
        <f>INDEX('Masterlist - Updating'!$F:$F,MATCH(B124,'Masterlist - Updating'!$B:$B,0))</f>
        <v>#3</v>
      </c>
      <c r="G124" s="7" t="str">
        <f>INDEX('Masterlist - Updating'!$G:$G,MATCH(B124,'Masterlist - Updating'!$B:$B,0))</f>
        <v>QCD/TRSG/PROCEDURE 030 / TRSG/QM/001/20 / 
ANSI/ASME B1.20.5-1991</v>
      </c>
      <c r="H124" s="7" t="str">
        <f>INDEX('Masterlist - Updating'!$H:$H,MATCH(B124,'Masterlist - Updating'!$B:$B,0))</f>
        <v>ANSI/ASME B1.2
ANSI/ASME B1.8
ANSI/ASME B1.20.1
ANSI/ASME B1.5</v>
      </c>
      <c r="I124" s="8">
        <f>INDEX('Masterlist - Updating'!$I:$I,MATCH(B124,'Masterlist - Updating'!$B:$B,0))</f>
        <v>44690</v>
      </c>
      <c r="J124" s="133">
        <f>INDEX('Masterlist - Updating'!$J:$J,MATCH(B124,'Masterlist - Updating'!$B:$B,0))</f>
        <v>1</v>
      </c>
      <c r="K124" s="133" t="str">
        <f>INDEX('Masterlist - Updating'!$K:$K,MATCH(B124,'Masterlist - Updating'!$B:$B,0))</f>
        <v>Years</v>
      </c>
      <c r="L124" s="8">
        <f>INDEX('Masterlist - Updating'!$L:$L,MATCH(B124,'Masterlist - Updating'!$B:$B,0))</f>
        <v>45055</v>
      </c>
      <c r="M124" s="7" t="str">
        <f>INDEX('Masterlist - Updating'!$M:$M,MATCH(B124,'Masterlist - Updating'!$B:$B,0))</f>
        <v>TRESCAL</v>
      </c>
      <c r="N124" s="7" t="str">
        <f>INDEX('Masterlist - Updating'!$N:$N,MATCH(B124,'Masterlist - Updating'!$B:$B,0))</f>
        <v>SALDM/0699/17/22</v>
      </c>
      <c r="O124" s="7" t="str">
        <f>INDEX('Masterlist - Updating'!$O:$O,MATCH(B124,'Masterlist - Updating'!$B:$B,0))</f>
        <v>QC GAUGE ROOM - I</v>
      </c>
      <c r="P124" s="7" t="b">
        <f ca="1">INDEX('Masterlist - Updating'!$P:$P,MATCH(B124,'Masterlist - Updating'!$B:$B,0))</f>
        <v>1</v>
      </c>
      <c r="Q124" s="7">
        <f>INDEX('Masterlist - Updating'!$Q:$Q,MATCH(B124,'Masterlist - Updating'!$B:$B,0))</f>
        <v>0</v>
      </c>
      <c r="R124" s="7" t="str">
        <f>INDEX('Masterlist - Updating'!$R:$R,MATCH(B124,'Masterlist - Updating'!$B:$B,0))</f>
        <v>18640 (E81)
0101 (600.2)
000211509 (PH-3515F)</v>
      </c>
      <c r="S124" s="7" t="str">
        <f>INDEX('Masterlist - Updating'!$S:$S,MATCH(B124,'Masterlist - Updating'!$B:$B,0))</f>
        <v>SALDM/1010/2/21
SALDM/1074/3/21
SALDM/0624/1/22</v>
      </c>
      <c r="T124" s="7" t="str">
        <f>INDEX('Masterlist - Updating'!$T:$T,MATCH(B124,'Masterlist - Updating'!$B:$B,0))</f>
        <v>11.08.2023
12.08.2023
19.04.2023</v>
      </c>
      <c r="U124" s="11">
        <f t="shared" ca="1" si="8"/>
        <v>44831</v>
      </c>
      <c r="V124" s="11">
        <f t="shared" si="7"/>
        <v>45041</v>
      </c>
    </row>
    <row r="125" spans="1:22" ht="62" hidden="1" x14ac:dyDescent="0.35">
      <c r="A125" s="2">
        <v>252</v>
      </c>
      <c r="B125" s="12" t="s">
        <v>614</v>
      </c>
      <c r="C125" s="130" t="str">
        <f>INDEX('Masterlist - Updating'!$C:$C,MATCH(B125,'Masterlist - Updating'!$B:$B,0))</f>
        <v>PLUG GAUGE</v>
      </c>
      <c r="D125" s="7" t="str">
        <f>INDEX('Masterlist - Updating'!$D:$D,MATCH(B125,'Masterlist - Updating'!$B:$B,0))</f>
        <v>PMC MERCURY</v>
      </c>
      <c r="E125" s="7" t="str">
        <f>INDEX('Masterlist - Updating'!$E:$E,MATCH(B125,'Masterlist - Updating'!$B:$B,0))</f>
        <v>1-1/4" - 11.5 NPT L1</v>
      </c>
      <c r="F125" s="7" t="str">
        <f>INDEX('Masterlist - Updating'!$F:$F,MATCH(B125,'Masterlist - Updating'!$B:$B,0))</f>
        <v>#2</v>
      </c>
      <c r="G125" s="7" t="str">
        <f>INDEX('Masterlist - Updating'!$G:$G,MATCH(B125,'Masterlist - Updating'!$B:$B,0))</f>
        <v>QCD/TRSG/PROCEDURE 030 /  TRSG/QM/001/20</v>
      </c>
      <c r="H125" s="7" t="str">
        <f>INDEX('Masterlist - Updating'!$H:$H,MATCH(B125,'Masterlist - Updating'!$B:$B,0))</f>
        <v>ANSI/ASME B1.2
ANSI/ASME B1.8
ANSI/ASME B1.20.1
ANSI/ASME B1.5</v>
      </c>
      <c r="I125" s="8">
        <f>INDEX('Masterlist - Updating'!$I:$I,MATCH(B125,'Masterlist - Updating'!$B:$B,0))</f>
        <v>44529</v>
      </c>
      <c r="J125" s="133">
        <f>INDEX('Masterlist - Updating'!$J:$J,MATCH(B125,'Masterlist - Updating'!$B:$B,0))</f>
        <v>1</v>
      </c>
      <c r="K125" s="133" t="str">
        <f>INDEX('Masterlist - Updating'!$K:$K,MATCH(B125,'Masterlist - Updating'!$B:$B,0))</f>
        <v>Years</v>
      </c>
      <c r="L125" s="8">
        <f>INDEX('Masterlist - Updating'!$L:$L,MATCH(B125,'Masterlist - Updating'!$B:$B,0))</f>
        <v>44894</v>
      </c>
      <c r="M125" s="7" t="str">
        <f>INDEX('Masterlist - Updating'!$M:$M,MATCH(B125,'Masterlist - Updating'!$B:$B,0))</f>
        <v>TRESCAL</v>
      </c>
      <c r="N125" s="7" t="str">
        <f>INDEX('Masterlist - Updating'!$N:$N,MATCH(B125,'Masterlist - Updating'!$B:$B,0))</f>
        <v>SALDM/1918/2/21</v>
      </c>
      <c r="O125" s="7" t="str">
        <f>INDEX('Masterlist - Updating'!$O:$O,MATCH(B125,'Masterlist - Updating'!$B:$B,0))</f>
        <v>QC GAUGE ROOM - I</v>
      </c>
      <c r="P125" s="7" t="b">
        <f ca="1">INDEX('Masterlist - Updating'!$P:$P,MATCH(B125,'Masterlist - Updating'!$B:$B,0))</f>
        <v>1</v>
      </c>
      <c r="Q125" s="7">
        <f>INDEX('Masterlist - Updating'!$Q:$Q,MATCH(B125,'Masterlist - Updating'!$B:$B,0))</f>
        <v>0</v>
      </c>
      <c r="R125" s="7">
        <f>INDEX('Masterlist - Updating'!$R:$R,MATCH(B125,'Masterlist - Updating'!$B:$B,0))</f>
        <v>0</v>
      </c>
      <c r="S125" s="7">
        <f>INDEX('Masterlist - Updating'!$S:$S,MATCH(B125,'Masterlist - Updating'!$B:$B,0))</f>
        <v>0</v>
      </c>
      <c r="T125" s="7">
        <f>INDEX('Masterlist - Updating'!$T:$T,MATCH(B125,'Masterlist - Updating'!$B:$B,0))</f>
        <v>0</v>
      </c>
      <c r="U125" s="11">
        <f t="shared" ca="1" si="8"/>
        <v>44831</v>
      </c>
      <c r="V125" s="11">
        <f t="shared" si="7"/>
        <v>44880</v>
      </c>
    </row>
    <row r="126" spans="1:22" ht="62" hidden="1" x14ac:dyDescent="0.35">
      <c r="A126" s="2">
        <v>261</v>
      </c>
      <c r="B126" s="12" t="s">
        <v>616</v>
      </c>
      <c r="C126" s="130" t="str">
        <f>INDEX('Masterlist - Updating'!$C:$C,MATCH(B126,'Masterlist - Updating'!$B:$B,0))</f>
        <v>PLUG GAUGE</v>
      </c>
      <c r="D126" s="7" t="str">
        <f>INDEX('Masterlist - Updating'!$D:$D,MATCH(B126,'Masterlist - Updating'!$B:$B,0))</f>
        <v>PMC MERCURY</v>
      </c>
      <c r="E126" s="7" t="str">
        <f>INDEX('Masterlist - Updating'!$E:$E,MATCH(B126,'Masterlist - Updating'!$B:$B,0))</f>
        <v>2" - 11.5 NPT L1</v>
      </c>
      <c r="F126" s="7" t="str">
        <f>INDEX('Masterlist - Updating'!$F:$F,MATCH(B126,'Masterlist - Updating'!$B:$B,0))</f>
        <v>#3</v>
      </c>
      <c r="G126" s="7" t="str">
        <f>INDEX('Masterlist - Updating'!$G:$G,MATCH(B126,'Masterlist - Updating'!$B:$B,0))</f>
        <v>QCD/TRSG/PROCEDURE 030 /  TRSG/QM/001/20</v>
      </c>
      <c r="H126" s="7" t="str">
        <f>INDEX('Masterlist - Updating'!$H:$H,MATCH(B126,'Masterlist - Updating'!$B:$B,0))</f>
        <v>ANSI/ASME B1.2
ANSI/ASME B1.8
ANSI/ASME B1.20.1
ANSI/ASME B1.5</v>
      </c>
      <c r="I126" s="8">
        <f>INDEX('Masterlist - Updating'!$I:$I,MATCH(B126,'Masterlist - Updating'!$B:$B,0))</f>
        <v>44529</v>
      </c>
      <c r="J126" s="133">
        <f>INDEX('Masterlist - Updating'!$J:$J,MATCH(B126,'Masterlist - Updating'!$B:$B,0))</f>
        <v>1</v>
      </c>
      <c r="K126" s="133" t="str">
        <f>INDEX('Masterlist - Updating'!$K:$K,MATCH(B126,'Masterlist - Updating'!$B:$B,0))</f>
        <v>Years</v>
      </c>
      <c r="L126" s="8">
        <f>INDEX('Masterlist - Updating'!$L:$L,MATCH(B126,'Masterlist - Updating'!$B:$B,0))</f>
        <v>44894</v>
      </c>
      <c r="M126" s="7" t="str">
        <f>INDEX('Masterlist - Updating'!$M:$M,MATCH(B126,'Masterlist - Updating'!$B:$B,0))</f>
        <v>TRESCAL</v>
      </c>
      <c r="N126" s="7" t="str">
        <f>INDEX('Masterlist - Updating'!$N:$N,MATCH(B126,'Masterlist - Updating'!$B:$B,0))</f>
        <v>SALDM/1918/6/21</v>
      </c>
      <c r="O126" s="7" t="str">
        <f>INDEX('Masterlist - Updating'!$O:$O,MATCH(B126,'Masterlist - Updating'!$B:$B,0))</f>
        <v>M/S GAUGE ROOM H41</v>
      </c>
      <c r="P126" s="7" t="b">
        <f ca="1">INDEX('Masterlist - Updating'!$P:$P,MATCH(B126,'Masterlist - Updating'!$B:$B,0))</f>
        <v>1</v>
      </c>
      <c r="Q126" s="7">
        <f>INDEX('Masterlist - Updating'!$Q:$Q,MATCH(B126,'Masterlist - Updating'!$B:$B,0))</f>
        <v>0</v>
      </c>
      <c r="R126" s="7">
        <f>INDEX('Masterlist - Updating'!$R:$R,MATCH(B126,'Masterlist - Updating'!$B:$B,0))</f>
        <v>0</v>
      </c>
      <c r="S126" s="7">
        <f>INDEX('Masterlist - Updating'!$S:$S,MATCH(B126,'Masterlist - Updating'!$B:$B,0))</f>
        <v>0</v>
      </c>
      <c r="T126" s="7">
        <f>INDEX('Masterlist - Updating'!$T:$T,MATCH(B126,'Masterlist - Updating'!$B:$B,0))</f>
        <v>0</v>
      </c>
      <c r="U126" s="11">
        <f t="shared" ca="1" si="8"/>
        <v>44831</v>
      </c>
      <c r="V126" s="11">
        <f t="shared" si="7"/>
        <v>44880</v>
      </c>
    </row>
    <row r="127" spans="1:22" ht="62" hidden="1" x14ac:dyDescent="0.35">
      <c r="A127" s="2">
        <v>178</v>
      </c>
      <c r="B127" s="12" t="s">
        <v>619</v>
      </c>
      <c r="C127" s="130" t="str">
        <f>INDEX('Masterlist - Updating'!$C:$C,MATCH(B127,'Masterlist - Updating'!$B:$B,0))</f>
        <v>PLUG GAUGE 
(GO &amp; NO GO)</v>
      </c>
      <c r="D127" s="7" t="str">
        <f>INDEX('Masterlist - Updating'!$D:$D,MATCH(B127,'Masterlist - Updating'!$B:$B,0))</f>
        <v>PMC MERCURY</v>
      </c>
      <c r="E127" s="7" t="str">
        <f>INDEX('Masterlist - Updating'!$E:$E,MATCH(B127,'Masterlist - Updating'!$B:$B,0))</f>
        <v>1/4" - 20 UNC - 2B</v>
      </c>
      <c r="F127" s="7" t="str">
        <f>INDEX('Masterlist - Updating'!$F:$F,MATCH(B127,'Masterlist - Updating'!$B:$B,0))</f>
        <v>#3</v>
      </c>
      <c r="G127" s="7" t="str">
        <f>INDEX('Masterlist - Updating'!$G:$G,MATCH(B127,'Masterlist - Updating'!$B:$B,0))</f>
        <v>QCD/TRSG/PROCEDURE 014 / TRSG/QM/001/20 / 
ANSI/ASME B1.2-1983</v>
      </c>
      <c r="H127" s="7" t="str">
        <f>INDEX('Masterlist - Updating'!$H:$H,MATCH(B127,'Masterlist - Updating'!$B:$B,0))</f>
        <v>ANSI/ASME B1.2
ANSI/ASME B1.8
ANSI/ASME B1.20.1
ANSI/ASME B1.5</v>
      </c>
      <c r="I127" s="8">
        <f>INDEX('Masterlist - Updating'!$I:$I,MATCH(B127,'Masterlist - Updating'!$B:$B,0))</f>
        <v>44685</v>
      </c>
      <c r="J127" s="133">
        <f>INDEX('Masterlist - Updating'!$J:$J,MATCH(B127,'Masterlist - Updating'!$B:$B,0))</f>
        <v>1</v>
      </c>
      <c r="K127" s="133" t="str">
        <f>INDEX('Masterlist - Updating'!$K:$K,MATCH(B127,'Masterlist - Updating'!$B:$B,0))</f>
        <v>Years</v>
      </c>
      <c r="L127" s="8">
        <f>INDEX('Masterlist - Updating'!$L:$L,MATCH(B127,'Masterlist - Updating'!$B:$B,0))</f>
        <v>45050</v>
      </c>
      <c r="M127" s="7" t="str">
        <f>INDEX('Masterlist - Updating'!$M:$M,MATCH(B127,'Masterlist - Updating'!$B:$B,0))</f>
        <v>TRESCAL</v>
      </c>
      <c r="N127" s="7" t="str">
        <f>INDEX('Masterlist - Updating'!$N:$N,MATCH(B127,'Masterlist - Updating'!$B:$B,0))</f>
        <v>SALDM/0675/46/22</v>
      </c>
      <c r="O127" s="7" t="str">
        <f>INDEX('Masterlist - Updating'!$O:$O,MATCH(B127,'Masterlist - Updating'!$B:$B,0))</f>
        <v>QC GAUGE ROOM - I</v>
      </c>
      <c r="P127" s="7" t="b">
        <f ca="1">INDEX('Masterlist - Updating'!$P:$P,MATCH(B127,'Masterlist - Updating'!$B:$B,0))</f>
        <v>1</v>
      </c>
      <c r="Q127" s="7">
        <f>INDEX('Masterlist - Updating'!$Q:$Q,MATCH(B127,'Masterlist - Updating'!$B:$B,0))</f>
        <v>0</v>
      </c>
      <c r="R127" s="7" t="str">
        <f>INDEX('Masterlist - Updating'!$R:$R,MATCH(B127,'Masterlist - Updating'!$B:$B,0))</f>
        <v>18640 (E81)
0101 (600.2)
000211509 (PH-3515F)</v>
      </c>
      <c r="S127" s="7" t="str">
        <f>INDEX('Masterlist - Updating'!$S:$S,MATCH(B127,'Masterlist - Updating'!$B:$B,0))</f>
        <v>SALDM/1010/2/21
SALDM/1074/3/21
SALDM/0624/1/22</v>
      </c>
      <c r="T127" s="7" t="str">
        <f>INDEX('Masterlist - Updating'!$T:$T,MATCH(B127,'Masterlist - Updating'!$B:$B,0))</f>
        <v>11.08.2023
12.08.2023
19.04.2023</v>
      </c>
      <c r="U127" s="11">
        <f t="shared" ca="1" si="8"/>
        <v>44831</v>
      </c>
      <c r="V127" s="11">
        <f t="shared" si="7"/>
        <v>45036</v>
      </c>
    </row>
    <row r="128" spans="1:22" ht="62" hidden="1" x14ac:dyDescent="0.35">
      <c r="A128" s="2">
        <v>179</v>
      </c>
      <c r="B128" s="12" t="s">
        <v>622</v>
      </c>
      <c r="C128" s="130" t="str">
        <f>INDEX('Masterlist - Updating'!$C:$C,MATCH(B128,'Masterlist - Updating'!$B:$B,0))</f>
        <v>PLUG GAUGE 
(GO &amp; NO GO)</v>
      </c>
      <c r="D128" s="7" t="str">
        <f>INDEX('Masterlist - Updating'!$D:$D,MATCH(B128,'Masterlist - Updating'!$B:$B,0))</f>
        <v>PMC MERCURY</v>
      </c>
      <c r="E128" s="7" t="str">
        <f>INDEX('Masterlist - Updating'!$E:$E,MATCH(B128,'Masterlist - Updating'!$B:$B,0))</f>
        <v>5/16'' - 18 UNC - 2B</v>
      </c>
      <c r="F128" s="7" t="str">
        <f>INDEX('Masterlist - Updating'!$F:$F,MATCH(B128,'Masterlist - Updating'!$B:$B,0))</f>
        <v>#3</v>
      </c>
      <c r="G128" s="7" t="str">
        <f>INDEX('Masterlist - Updating'!$G:$G,MATCH(B128,'Masterlist - Updating'!$B:$B,0))</f>
        <v>QCD/TRSG/PROCEDURE 014 / TRSG/QM/001/20 / 
ANSI/ASME B1.2-1983</v>
      </c>
      <c r="H128" s="7" t="str">
        <f>INDEX('Masterlist - Updating'!$H:$H,MATCH(B128,'Masterlist - Updating'!$B:$B,0))</f>
        <v>ANSI/ASME B1.2
ANSI/ASME B1.8
ANSI/ASME B1.20.1
ANSI/ASME B1.5</v>
      </c>
      <c r="I128" s="8">
        <f>INDEX('Masterlist - Updating'!$I:$I,MATCH(B128,'Masterlist - Updating'!$B:$B,0))</f>
        <v>44685</v>
      </c>
      <c r="J128" s="133">
        <f>INDEX('Masterlist - Updating'!$J:$J,MATCH(B128,'Masterlist - Updating'!$B:$B,0))</f>
        <v>1</v>
      </c>
      <c r="K128" s="133" t="str">
        <f>INDEX('Masterlist - Updating'!$K:$K,MATCH(B128,'Masterlist - Updating'!$B:$B,0))</f>
        <v>Years</v>
      </c>
      <c r="L128" s="8">
        <f>INDEX('Masterlist - Updating'!$L:$L,MATCH(B128,'Masterlist - Updating'!$B:$B,0))</f>
        <v>45050</v>
      </c>
      <c r="M128" s="7" t="str">
        <f>INDEX('Masterlist - Updating'!$M:$M,MATCH(B128,'Masterlist - Updating'!$B:$B,0))</f>
        <v>TRESCAL</v>
      </c>
      <c r="N128" s="7" t="str">
        <f>INDEX('Masterlist - Updating'!$N:$N,MATCH(B128,'Masterlist - Updating'!$B:$B,0))</f>
        <v>SALDM/0675/42/22</v>
      </c>
      <c r="O128" s="7" t="str">
        <f>INDEX('Masterlist - Updating'!$O:$O,MATCH(B128,'Masterlist - Updating'!$B:$B,0))</f>
        <v>QC GAUGE ROOM - I</v>
      </c>
      <c r="P128" s="7" t="b">
        <f ca="1">INDEX('Masterlist - Updating'!$P:$P,MATCH(B128,'Masterlist - Updating'!$B:$B,0))</f>
        <v>1</v>
      </c>
      <c r="Q128" s="7">
        <f>INDEX('Masterlist - Updating'!$Q:$Q,MATCH(B128,'Masterlist - Updating'!$B:$B,0))</f>
        <v>0</v>
      </c>
      <c r="R128" s="7" t="str">
        <f>INDEX('Masterlist - Updating'!$R:$R,MATCH(B128,'Masterlist - Updating'!$B:$B,0))</f>
        <v>18640 (E81)
0101 (600.2)
000211509 (PH-3515F)</v>
      </c>
      <c r="S128" s="7" t="str">
        <f>INDEX('Masterlist - Updating'!$S:$S,MATCH(B128,'Masterlist - Updating'!$B:$B,0))</f>
        <v>SALDM/1010/2/21
SALDM/1074/3/21
SALDM/0624/1/22</v>
      </c>
      <c r="T128" s="7" t="str">
        <f>INDEX('Masterlist - Updating'!$T:$T,MATCH(B128,'Masterlist - Updating'!$B:$B,0))</f>
        <v>11.08.2023
12.08.2023
19.04.2023</v>
      </c>
      <c r="U128" s="11">
        <f t="shared" ca="1" si="8"/>
        <v>44831</v>
      </c>
      <c r="V128" s="11">
        <f t="shared" ref="V128:V151" si="9">L128-14</f>
        <v>45036</v>
      </c>
    </row>
    <row r="129" spans="1:22" ht="62" hidden="1" x14ac:dyDescent="0.35">
      <c r="A129" s="2">
        <v>180</v>
      </c>
      <c r="B129" s="12" t="s">
        <v>625</v>
      </c>
      <c r="C129" s="130" t="str">
        <f>INDEX('Masterlist - Updating'!$C:$C,MATCH(B129,'Masterlist - Updating'!$B:$B,0))</f>
        <v>PLUG GAUGE 
(GO &amp; NO GO)</v>
      </c>
      <c r="D129" s="7" t="str">
        <f>INDEX('Masterlist - Updating'!$D:$D,MATCH(B129,'Masterlist - Updating'!$B:$B,0))</f>
        <v>PMC MERCURY</v>
      </c>
      <c r="E129" s="7" t="str">
        <f>INDEX('Masterlist - Updating'!$E:$E,MATCH(B129,'Masterlist - Updating'!$B:$B,0))</f>
        <v>3/8" - 16 UNC - 2B</v>
      </c>
      <c r="F129" s="7" t="str">
        <f>INDEX('Masterlist - Updating'!$F:$F,MATCH(B129,'Masterlist - Updating'!$B:$B,0))</f>
        <v>#2</v>
      </c>
      <c r="G129" s="7" t="str">
        <f>INDEX('Masterlist - Updating'!$G:$G,MATCH(B129,'Masterlist - Updating'!$B:$B,0))</f>
        <v>QCD/TRSG/PROCEDURE 014 / TRSG/QM/001/20 / 
ANSI/ASME B1.2-1983</v>
      </c>
      <c r="H129" s="7" t="str">
        <f>INDEX('Masterlist - Updating'!$H:$H,MATCH(B129,'Masterlist - Updating'!$B:$B,0))</f>
        <v>ANSI/ASME B1.2
ANSI/ASME B1.8
ANSI/ASME B1.20.1
ANSI/ASME B1.5</v>
      </c>
      <c r="I129" s="8">
        <f>INDEX('Masterlist - Updating'!$I:$I,MATCH(B129,'Masterlist - Updating'!$B:$B,0))</f>
        <v>44686</v>
      </c>
      <c r="J129" s="133">
        <f>INDEX('Masterlist - Updating'!$J:$J,MATCH(B129,'Masterlist - Updating'!$B:$B,0))</f>
        <v>1</v>
      </c>
      <c r="K129" s="133" t="str">
        <f>INDEX('Masterlist - Updating'!$K:$K,MATCH(B129,'Masterlist - Updating'!$B:$B,0))</f>
        <v>Years</v>
      </c>
      <c r="L129" s="8">
        <f>INDEX('Masterlist - Updating'!$L:$L,MATCH(B129,'Masterlist - Updating'!$B:$B,0))</f>
        <v>45051</v>
      </c>
      <c r="M129" s="7" t="str">
        <f>INDEX('Masterlist - Updating'!$M:$M,MATCH(B129,'Masterlist - Updating'!$B:$B,0))</f>
        <v>TRESCAL</v>
      </c>
      <c r="N129" s="7" t="str">
        <f>INDEX('Masterlist - Updating'!$N:$N,MATCH(B129,'Masterlist - Updating'!$B:$B,0))</f>
        <v>SALDM/0675/60/22</v>
      </c>
      <c r="O129" s="7" t="str">
        <f>INDEX('Masterlist - Updating'!$O:$O,MATCH(B129,'Masterlist - Updating'!$B:$B,0))</f>
        <v>QC BAY C TROLLY 1 L3</v>
      </c>
      <c r="P129" s="7" t="b">
        <f ca="1">INDEX('Masterlist - Updating'!$P:$P,MATCH(B129,'Masterlist - Updating'!$B:$B,0))</f>
        <v>1</v>
      </c>
      <c r="Q129" s="7">
        <f>INDEX('Masterlist - Updating'!$Q:$Q,MATCH(B129,'Masterlist - Updating'!$B:$B,0))</f>
        <v>0</v>
      </c>
      <c r="R129" s="7" t="str">
        <f>INDEX('Masterlist - Updating'!$R:$R,MATCH(B129,'Masterlist - Updating'!$B:$B,0))</f>
        <v>18640 (E81)
0101 (600.2)
000211509 (PH-3515F)</v>
      </c>
      <c r="S129" s="7" t="str">
        <f>INDEX('Masterlist - Updating'!$S:$S,MATCH(B129,'Masterlist - Updating'!$B:$B,0))</f>
        <v>SALDM/1010/2/21
SALDM/1074/3/21
SALDM/0624/1/22</v>
      </c>
      <c r="T129" s="7" t="str">
        <f>INDEX('Masterlist - Updating'!$T:$T,MATCH(B129,'Masterlist - Updating'!$B:$B,0))</f>
        <v>11.08.2023
12.08.2023
19.04.2023</v>
      </c>
      <c r="U129" s="11">
        <f t="shared" ca="1" si="8"/>
        <v>44831</v>
      </c>
      <c r="V129" s="11">
        <f t="shared" si="9"/>
        <v>45037</v>
      </c>
    </row>
    <row r="130" spans="1:22" ht="62" hidden="1" x14ac:dyDescent="0.35">
      <c r="A130" s="2">
        <v>181</v>
      </c>
      <c r="B130" s="12" t="s">
        <v>629</v>
      </c>
      <c r="C130" s="130" t="str">
        <f>INDEX('Masterlist - Updating'!$C:$C,MATCH(B130,'Masterlist - Updating'!$B:$B,0))</f>
        <v>PLUG GAUGE 
(GO &amp; NO GO)</v>
      </c>
      <c r="D130" s="7" t="str">
        <f>INDEX('Masterlist - Updating'!$D:$D,MATCH(B130,'Masterlist - Updating'!$B:$B,0))</f>
        <v>PMC MERCURY</v>
      </c>
      <c r="E130" s="7" t="str">
        <f>INDEX('Masterlist - Updating'!$E:$E,MATCH(B130,'Masterlist - Updating'!$B:$B,0))</f>
        <v>7/16" - 14 UNC - 2B</v>
      </c>
      <c r="F130" s="7" t="str">
        <f>INDEX('Masterlist - Updating'!$F:$F,MATCH(B130,'Masterlist - Updating'!$B:$B,0))</f>
        <v>#1</v>
      </c>
      <c r="G130" s="7" t="str">
        <f>INDEX('Masterlist - Updating'!$G:$G,MATCH(B130,'Masterlist - Updating'!$B:$B,0))</f>
        <v>QCD/TRSG/PROCEDURE 014 / TRSG/QM/001/20 / 
ANSI/ASME B1.2-1983</v>
      </c>
      <c r="H130" s="7" t="str">
        <f>INDEX('Masterlist - Updating'!$H:$H,MATCH(B130,'Masterlist - Updating'!$B:$B,0))</f>
        <v>ANSI/ASME B1.2
ANSI/ASME B1.8
ANSI/ASME B1.20.1
ANSI/ASME B1.5</v>
      </c>
      <c r="I130" s="8">
        <f>INDEX('Masterlist - Updating'!$I:$I,MATCH(B130,'Masterlist - Updating'!$B:$B,0))</f>
        <v>44686</v>
      </c>
      <c r="J130" s="133">
        <f>INDEX('Masterlist - Updating'!$J:$J,MATCH(B130,'Masterlist - Updating'!$B:$B,0))</f>
        <v>1</v>
      </c>
      <c r="K130" s="133" t="str">
        <f>INDEX('Masterlist - Updating'!$K:$K,MATCH(B130,'Masterlist - Updating'!$B:$B,0))</f>
        <v>Years</v>
      </c>
      <c r="L130" s="8">
        <f>INDEX('Masterlist - Updating'!$L:$L,MATCH(B130,'Masterlist - Updating'!$B:$B,0))</f>
        <v>45051</v>
      </c>
      <c r="M130" s="7" t="str">
        <f>INDEX('Masterlist - Updating'!$M:$M,MATCH(B130,'Masterlist - Updating'!$B:$B,0))</f>
        <v>TRESCAL</v>
      </c>
      <c r="N130" s="7" t="str">
        <f>INDEX('Masterlist - Updating'!$N:$N,MATCH(B130,'Masterlist - Updating'!$B:$B,0))</f>
        <v>SALDM/0675/61/22</v>
      </c>
      <c r="O130" s="7" t="str">
        <f>INDEX('Masterlist - Updating'!$O:$O,MATCH(B130,'Masterlist - Updating'!$B:$B,0))</f>
        <v>M/S GAUGE ROOM H26</v>
      </c>
      <c r="P130" s="7" t="b">
        <f ca="1">INDEX('Masterlist - Updating'!$P:$P,MATCH(B130,'Masterlist - Updating'!$B:$B,0))</f>
        <v>1</v>
      </c>
      <c r="Q130" s="7">
        <f>INDEX('Masterlist - Updating'!$Q:$Q,MATCH(B130,'Masterlist - Updating'!$B:$B,0))</f>
        <v>0</v>
      </c>
      <c r="R130" s="7" t="str">
        <f>INDEX('Masterlist - Updating'!$R:$R,MATCH(B130,'Masterlist - Updating'!$B:$B,0))</f>
        <v>18640 (E81)
0101 (600.2)
000211509 (PH-3515F)</v>
      </c>
      <c r="S130" s="7" t="str">
        <f>INDEX('Masterlist - Updating'!$S:$S,MATCH(B130,'Masterlist - Updating'!$B:$B,0))</f>
        <v>SALDM/1010/2/21
SALDM/1074/3/21
SALDM/0624/1/22</v>
      </c>
      <c r="T130" s="7" t="str">
        <f>INDEX('Masterlist - Updating'!$T:$T,MATCH(B130,'Masterlist - Updating'!$B:$B,0))</f>
        <v>11.08.2023
12.08.2023
19.04.2023</v>
      </c>
      <c r="U130" s="11">
        <f t="shared" ca="1" si="8"/>
        <v>44831</v>
      </c>
      <c r="V130" s="11">
        <f t="shared" si="9"/>
        <v>45037</v>
      </c>
    </row>
    <row r="131" spans="1:22" ht="62" hidden="1" x14ac:dyDescent="0.35">
      <c r="A131" s="2">
        <v>182</v>
      </c>
      <c r="B131" s="12" t="s">
        <v>633</v>
      </c>
      <c r="C131" s="130" t="str">
        <f>INDEX('Masterlist - Updating'!$C:$C,MATCH(B131,'Masterlist - Updating'!$B:$B,0))</f>
        <v>PLUG GAUGE 
(GO &amp; NO GO)</v>
      </c>
      <c r="D131" s="7" t="str">
        <f>INDEX('Masterlist - Updating'!$D:$D,MATCH(B131,'Masterlist - Updating'!$B:$B,0))</f>
        <v>PMC MERCURY</v>
      </c>
      <c r="E131" s="7" t="str">
        <f>INDEX('Masterlist - Updating'!$E:$E,MATCH(B131,'Masterlist - Updating'!$B:$B,0))</f>
        <v>1-1/4" - 7 UNC - 2B</v>
      </c>
      <c r="F131" s="7" t="str">
        <f>INDEX('Masterlist - Updating'!$F:$F,MATCH(B131,'Masterlist - Updating'!$B:$B,0))</f>
        <v>#1</v>
      </c>
      <c r="G131" s="7" t="str">
        <f>INDEX('Masterlist - Updating'!$G:$G,MATCH(B131,'Masterlist - Updating'!$B:$B,0))</f>
        <v>QCD/TRSG/PROCEDURE 014 / TRSG/QM/001/20 / 
ANSI/ASME B1.2-1983</v>
      </c>
      <c r="H131" s="7" t="str">
        <f>INDEX('Masterlist - Updating'!$H:$H,MATCH(B131,'Masterlist - Updating'!$B:$B,0))</f>
        <v>ANSI/ASME B1.2
ANSI/ASME B1.8
ANSI/ASME B1.20.1
ANSI/ASME B1.5</v>
      </c>
      <c r="I131" s="8">
        <f>INDEX('Masterlist - Updating'!$I:$I,MATCH(B131,'Masterlist - Updating'!$B:$B,0))</f>
        <v>44681</v>
      </c>
      <c r="J131" s="133">
        <f>INDEX('Masterlist - Updating'!$J:$J,MATCH(B131,'Masterlist - Updating'!$B:$B,0))</f>
        <v>1</v>
      </c>
      <c r="K131" s="133" t="str">
        <f>INDEX('Masterlist - Updating'!$K:$K,MATCH(B131,'Masterlist - Updating'!$B:$B,0))</f>
        <v>Years</v>
      </c>
      <c r="L131" s="8">
        <f>INDEX('Masterlist - Updating'!$L:$L,MATCH(B131,'Masterlist - Updating'!$B:$B,0))</f>
        <v>45046</v>
      </c>
      <c r="M131" s="7" t="str">
        <f>INDEX('Masterlist - Updating'!$M:$M,MATCH(B131,'Masterlist - Updating'!$B:$B,0))</f>
        <v>TRESCAL</v>
      </c>
      <c r="N131" s="7" t="str">
        <f>INDEX('Masterlist - Updating'!$N:$N,MATCH(B131,'Masterlist - Updating'!$B:$B,0))</f>
        <v>SALDM/0675/7/22</v>
      </c>
      <c r="O131" s="7" t="str">
        <f>INDEX('Masterlist - Updating'!$O:$O,MATCH(B131,'Masterlist - Updating'!$B:$B,0))</f>
        <v>M/S GAUGE ROOM H12</v>
      </c>
      <c r="P131" s="7" t="b">
        <f ca="1">INDEX('Masterlist - Updating'!$P:$P,MATCH(B131,'Masterlist - Updating'!$B:$B,0))</f>
        <v>1</v>
      </c>
      <c r="Q131" s="7">
        <f>INDEX('Masterlist - Updating'!$Q:$Q,MATCH(B131,'Masterlist - Updating'!$B:$B,0))</f>
        <v>0</v>
      </c>
      <c r="R131" s="7" t="str">
        <f>INDEX('Masterlist - Updating'!$R:$R,MATCH(B131,'Masterlist - Updating'!$B:$B,0))</f>
        <v>18640 (E81)
0101 (600.2)
000211509 (PH-3515F)</v>
      </c>
      <c r="S131" s="7" t="str">
        <f>INDEX('Masterlist - Updating'!$S:$S,MATCH(B131,'Masterlist - Updating'!$B:$B,0))</f>
        <v>SALDM/1010/2/21
SALDM/1074/3/21
SALDM/0624/1/22</v>
      </c>
      <c r="T131" s="7" t="str">
        <f>INDEX('Masterlist - Updating'!$T:$T,MATCH(B131,'Masterlist - Updating'!$B:$B,0))</f>
        <v>11.08.2023
12.08.2023
19.04.2023</v>
      </c>
      <c r="U131" s="11">
        <f t="shared" ca="1" si="8"/>
        <v>44831</v>
      </c>
      <c r="V131" s="11">
        <f t="shared" si="9"/>
        <v>45032</v>
      </c>
    </row>
    <row r="132" spans="1:22" ht="93" x14ac:dyDescent="0.35">
      <c r="A132" s="2">
        <v>132</v>
      </c>
      <c r="B132" s="3" t="s">
        <v>637</v>
      </c>
      <c r="C132" s="130" t="str">
        <f>INDEX('Masterlist - Updating'!$C:$C,MATCH(B132,'Masterlist - Updating'!$B:$B,0))</f>
        <v>EXTERNAL MICROMETER</v>
      </c>
      <c r="D132" s="7" t="str">
        <f>INDEX('Masterlist - Updating'!$D:$D,MATCH(B132,'Masterlist - Updating'!$B:$B,0))</f>
        <v>MITUTOYO</v>
      </c>
      <c r="E132" s="7" t="str">
        <f>INDEX('Masterlist - Updating'!$E:$E,MATCH(B132,'Masterlist - Updating'!$B:$B,0))</f>
        <v>36" - 42"</v>
      </c>
      <c r="F132" s="7" t="str">
        <f>INDEX('Masterlist - Updating'!$F:$F,MATCH(B132,'Masterlist - Updating'!$B:$B,0))</f>
        <v>21011718</v>
      </c>
      <c r="G132" s="7" t="str">
        <f>INDEX('Masterlist - Updating'!$G:$G,MATCH(B132,'Masterlist - Updating'!$B:$B,0))</f>
        <v>MP-DIM-01 (T) REV:0</v>
      </c>
      <c r="H132" s="7" t="str">
        <f>INDEX('Masterlist - Updating'!$H:$H,MATCH(B132,'Masterlist - Updating'!$B:$B,0))</f>
        <v>BS 870 / ISO 3611 OR PER MANUFACTURER SPECIFICATION</v>
      </c>
      <c r="I132" s="8">
        <f>INDEX('Masterlist - Updating'!$I:$I,MATCH(B132,'Masterlist - Updating'!$B:$B,0))</f>
        <v>44778</v>
      </c>
      <c r="J132" s="133">
        <f>INDEX('Masterlist - Updating'!$J:$J,MATCH(B132,'Masterlist - Updating'!$B:$B,0))</f>
        <v>1</v>
      </c>
      <c r="K132" s="133" t="str">
        <f>INDEX('Masterlist - Updating'!$K:$K,MATCH(B132,'Masterlist - Updating'!$B:$B,0))</f>
        <v>Years</v>
      </c>
      <c r="L132" s="8">
        <f>INDEX('Masterlist - Updating'!$L:$L,MATCH(B132,'Masterlist - Updating'!$B:$B,0))</f>
        <v>45143</v>
      </c>
      <c r="M132" s="7" t="str">
        <f>INDEX('Masterlist - Updating'!$M:$M,MATCH(B132,'Masterlist - Updating'!$B:$B,0))</f>
        <v>CALTEK</v>
      </c>
      <c r="N132" s="7" t="str">
        <f>INDEX('Masterlist - Updating'!$N:$N,MATCH(B132,'Masterlist - Updating'!$B:$B,0))</f>
        <v>CTJ22-4963 / MPD 3081M-22</v>
      </c>
      <c r="O132" s="7" t="str">
        <f>INDEX('Masterlist - Updating'!$O:$O,MATCH(B132,'Masterlist - Updating'!$B:$B,0))</f>
        <v>M/S RED CABINET</v>
      </c>
      <c r="P132" s="7" t="b">
        <f ca="1">INDEX('Masterlist - Updating'!$P:$P,MATCH(B132,'Masterlist - Updating'!$B:$B,0))</f>
        <v>1</v>
      </c>
      <c r="Q132" s="7">
        <f>INDEX('Masterlist - Updating'!$Q:$Q,MATCH(B132,'Masterlist - Updating'!$B:$B,0))</f>
        <v>0</v>
      </c>
      <c r="R132" s="7" t="str">
        <f>INDEX('Masterlist - Updating'!$R:$R,MATCH(B132,'Masterlist - Updating'!$B:$B,0))</f>
        <v>3008
2516
3011
3010
LL002666
PBU629</v>
      </c>
      <c r="S132" s="7" t="str">
        <f>INDEX('Masterlist - Updating'!$S:$S,MATCH(B132,'Masterlist - Updating'!$B:$B,0))</f>
        <v>SG 3367
SSG 3378
SG 3375
SG3372
MDL221185-1
MD 269M-22</v>
      </c>
      <c r="T132" s="7" t="str">
        <f>INDEX('Masterlist - Updating'!$T:$T,MATCH(B132,'Masterlist - Updating'!$B:$B,0))</f>
        <v>20.06.2025
22.06.2025
22.06.2025
22.06.2025
29.04.2024
03.06.2023</v>
      </c>
      <c r="U132" s="11">
        <f t="shared" ca="1" si="8"/>
        <v>44831</v>
      </c>
      <c r="V132" s="11">
        <f t="shared" si="9"/>
        <v>45129</v>
      </c>
    </row>
    <row r="133" spans="1:22" ht="93" x14ac:dyDescent="0.35">
      <c r="A133" s="2">
        <v>133</v>
      </c>
      <c r="B133" s="3" t="s">
        <v>642</v>
      </c>
      <c r="C133" s="130" t="str">
        <f>INDEX('Masterlist - Updating'!$C:$C,MATCH(B133,'Masterlist - Updating'!$B:$B,0))</f>
        <v>EXTERNAL MICROMETER</v>
      </c>
      <c r="D133" s="7" t="str">
        <f>INDEX('Masterlist - Updating'!$D:$D,MATCH(B133,'Masterlist - Updating'!$B:$B,0))</f>
        <v>MITUTOYO</v>
      </c>
      <c r="E133" s="7" t="str">
        <f>INDEX('Masterlist - Updating'!$E:$E,MATCH(B133,'Masterlist - Updating'!$B:$B,0))</f>
        <v>40" - 44"</v>
      </c>
      <c r="F133" s="7" t="str">
        <f>INDEX('Masterlist - Updating'!$F:$F,MATCH(B133,'Masterlist - Updating'!$B:$B,0))</f>
        <v>42002651</v>
      </c>
      <c r="G133" s="7" t="str">
        <f>INDEX('Masterlist - Updating'!$G:$G,MATCH(B133,'Masterlist - Updating'!$B:$B,0))</f>
        <v>MP-DIM-01 (T) REV:0</v>
      </c>
      <c r="H133" s="7" t="str">
        <f>INDEX('Masterlist - Updating'!$H:$H,MATCH(B133,'Masterlist - Updating'!$B:$B,0))</f>
        <v>BS 870 / ISO 3611 OR PER MANUFACTURER SPECIFICATION</v>
      </c>
      <c r="I133" s="8">
        <f>INDEX('Masterlist - Updating'!$I:$I,MATCH(B133,'Masterlist - Updating'!$B:$B,0))</f>
        <v>44778</v>
      </c>
      <c r="J133" s="133">
        <f>INDEX('Masterlist - Updating'!$J:$J,MATCH(B133,'Masterlist - Updating'!$B:$B,0))</f>
        <v>1</v>
      </c>
      <c r="K133" s="133" t="str">
        <f>INDEX('Masterlist - Updating'!$K:$K,MATCH(B133,'Masterlist - Updating'!$B:$B,0))</f>
        <v>Years</v>
      </c>
      <c r="L133" s="8">
        <f>INDEX('Masterlist - Updating'!$L:$L,MATCH(B133,'Masterlist - Updating'!$B:$B,0))</f>
        <v>45143</v>
      </c>
      <c r="M133" s="7" t="str">
        <f>INDEX('Masterlist - Updating'!$M:$M,MATCH(B133,'Masterlist - Updating'!$B:$B,0))</f>
        <v>CALTEK</v>
      </c>
      <c r="N133" s="7" t="str">
        <f>INDEX('Masterlist - Updating'!$N:$N,MATCH(B133,'Masterlist - Updating'!$B:$B,0))</f>
        <v>CTJ22-4963 / MPD 3082M-22</v>
      </c>
      <c r="O133" s="7" t="str">
        <f>INDEX('Masterlist - Updating'!$O:$O,MATCH(B133,'Masterlist - Updating'!$B:$B,0))</f>
        <v>M/S RED CABINET</v>
      </c>
      <c r="P133" s="7" t="b">
        <f ca="1">INDEX('Masterlist - Updating'!$P:$P,MATCH(B133,'Masterlist - Updating'!$B:$B,0))</f>
        <v>1</v>
      </c>
      <c r="Q133" s="7">
        <f>INDEX('Masterlist - Updating'!$Q:$Q,MATCH(B133,'Masterlist - Updating'!$B:$B,0))</f>
        <v>0</v>
      </c>
      <c r="R133" s="7" t="str">
        <f>INDEX('Masterlist - Updating'!$R:$R,MATCH(B133,'Masterlist - Updating'!$B:$B,0))</f>
        <v>3008
2516
3011
3010
LL002666
PBU629</v>
      </c>
      <c r="S133" s="7" t="str">
        <f>INDEX('Masterlist - Updating'!$S:$S,MATCH(B133,'Masterlist - Updating'!$B:$B,0))</f>
        <v>SG 3367
SSG 3378
SG 3375
SG3372
MDL221185-1
MD 269M-22</v>
      </c>
      <c r="T133" s="7" t="str">
        <f>INDEX('Masterlist - Updating'!$T:$T,MATCH(B133,'Masterlist - Updating'!$B:$B,0))</f>
        <v>20.06.2025
22.06.2025
22.06.2025
22.06.2025
29.04.2024
03.06.2023</v>
      </c>
      <c r="U133" s="11">
        <f t="shared" ca="1" si="8"/>
        <v>44831</v>
      </c>
      <c r="V133" s="11">
        <f t="shared" si="9"/>
        <v>45129</v>
      </c>
    </row>
    <row r="134" spans="1:22" ht="93" x14ac:dyDescent="0.35">
      <c r="A134" s="2">
        <v>134</v>
      </c>
      <c r="B134" s="3" t="s">
        <v>646</v>
      </c>
      <c r="C134" s="130" t="str">
        <f>INDEX('Masterlist - Updating'!$C:$C,MATCH(B134,'Masterlist - Updating'!$B:$B,0))</f>
        <v>EXTERNAL MICROMETER</v>
      </c>
      <c r="D134" s="7" t="str">
        <f>INDEX('Masterlist - Updating'!$D:$D,MATCH(B134,'Masterlist - Updating'!$B:$B,0))</f>
        <v>MITUTOYO</v>
      </c>
      <c r="E134" s="7" t="str">
        <f>INDEX('Masterlist - Updating'!$E:$E,MATCH(B134,'Masterlist - Updating'!$B:$B,0))</f>
        <v xml:space="preserve"> 44" - 48"</v>
      </c>
      <c r="F134" s="7" t="str">
        <f>INDEX('Masterlist - Updating'!$F:$F,MATCH(B134,'Masterlist - Updating'!$B:$B,0))</f>
        <v>42002054</v>
      </c>
      <c r="G134" s="7" t="str">
        <f>INDEX('Masterlist - Updating'!$G:$G,MATCH(B134,'Masterlist - Updating'!$B:$B,0))</f>
        <v>MP-DIM-01 (T) REV:0</v>
      </c>
      <c r="H134" s="7" t="str">
        <f>INDEX('Masterlist - Updating'!$H:$H,MATCH(B134,'Masterlist - Updating'!$B:$B,0))</f>
        <v>BS 870 / ISO 3611 OR PER MANUFACTURER SPECIFICATION</v>
      </c>
      <c r="I134" s="8">
        <f>INDEX('Masterlist - Updating'!$I:$I,MATCH(B134,'Masterlist - Updating'!$B:$B,0))</f>
        <v>44778</v>
      </c>
      <c r="J134" s="133">
        <f>INDEX('Masterlist - Updating'!$J:$J,MATCH(B134,'Masterlist - Updating'!$B:$B,0))</f>
        <v>1</v>
      </c>
      <c r="K134" s="133" t="str">
        <f>INDEX('Masterlist - Updating'!$K:$K,MATCH(B134,'Masterlist - Updating'!$B:$B,0))</f>
        <v>Years</v>
      </c>
      <c r="L134" s="8">
        <f>INDEX('Masterlist - Updating'!$L:$L,MATCH(B134,'Masterlist - Updating'!$B:$B,0))</f>
        <v>45143</v>
      </c>
      <c r="M134" s="7" t="str">
        <f>INDEX('Masterlist - Updating'!$M:$M,MATCH(B134,'Masterlist - Updating'!$B:$B,0))</f>
        <v>CALTEK</v>
      </c>
      <c r="N134" s="7" t="str">
        <f>INDEX('Masterlist - Updating'!$N:$N,MATCH(B134,'Masterlist - Updating'!$B:$B,0))</f>
        <v>CTJ22-4963 / MPD 3083M-22</v>
      </c>
      <c r="O134" s="7" t="str">
        <f>INDEX('Masterlist - Updating'!$O:$O,MATCH(B134,'Masterlist - Updating'!$B:$B,0))</f>
        <v>M/S RED CABINET</v>
      </c>
      <c r="P134" s="7" t="b">
        <f ca="1">INDEX('Masterlist - Updating'!$P:$P,MATCH(B134,'Masterlist - Updating'!$B:$B,0))</f>
        <v>1</v>
      </c>
      <c r="Q134" s="7">
        <f>INDEX('Masterlist - Updating'!$Q:$Q,MATCH(B134,'Masterlist - Updating'!$B:$B,0))</f>
        <v>0</v>
      </c>
      <c r="R134" s="7" t="str">
        <f>INDEX('Masterlist - Updating'!$R:$R,MATCH(B134,'Masterlist - Updating'!$B:$B,0))</f>
        <v>3008
2516
3011
3010
LL002666
PBU629</v>
      </c>
      <c r="S134" s="7" t="str">
        <f>INDEX('Masterlist - Updating'!$S:$S,MATCH(B134,'Masterlist - Updating'!$B:$B,0))</f>
        <v>SG 3367
SSG 3378
SG 3375
SG3372
MDL221185-1
MD 269M-22</v>
      </c>
      <c r="T134" s="7" t="str">
        <f>INDEX('Masterlist - Updating'!$T:$T,MATCH(B134,'Masterlist - Updating'!$B:$B,0))</f>
        <v>20.06.2025
22.06.2025
22.06.2025
22.06.2025
29.04.2024
03.06.2023</v>
      </c>
      <c r="U134" s="11">
        <f t="shared" ca="1" si="8"/>
        <v>44831</v>
      </c>
      <c r="V134" s="11">
        <f t="shared" si="9"/>
        <v>45129</v>
      </c>
    </row>
    <row r="135" spans="1:22" ht="62" x14ac:dyDescent="0.35">
      <c r="A135" s="2">
        <v>135</v>
      </c>
      <c r="B135" s="3" t="s">
        <v>650</v>
      </c>
      <c r="C135" s="130" t="str">
        <f>INDEX('Masterlist - Updating'!$C:$C,MATCH(B135,'Masterlist - Updating'!$B:$B,0))</f>
        <v>EXTERNAL MICROMETER</v>
      </c>
      <c r="D135" s="7" t="str">
        <f>INDEX('Masterlist - Updating'!$D:$D,MATCH(B135,'Masterlist - Updating'!$B:$B,0))</f>
        <v>MITUTOYO</v>
      </c>
      <c r="E135" s="7" t="str">
        <f>INDEX('Masterlist - Updating'!$E:$E,MATCH(B135,'Masterlist - Updating'!$B:$B,0))</f>
        <v>48" - 52"</v>
      </c>
      <c r="F135" s="7" t="str">
        <f>INDEX('Masterlist - Updating'!$F:$F,MATCH(B135,'Masterlist - Updating'!$B:$B,0))</f>
        <v>42002172</v>
      </c>
      <c r="G135" s="7" t="str">
        <f>INDEX('Masterlist - Updating'!$G:$G,MATCH(B135,'Masterlist - Updating'!$B:$B,0))</f>
        <v>MP-DIM-01 (T) REV:0</v>
      </c>
      <c r="H135" s="7" t="str">
        <f>INDEX('Masterlist - Updating'!$H:$H,MATCH(B135,'Masterlist - Updating'!$B:$B,0))</f>
        <v>BS 870 / ISO 3611 OR PER MANUFACTURER SPECIFICATION</v>
      </c>
      <c r="I135" s="8">
        <f>INDEX('Masterlist - Updating'!$I:$I,MATCH(B135,'Masterlist - Updating'!$B:$B,0))</f>
        <v>44778</v>
      </c>
      <c r="J135" s="133">
        <f>INDEX('Masterlist - Updating'!$J:$J,MATCH(B135,'Masterlist - Updating'!$B:$B,0))</f>
        <v>1</v>
      </c>
      <c r="K135" s="133" t="str">
        <f>INDEX('Masterlist - Updating'!$K:$K,MATCH(B135,'Masterlist - Updating'!$B:$B,0))</f>
        <v>Years</v>
      </c>
      <c r="L135" s="8">
        <f>INDEX('Masterlist - Updating'!$L:$L,MATCH(B135,'Masterlist - Updating'!$B:$B,0))</f>
        <v>45143</v>
      </c>
      <c r="M135" s="7" t="str">
        <f>INDEX('Masterlist - Updating'!$M:$M,MATCH(B135,'Masterlist - Updating'!$B:$B,0))</f>
        <v>CALTEK</v>
      </c>
      <c r="N135" s="7" t="str">
        <f>INDEX('Masterlist - Updating'!$N:$N,MATCH(B135,'Masterlist - Updating'!$B:$B,0))</f>
        <v>CTJ22-4963 / MPD 3084M-22</v>
      </c>
      <c r="O135" s="7" t="str">
        <f>INDEX('Masterlist - Updating'!$O:$O,MATCH(B135,'Masterlist - Updating'!$B:$B,0))</f>
        <v>M/S RED CABINET</v>
      </c>
      <c r="P135" s="7" t="b">
        <f ca="1">INDEX('Masterlist - Updating'!$P:$P,MATCH(B135,'Masterlist - Updating'!$B:$B,0))</f>
        <v>1</v>
      </c>
      <c r="Q135" s="7">
        <f>INDEX('Masterlist - Updating'!$Q:$Q,MATCH(B135,'Masterlist - Updating'!$B:$B,0))</f>
        <v>0</v>
      </c>
      <c r="R135" s="7">
        <f>INDEX('Masterlist - Updating'!$R:$R,MATCH(B135,'Masterlist - Updating'!$B:$B,0))</f>
        <v>0</v>
      </c>
      <c r="S135" s="7">
        <f>INDEX('Masterlist - Updating'!$S:$S,MATCH(B135,'Masterlist - Updating'!$B:$B,0))</f>
        <v>0</v>
      </c>
      <c r="T135" s="7">
        <f>INDEX('Masterlist - Updating'!$T:$T,MATCH(B135,'Masterlist - Updating'!$B:$B,0))</f>
        <v>0</v>
      </c>
      <c r="U135" s="11">
        <f t="shared" ca="1" si="8"/>
        <v>44831</v>
      </c>
      <c r="V135" s="11">
        <f t="shared" si="9"/>
        <v>45129</v>
      </c>
    </row>
    <row r="136" spans="1:22" ht="62" x14ac:dyDescent="0.35">
      <c r="A136" s="2">
        <v>136</v>
      </c>
      <c r="B136" s="3" t="s">
        <v>654</v>
      </c>
      <c r="C136" s="130" t="str">
        <f>INDEX('Masterlist - Updating'!$C:$C,MATCH(B136,'Masterlist - Updating'!$B:$B,0))</f>
        <v>EXTERNAL MICROMETER</v>
      </c>
      <c r="D136" s="7" t="str">
        <f>INDEX('Masterlist - Updating'!$D:$D,MATCH(B136,'Masterlist - Updating'!$B:$B,0))</f>
        <v>MITUTOYO</v>
      </c>
      <c r="E136" s="7" t="str">
        <f>INDEX('Masterlist - Updating'!$E:$E,MATCH(B136,'Masterlist - Updating'!$B:$B,0))</f>
        <v xml:space="preserve"> 52" - 56"</v>
      </c>
      <c r="F136" s="7" t="str">
        <f>INDEX('Masterlist - Updating'!$F:$F,MATCH(B136,'Masterlist - Updating'!$B:$B,0))</f>
        <v>42002445</v>
      </c>
      <c r="G136" s="7" t="str">
        <f>INDEX('Masterlist - Updating'!$G:$G,MATCH(B136,'Masterlist - Updating'!$B:$B,0))</f>
        <v>MP-DIM-01 (T) REV:0</v>
      </c>
      <c r="H136" s="7" t="str">
        <f>INDEX('Masterlist - Updating'!$H:$H,MATCH(B136,'Masterlist - Updating'!$B:$B,0))</f>
        <v>BS 870 / ISO 3611 OR PER MANUFACTURER SPECIFICATION</v>
      </c>
      <c r="I136" s="8">
        <f>INDEX('Masterlist - Updating'!$I:$I,MATCH(B136,'Masterlist - Updating'!$B:$B,0))</f>
        <v>44778</v>
      </c>
      <c r="J136" s="133">
        <f>INDEX('Masterlist - Updating'!$J:$J,MATCH(B136,'Masterlist - Updating'!$B:$B,0))</f>
        <v>1</v>
      </c>
      <c r="K136" s="133" t="str">
        <f>INDEX('Masterlist - Updating'!$K:$K,MATCH(B136,'Masterlist - Updating'!$B:$B,0))</f>
        <v>Years</v>
      </c>
      <c r="L136" s="8">
        <f>INDEX('Masterlist - Updating'!$L:$L,MATCH(B136,'Masterlist - Updating'!$B:$B,0))</f>
        <v>45143</v>
      </c>
      <c r="M136" s="7" t="str">
        <f>INDEX('Masterlist - Updating'!$M:$M,MATCH(B136,'Masterlist - Updating'!$B:$B,0))</f>
        <v>CALTEK</v>
      </c>
      <c r="N136" s="7" t="str">
        <f>INDEX('Masterlist - Updating'!$N:$N,MATCH(B136,'Masterlist - Updating'!$B:$B,0))</f>
        <v>CTJ22-4963 / MPD 3085M-22</v>
      </c>
      <c r="O136" s="7" t="str">
        <f>INDEX('Masterlist - Updating'!$O:$O,MATCH(B136,'Masterlist - Updating'!$B:$B,0))</f>
        <v>M/S RED CABINET</v>
      </c>
      <c r="P136" s="7" t="b">
        <f ca="1">INDEX('Masterlist - Updating'!$P:$P,MATCH(B136,'Masterlist - Updating'!$B:$B,0))</f>
        <v>1</v>
      </c>
      <c r="Q136" s="7">
        <f>INDEX('Masterlist - Updating'!$Q:$Q,MATCH(B136,'Masterlist - Updating'!$B:$B,0))</f>
        <v>0</v>
      </c>
      <c r="R136" s="7">
        <f>INDEX('Masterlist - Updating'!$R:$R,MATCH(B136,'Masterlist - Updating'!$B:$B,0))</f>
        <v>0</v>
      </c>
      <c r="S136" s="7">
        <f>INDEX('Masterlist - Updating'!$S:$S,MATCH(B136,'Masterlist - Updating'!$B:$B,0))</f>
        <v>0</v>
      </c>
      <c r="T136" s="7">
        <f>INDEX('Masterlist - Updating'!$T:$T,MATCH(B136,'Masterlist - Updating'!$B:$B,0))</f>
        <v>0</v>
      </c>
      <c r="U136" s="11">
        <f t="shared" ca="1" si="8"/>
        <v>44831</v>
      </c>
      <c r="V136" s="11">
        <f t="shared" si="9"/>
        <v>45129</v>
      </c>
    </row>
    <row r="137" spans="1:22" ht="62" x14ac:dyDescent="0.35">
      <c r="A137" s="2">
        <v>137</v>
      </c>
      <c r="B137" s="3" t="s">
        <v>658</v>
      </c>
      <c r="C137" s="130" t="str">
        <f>INDEX('Masterlist - Updating'!$C:$C,MATCH(B137,'Masterlist - Updating'!$B:$B,0))</f>
        <v>EXTERNAL MICROMETER</v>
      </c>
      <c r="D137" s="7" t="str">
        <f>INDEX('Masterlist - Updating'!$D:$D,MATCH(B137,'Masterlist - Updating'!$B:$B,0))</f>
        <v>MITUTOYO</v>
      </c>
      <c r="E137" s="7" t="str">
        <f>INDEX('Masterlist - Updating'!$E:$E,MATCH(B137,'Masterlist - Updating'!$B:$B,0))</f>
        <v>56" - 60"</v>
      </c>
      <c r="F137" s="7" t="str">
        <f>INDEX('Masterlist - Updating'!$F:$F,MATCH(B137,'Masterlist - Updating'!$B:$B,0))</f>
        <v>42002451</v>
      </c>
      <c r="G137" s="7" t="str">
        <f>INDEX('Masterlist - Updating'!$G:$G,MATCH(B137,'Masterlist - Updating'!$B:$B,0))</f>
        <v>MP-DIM-01 (T) REV:0</v>
      </c>
      <c r="H137" s="7" t="str">
        <f>INDEX('Masterlist - Updating'!$H:$H,MATCH(B137,'Masterlist - Updating'!$B:$B,0))</f>
        <v>BS 870 / ISO 3611 OR PER MANUFACTURER SPECIFICATION</v>
      </c>
      <c r="I137" s="8">
        <f>INDEX('Masterlist - Updating'!$I:$I,MATCH(B137,'Masterlist - Updating'!$B:$B,0))</f>
        <v>44778</v>
      </c>
      <c r="J137" s="133">
        <f>INDEX('Masterlist - Updating'!$J:$J,MATCH(B137,'Masterlist - Updating'!$B:$B,0))</f>
        <v>1</v>
      </c>
      <c r="K137" s="133" t="str">
        <f>INDEX('Masterlist - Updating'!$K:$K,MATCH(B137,'Masterlist - Updating'!$B:$B,0))</f>
        <v>Years</v>
      </c>
      <c r="L137" s="8">
        <f>INDEX('Masterlist - Updating'!$L:$L,MATCH(B137,'Masterlist - Updating'!$B:$B,0))</f>
        <v>45143</v>
      </c>
      <c r="M137" s="7" t="str">
        <f>INDEX('Masterlist - Updating'!$M:$M,MATCH(B137,'Masterlist - Updating'!$B:$B,0))</f>
        <v>CALTEK</v>
      </c>
      <c r="N137" s="7" t="str">
        <f>INDEX('Masterlist - Updating'!$N:$N,MATCH(B137,'Masterlist - Updating'!$B:$B,0))</f>
        <v>CTJ22-4963 / MPD 3086M-22</v>
      </c>
      <c r="O137" s="7" t="str">
        <f>INDEX('Masterlist - Updating'!$O:$O,MATCH(B137,'Masterlist - Updating'!$B:$B,0))</f>
        <v>M/S RED CABINET</v>
      </c>
      <c r="P137" s="7" t="b">
        <f ca="1">INDEX('Masterlist - Updating'!$P:$P,MATCH(B137,'Masterlist - Updating'!$B:$B,0))</f>
        <v>1</v>
      </c>
      <c r="Q137" s="7">
        <f>INDEX('Masterlist - Updating'!$Q:$Q,MATCH(B137,'Masterlist - Updating'!$B:$B,0))</f>
        <v>0</v>
      </c>
      <c r="R137" s="7">
        <f>INDEX('Masterlist - Updating'!$R:$R,MATCH(B137,'Masterlist - Updating'!$B:$B,0))</f>
        <v>0</v>
      </c>
      <c r="S137" s="7">
        <f>INDEX('Masterlist - Updating'!$S:$S,MATCH(B137,'Masterlist - Updating'!$B:$B,0))</f>
        <v>0</v>
      </c>
      <c r="T137" s="7">
        <f>INDEX('Masterlist - Updating'!$T:$T,MATCH(B137,'Masterlist - Updating'!$B:$B,0))</f>
        <v>0</v>
      </c>
      <c r="U137" s="11">
        <f t="shared" ca="1" si="8"/>
        <v>44831</v>
      </c>
      <c r="V137" s="11">
        <f t="shared" si="9"/>
        <v>45129</v>
      </c>
    </row>
    <row r="138" spans="1:22" ht="62" x14ac:dyDescent="0.35">
      <c r="A138" s="2">
        <v>139</v>
      </c>
      <c r="B138" s="3" t="s">
        <v>662</v>
      </c>
      <c r="C138" s="130" t="str">
        <f>INDEX('Masterlist - Updating'!$C:$C,MATCH(B138,'Masterlist - Updating'!$B:$B,0))</f>
        <v>EXTERNAL MICROMETER</v>
      </c>
      <c r="D138" s="7" t="str">
        <f>INDEX('Masterlist - Updating'!$D:$D,MATCH(B138,'Masterlist - Updating'!$B:$B,0))</f>
        <v>MITUTOYO</v>
      </c>
      <c r="E138" s="7" t="str">
        <f>INDEX('Masterlist - Updating'!$E:$E,MATCH(B138,'Masterlist - Updating'!$B:$B,0))</f>
        <v xml:space="preserve"> 60" - 64"</v>
      </c>
      <c r="F138" s="7" t="str">
        <f>INDEX('Masterlist - Updating'!$F:$F,MATCH(B138,'Masterlist - Updating'!$B:$B,0))</f>
        <v>42002618</v>
      </c>
      <c r="G138" s="7" t="str">
        <f>INDEX('Masterlist - Updating'!$G:$G,MATCH(B138,'Masterlist - Updating'!$B:$B,0))</f>
        <v>MP-DIM-01 (T) REV:0</v>
      </c>
      <c r="H138" s="7" t="str">
        <f>INDEX('Masterlist - Updating'!$H:$H,MATCH(B138,'Masterlist - Updating'!$B:$B,0))</f>
        <v>BS 870 / ISO 3611 OR PER MANUFACTURER SPECIFICATION</v>
      </c>
      <c r="I138" s="8">
        <f>INDEX('Masterlist - Updating'!$I:$I,MATCH(B138,'Masterlist - Updating'!$B:$B,0))</f>
        <v>44778</v>
      </c>
      <c r="J138" s="133">
        <f>INDEX('Masterlist - Updating'!$J:$J,MATCH(B138,'Masterlist - Updating'!$B:$B,0))</f>
        <v>1</v>
      </c>
      <c r="K138" s="133" t="str">
        <f>INDEX('Masterlist - Updating'!$K:$K,MATCH(B138,'Masterlist - Updating'!$B:$B,0))</f>
        <v>Years</v>
      </c>
      <c r="L138" s="8">
        <f>INDEX('Masterlist - Updating'!$L:$L,MATCH(B138,'Masterlist - Updating'!$B:$B,0))</f>
        <v>45143</v>
      </c>
      <c r="M138" s="7" t="str">
        <f>INDEX('Masterlist - Updating'!$M:$M,MATCH(B138,'Masterlist - Updating'!$B:$B,0))</f>
        <v>CALTEK</v>
      </c>
      <c r="N138" s="7" t="str">
        <f>INDEX('Masterlist - Updating'!$N:$N,MATCH(B138,'Masterlist - Updating'!$B:$B,0))</f>
        <v>CTJ22-4963 / MPD 3087M-22</v>
      </c>
      <c r="O138" s="7" t="str">
        <f>INDEX('Masterlist - Updating'!$O:$O,MATCH(B138,'Masterlist - Updating'!$B:$B,0))</f>
        <v>M/S RED CABINET</v>
      </c>
      <c r="P138" s="7" t="b">
        <f ca="1">INDEX('Masterlist - Updating'!$P:$P,MATCH(B138,'Masterlist - Updating'!$B:$B,0))</f>
        <v>1</v>
      </c>
      <c r="Q138" s="7">
        <f>INDEX('Masterlist - Updating'!$Q:$Q,MATCH(B138,'Masterlist - Updating'!$B:$B,0))</f>
        <v>0</v>
      </c>
      <c r="R138" s="7">
        <f>INDEX('Masterlist - Updating'!$R:$R,MATCH(B138,'Masterlist - Updating'!$B:$B,0))</f>
        <v>0</v>
      </c>
      <c r="S138" s="7">
        <f>INDEX('Masterlist - Updating'!$S:$S,MATCH(B138,'Masterlist - Updating'!$B:$B,0))</f>
        <v>0</v>
      </c>
      <c r="T138" s="7">
        <f>INDEX('Masterlist - Updating'!$T:$T,MATCH(B138,'Masterlist - Updating'!$B:$B,0))</f>
        <v>0</v>
      </c>
      <c r="U138" s="11">
        <f t="shared" ca="1" si="8"/>
        <v>44831</v>
      </c>
      <c r="V138" s="11">
        <f t="shared" si="9"/>
        <v>45129</v>
      </c>
    </row>
    <row r="139" spans="1:22" ht="62" x14ac:dyDescent="0.35">
      <c r="A139" s="2">
        <v>140</v>
      </c>
      <c r="B139" s="3" t="s">
        <v>666</v>
      </c>
      <c r="C139" s="130" t="str">
        <f>INDEX('Masterlist - Updating'!$C:$C,MATCH(B139,'Masterlist - Updating'!$B:$B,0))</f>
        <v>EXTERNAL MICROMETER</v>
      </c>
      <c r="D139" s="7" t="str">
        <f>INDEX('Masterlist - Updating'!$D:$D,MATCH(B139,'Masterlist - Updating'!$B:$B,0))</f>
        <v>MITUTOYO</v>
      </c>
      <c r="E139" s="7" t="str">
        <f>INDEX('Masterlist - Updating'!$E:$E,MATCH(B139,'Masterlist - Updating'!$B:$B,0))</f>
        <v>64" - 68"</v>
      </c>
      <c r="F139" s="7" t="str">
        <f>INDEX('Masterlist - Updating'!$F:$F,MATCH(B139,'Masterlist - Updating'!$B:$B,0))</f>
        <v>42002489</v>
      </c>
      <c r="G139" s="7" t="str">
        <f>INDEX('Masterlist - Updating'!$G:$G,MATCH(B139,'Masterlist - Updating'!$B:$B,0))</f>
        <v>MP-DIM-01 (T) REV:0</v>
      </c>
      <c r="H139" s="7" t="str">
        <f>INDEX('Masterlist - Updating'!$H:$H,MATCH(B139,'Masterlist - Updating'!$B:$B,0))</f>
        <v>BS 870 / ISO 3611 OR PER MANUFACTURER SPECIFICATION</v>
      </c>
      <c r="I139" s="8">
        <f>INDEX('Masterlist - Updating'!$I:$I,MATCH(B139,'Masterlist - Updating'!$B:$B,0))</f>
        <v>44778</v>
      </c>
      <c r="J139" s="133">
        <f>INDEX('Masterlist - Updating'!$J:$J,MATCH(B139,'Masterlist - Updating'!$B:$B,0))</f>
        <v>1</v>
      </c>
      <c r="K139" s="133" t="str">
        <f>INDEX('Masterlist - Updating'!$K:$K,MATCH(B139,'Masterlist - Updating'!$B:$B,0))</f>
        <v>Years</v>
      </c>
      <c r="L139" s="8">
        <f>INDEX('Masterlist - Updating'!$L:$L,MATCH(B139,'Masterlist - Updating'!$B:$B,0))</f>
        <v>45143</v>
      </c>
      <c r="M139" s="7" t="str">
        <f>INDEX('Masterlist - Updating'!$M:$M,MATCH(B139,'Masterlist - Updating'!$B:$B,0))</f>
        <v>CALTEK</v>
      </c>
      <c r="N139" s="7" t="str">
        <f>INDEX('Masterlist - Updating'!$N:$N,MATCH(B139,'Masterlist - Updating'!$B:$B,0))</f>
        <v>CTJ22-4963 / MPD 3088M-22</v>
      </c>
      <c r="O139" s="7" t="str">
        <f>INDEX('Masterlist - Updating'!$O:$O,MATCH(B139,'Masterlist - Updating'!$B:$B,0))</f>
        <v>M/S RED CABINET</v>
      </c>
      <c r="P139" s="7" t="b">
        <f ca="1">INDEX('Masterlist - Updating'!$P:$P,MATCH(B139,'Masterlist - Updating'!$B:$B,0))</f>
        <v>1</v>
      </c>
      <c r="Q139" s="7">
        <f>INDEX('Masterlist - Updating'!$Q:$Q,MATCH(B139,'Masterlist - Updating'!$B:$B,0))</f>
        <v>0</v>
      </c>
      <c r="R139" s="7">
        <f>INDEX('Masterlist - Updating'!$R:$R,MATCH(B139,'Masterlist - Updating'!$B:$B,0))</f>
        <v>0</v>
      </c>
      <c r="S139" s="7">
        <f>INDEX('Masterlist - Updating'!$S:$S,MATCH(B139,'Masterlist - Updating'!$B:$B,0))</f>
        <v>0</v>
      </c>
      <c r="T139" s="7">
        <f>INDEX('Masterlist - Updating'!$T:$T,MATCH(B139,'Masterlist - Updating'!$B:$B,0))</f>
        <v>0</v>
      </c>
      <c r="U139" s="11">
        <f t="shared" ca="1" si="8"/>
        <v>44831</v>
      </c>
      <c r="V139" s="11">
        <f t="shared" si="9"/>
        <v>45129</v>
      </c>
    </row>
    <row r="140" spans="1:22" ht="62" x14ac:dyDescent="0.35">
      <c r="A140" s="2">
        <v>39</v>
      </c>
      <c r="B140" s="3" t="s">
        <v>670</v>
      </c>
      <c r="C140" s="130" t="str">
        <f>INDEX('Masterlist - Updating'!$C:$C,MATCH(B140,'Masterlist - Updating'!$B:$B,0))</f>
        <v>CAMLOCK MICROMETER</v>
      </c>
      <c r="D140" s="7" t="str">
        <f>INDEX('Masterlist - Updating'!$D:$D,MATCH(B140,'Masterlist - Updating'!$B:$B,0))</f>
        <v>MITUTOYO</v>
      </c>
      <c r="E140" s="7" t="str">
        <f>INDEX('Masterlist - Updating'!$E:$E,MATCH(B140,'Masterlist - Updating'!$B:$B,0))</f>
        <v xml:space="preserve"> 1" - 2"</v>
      </c>
      <c r="F140" s="7" t="str">
        <f>INDEX('Masterlist - Updating'!$F:$F,MATCH(B140,'Masterlist - Updating'!$B:$B,0))</f>
        <v>K132901</v>
      </c>
      <c r="G140" s="7" t="str">
        <f>INDEX('Masterlist - Updating'!$G:$G,MATCH(B140,'Masterlist - Updating'!$B:$B,0))</f>
        <v>MP-DIM-01 (T) REV:0</v>
      </c>
      <c r="H140" s="7" t="str">
        <f>INDEX('Masterlist - Updating'!$H:$H,MATCH(B140,'Masterlist - Updating'!$B:$B,0))</f>
        <v>BS 1734 / ISO 3611 OR PER MANUFACTURER SPECIFICATION</v>
      </c>
      <c r="I140" s="8">
        <f>INDEX('Masterlist - Updating'!$I:$I,MATCH(B140,'Masterlist - Updating'!$B:$B,0))</f>
        <v>44781</v>
      </c>
      <c r="J140" s="133">
        <f>INDEX('Masterlist - Updating'!$J:$J,MATCH(B140,'Masterlist - Updating'!$B:$B,0))</f>
        <v>1</v>
      </c>
      <c r="K140" s="133" t="str">
        <f>INDEX('Masterlist - Updating'!$K:$K,MATCH(B140,'Masterlist - Updating'!$B:$B,0))</f>
        <v>Years</v>
      </c>
      <c r="L140" s="8">
        <f>INDEX('Masterlist - Updating'!$L:$L,MATCH(B140,'Masterlist - Updating'!$B:$B,0))</f>
        <v>45146</v>
      </c>
      <c r="M140" s="7" t="str">
        <f>INDEX('Masterlist - Updating'!$M:$M,MATCH(B140,'Masterlist - Updating'!$B:$B,0))</f>
        <v>CALTEK</v>
      </c>
      <c r="N140" s="7" t="str">
        <f>INDEX('Masterlist - Updating'!$N:$N,MATCH(B140,'Masterlist - Updating'!$B:$B,0))</f>
        <v>CTJ22-5234 / MD 3344M-22</v>
      </c>
      <c r="O140" s="7" t="str">
        <f>INDEX('Masterlist - Updating'!$O:$O,MATCH(B140,'Masterlist - Updating'!$B:$B,0))</f>
        <v>M/S GAUGE ROOM F1</v>
      </c>
      <c r="P140" s="7" t="b">
        <f ca="1">INDEX('Masterlist - Updating'!$P:$P,MATCH(B140,'Masterlist - Updating'!$B:$B,0))</f>
        <v>1</v>
      </c>
      <c r="Q140" s="7">
        <f>INDEX('Masterlist - Updating'!$Q:$Q,MATCH(B140,'Masterlist - Updating'!$B:$B,0))</f>
        <v>0</v>
      </c>
      <c r="R140" s="7" t="str">
        <f>INDEX('Masterlist - Updating'!$R:$R,MATCH(B140,'Masterlist - Updating'!$B:$B,0))</f>
        <v>3010
3011
LL002666
010109</v>
      </c>
      <c r="S140" s="7" t="str">
        <f>INDEX('Masterlist - Updating'!$S:$S,MATCH(B140,'Masterlist - Updating'!$B:$B,0))</f>
        <v>SG 3372
SG 3375
MDL221185-1
OPC2205-0472-1/2</v>
      </c>
      <c r="T140" s="7" t="str">
        <f>INDEX('Masterlist - Updating'!$T:$T,MATCH(B140,'Masterlist - Updating'!$B:$B,0))</f>
        <v>22.06.2025
22.06.2025
29.04.2024
04.07.2024</v>
      </c>
      <c r="U140" s="11">
        <f t="shared" ca="1" si="8"/>
        <v>44831</v>
      </c>
      <c r="V140" s="11">
        <f t="shared" si="9"/>
        <v>45132</v>
      </c>
    </row>
    <row r="141" spans="1:22" ht="62" x14ac:dyDescent="0.35">
      <c r="A141" s="2">
        <v>36</v>
      </c>
      <c r="B141" s="3" t="s">
        <v>674</v>
      </c>
      <c r="C141" s="130" t="str">
        <f>INDEX('Masterlist - Updating'!$C:$C,MATCH(B141,'Masterlist - Updating'!$B:$B,0))</f>
        <v>CAMLOCK MICROMETER SETTING STANDARD</v>
      </c>
      <c r="D141" s="7" t="str">
        <f>INDEX('Masterlist - Updating'!$D:$D,MATCH(B141,'Masterlist - Updating'!$B:$B,0))</f>
        <v>MITUTOYO</v>
      </c>
      <c r="E141" s="7" t="str">
        <f>INDEX('Masterlist - Updating'!$E:$E,MATCH(B141,'Masterlist - Updating'!$B:$B,0))</f>
        <v>2"</v>
      </c>
      <c r="F141" s="7" t="str">
        <f>INDEX('Masterlist - Updating'!$F:$F,MATCH(B141,'Masterlist - Updating'!$B:$B,0))</f>
        <v>A142891</v>
      </c>
      <c r="G141" s="7" t="str">
        <f>INDEX('Masterlist - Updating'!$G:$G,MATCH(B141,'Masterlist - Updating'!$B:$B,0))</f>
        <v>QCD/TRSG/PROCEDURE 005 /  TRSG/QM/001/20</v>
      </c>
      <c r="H141" s="7" t="str">
        <f>INDEX('Masterlist - Updating'!$H:$H,MATCH(B141,'Masterlist - Updating'!$B:$B,0))</f>
        <v>BS 1734 / ISO 3611 OR PER MANUFACTURER SPECIFICATION</v>
      </c>
      <c r="I141" s="8">
        <f>INDEX('Masterlist - Updating'!$I:$I,MATCH(B141,'Masterlist - Updating'!$B:$B,0))</f>
        <v>44408</v>
      </c>
      <c r="J141" s="133">
        <f>INDEX('Masterlist - Updating'!$J:$J,MATCH(B141,'Masterlist - Updating'!$B:$B,0))</f>
        <v>1</v>
      </c>
      <c r="K141" s="133" t="str">
        <f>INDEX('Masterlist - Updating'!$K:$K,MATCH(B141,'Masterlist - Updating'!$B:$B,0))</f>
        <v>Years</v>
      </c>
      <c r="L141" s="8">
        <f>INDEX('Masterlist - Updating'!$L:$L,MATCH(B141,'Masterlist - Updating'!$B:$B,0))</f>
        <v>44773</v>
      </c>
      <c r="M141" s="7" t="str">
        <f>INDEX('Masterlist - Updating'!$M:$M,MATCH(B141,'Masterlist - Updating'!$B:$B,0))</f>
        <v>TRESCAL</v>
      </c>
      <c r="N141" s="7" t="str">
        <f>INDEX('Masterlist - Updating'!$N:$N,MATCH(B141,'Masterlist - Updating'!$B:$B,0))</f>
        <v>SALDM/1034/1/21</v>
      </c>
      <c r="O141" s="7" t="str">
        <f>INDEX('Masterlist - Updating'!$O:$O,MATCH(B141,'Masterlist - Updating'!$B:$B,0))</f>
        <v>M/S GAUGE ROOM F1</v>
      </c>
      <c r="P141" s="7" t="b">
        <f ca="1">INDEX('Masterlist - Updating'!$P:$P,MATCH(B141,'Masterlist - Updating'!$B:$B,0))</f>
        <v>0</v>
      </c>
      <c r="Q141" s="7">
        <f>INDEX('Masterlist - Updating'!$Q:$Q,MATCH(B141,'Masterlist - Updating'!$B:$B,0))</f>
        <v>0</v>
      </c>
      <c r="R141" s="7">
        <f>INDEX('Masterlist - Updating'!$R:$R,MATCH(B141,'Masterlist - Updating'!$B:$B,0))</f>
        <v>0</v>
      </c>
      <c r="S141" s="7">
        <f>INDEX('Masterlist - Updating'!$S:$S,MATCH(B141,'Masterlist - Updating'!$B:$B,0))</f>
        <v>0</v>
      </c>
      <c r="T141" s="7">
        <f>INDEX('Masterlist - Updating'!$T:$T,MATCH(B141,'Masterlist - Updating'!$B:$B,0))</f>
        <v>0</v>
      </c>
      <c r="U141" s="11">
        <f t="shared" ca="1" si="8"/>
        <v>44831</v>
      </c>
      <c r="V141" s="11">
        <f t="shared" si="9"/>
        <v>44759</v>
      </c>
    </row>
    <row r="142" spans="1:22" ht="62" x14ac:dyDescent="0.35">
      <c r="A142" s="2">
        <v>41</v>
      </c>
      <c r="B142" s="3" t="s">
        <v>677</v>
      </c>
      <c r="C142" s="130" t="str">
        <f>INDEX('Masterlist - Updating'!$C:$C,MATCH(B142,'Masterlist - Updating'!$B:$B,0))</f>
        <v>CAMLOCK MICROMETER</v>
      </c>
      <c r="D142" s="7" t="str">
        <f>INDEX('Masterlist - Updating'!$D:$D,MATCH(B142,'Masterlist - Updating'!$B:$B,0))</f>
        <v>GAGE MAKER</v>
      </c>
      <c r="E142" s="7" t="str">
        <f>INDEX('Masterlist - Updating'!$E:$E,MATCH(B142,'Masterlist - Updating'!$B:$B,0))</f>
        <v>2" - 3"</v>
      </c>
      <c r="F142" s="7" t="str">
        <f>INDEX('Masterlist - Updating'!$F:$F,MATCH(B142,'Masterlist - Updating'!$B:$B,0))</f>
        <v>IA02DB0001</v>
      </c>
      <c r="G142" s="7" t="str">
        <f>INDEX('Masterlist - Updating'!$G:$G,MATCH(B142,'Masterlist - Updating'!$B:$B,0))</f>
        <v>MP-DIM-01 (T) REV:0</v>
      </c>
      <c r="H142" s="7" t="str">
        <f>INDEX('Masterlist - Updating'!$H:$H,MATCH(B142,'Masterlist - Updating'!$B:$B,0))</f>
        <v>BS 1734 / ISO 3611 OR PER MANUFACTURER SPECIFICATION</v>
      </c>
      <c r="I142" s="8">
        <f>INDEX('Masterlist - Updating'!$I:$I,MATCH(B142,'Masterlist - Updating'!$B:$B,0))</f>
        <v>44781</v>
      </c>
      <c r="J142" s="133">
        <f>INDEX('Masterlist - Updating'!$J:$J,MATCH(B142,'Masterlist - Updating'!$B:$B,0))</f>
        <v>1</v>
      </c>
      <c r="K142" s="133" t="str">
        <f>INDEX('Masterlist - Updating'!$K:$K,MATCH(B142,'Masterlist - Updating'!$B:$B,0))</f>
        <v>Years</v>
      </c>
      <c r="L142" s="8">
        <f>INDEX('Masterlist - Updating'!$L:$L,MATCH(B142,'Masterlist - Updating'!$B:$B,0))</f>
        <v>45146</v>
      </c>
      <c r="M142" s="7" t="str">
        <f>INDEX('Masterlist - Updating'!$M:$M,MATCH(B142,'Masterlist - Updating'!$B:$B,0))</f>
        <v>CALTEK</v>
      </c>
      <c r="N142" s="7" t="str">
        <f>INDEX('Masterlist - Updating'!$N:$N,MATCH(B142,'Masterlist - Updating'!$B:$B,0))</f>
        <v>CTJ22-5234 / MD 3345M-22</v>
      </c>
      <c r="O142" s="7" t="str">
        <f>INDEX('Masterlist - Updating'!$O:$O,MATCH(B142,'Masterlist - Updating'!$B:$B,0))</f>
        <v>M/S GAUGE ROOM F2</v>
      </c>
      <c r="P142" s="7" t="b">
        <f ca="1">INDEX('Masterlist - Updating'!$P:$P,MATCH(B142,'Masterlist - Updating'!$B:$B,0))</f>
        <v>1</v>
      </c>
      <c r="Q142" s="7">
        <f>INDEX('Masterlist - Updating'!$Q:$Q,MATCH(B142,'Masterlist - Updating'!$B:$B,0))</f>
        <v>0</v>
      </c>
      <c r="R142" s="7" t="str">
        <f>INDEX('Masterlist - Updating'!$R:$R,MATCH(B142,'Masterlist - Updating'!$B:$B,0))</f>
        <v>3010
3011
LL002666
010109</v>
      </c>
      <c r="S142" s="7" t="str">
        <f>INDEX('Masterlist - Updating'!$S:$S,MATCH(B142,'Masterlist - Updating'!$B:$B,0))</f>
        <v>SG 3372
SG 3375
MDL221185-1
OPC2205-0472-1/2</v>
      </c>
      <c r="T142" s="7" t="str">
        <f>INDEX('Masterlist - Updating'!$T:$T,MATCH(B142,'Masterlist - Updating'!$B:$B,0))</f>
        <v>22.06.2025
22.06.2025
29.04.2024
04.07.2024</v>
      </c>
      <c r="U142" s="11">
        <f t="shared" ca="1" si="8"/>
        <v>44831</v>
      </c>
      <c r="V142" s="11">
        <f t="shared" si="9"/>
        <v>45132</v>
      </c>
    </row>
    <row r="143" spans="1:22" ht="62" x14ac:dyDescent="0.35">
      <c r="A143" s="2">
        <v>37</v>
      </c>
      <c r="B143" s="3" t="s">
        <v>681</v>
      </c>
      <c r="C143" s="130" t="str">
        <f>INDEX('Masterlist - Updating'!$C:$C,MATCH(B143,'Masterlist - Updating'!$B:$B,0))</f>
        <v>CAMLOCK MICROMETER SETTING STANDARD</v>
      </c>
      <c r="D143" s="7" t="str">
        <f>INDEX('Masterlist - Updating'!$D:$D,MATCH(B143,'Masterlist - Updating'!$B:$B,0))</f>
        <v>GAGE MAKER</v>
      </c>
      <c r="E143" s="7" t="str">
        <f>INDEX('Masterlist - Updating'!$E:$E,MATCH(B143,'Masterlist - Updating'!$B:$B,0))</f>
        <v>0" - 4"</v>
      </c>
      <c r="F143" s="7" t="str">
        <f>INDEX('Masterlist - Updating'!$F:$F,MATCH(B143,'Masterlist - Updating'!$B:$B,0))</f>
        <v>IA01DB0026</v>
      </c>
      <c r="G143" s="7" t="str">
        <f>INDEX('Masterlist - Updating'!$G:$G,MATCH(B143,'Masterlist - Updating'!$B:$B,0))</f>
        <v>QCD/TRSG/PROCEDURE 005 /  TRSG/QM/001/20</v>
      </c>
      <c r="H143" s="7" t="str">
        <f>INDEX('Masterlist - Updating'!$H:$H,MATCH(B143,'Masterlist - Updating'!$B:$B,0))</f>
        <v>BS 1734 / ISO 3611 OR PER MANUFACTURER SPECIFICATION</v>
      </c>
      <c r="I143" s="8">
        <f>INDEX('Masterlist - Updating'!$I:$I,MATCH(B143,'Masterlist - Updating'!$B:$B,0))</f>
        <v>44408</v>
      </c>
      <c r="J143" s="133">
        <f>INDEX('Masterlist - Updating'!$J:$J,MATCH(B143,'Masterlist - Updating'!$B:$B,0))</f>
        <v>1</v>
      </c>
      <c r="K143" s="133" t="str">
        <f>INDEX('Masterlist - Updating'!$K:$K,MATCH(B143,'Masterlist - Updating'!$B:$B,0))</f>
        <v>Years</v>
      </c>
      <c r="L143" s="8">
        <f>INDEX('Masterlist - Updating'!$L:$L,MATCH(B143,'Masterlist - Updating'!$B:$B,0))</f>
        <v>44773</v>
      </c>
      <c r="M143" s="7" t="str">
        <f>INDEX('Masterlist - Updating'!$M:$M,MATCH(B143,'Masterlist - Updating'!$B:$B,0))</f>
        <v>TRESCAL</v>
      </c>
      <c r="N143" s="7" t="str">
        <f>INDEX('Masterlist - Updating'!$N:$N,MATCH(B143,'Masterlist - Updating'!$B:$B,0))</f>
        <v>SALDM/1034/2/21</v>
      </c>
      <c r="O143" s="7" t="str">
        <f>INDEX('Masterlist - Updating'!$O:$O,MATCH(B143,'Masterlist - Updating'!$B:$B,0))</f>
        <v>M/S GAUGE ROOM F2</v>
      </c>
      <c r="P143" s="7" t="b">
        <f ca="1">INDEX('Masterlist - Updating'!$P:$P,MATCH(B143,'Masterlist - Updating'!$B:$B,0))</f>
        <v>0</v>
      </c>
      <c r="Q143" s="7">
        <f>INDEX('Masterlist - Updating'!$Q:$Q,MATCH(B143,'Masterlist - Updating'!$B:$B,0))</f>
        <v>0</v>
      </c>
      <c r="R143" s="7">
        <f>INDEX('Masterlist - Updating'!$R:$R,MATCH(B143,'Masterlist - Updating'!$B:$B,0))</f>
        <v>0</v>
      </c>
      <c r="S143" s="7">
        <f>INDEX('Masterlist - Updating'!$S:$S,MATCH(B143,'Masterlist - Updating'!$B:$B,0))</f>
        <v>0</v>
      </c>
      <c r="T143" s="7">
        <f>INDEX('Masterlist - Updating'!$T:$T,MATCH(B143,'Masterlist - Updating'!$B:$B,0))</f>
        <v>0</v>
      </c>
      <c r="U143" s="11">
        <f t="shared" ca="1" si="8"/>
        <v>44831</v>
      </c>
      <c r="V143" s="11">
        <f t="shared" si="9"/>
        <v>44759</v>
      </c>
    </row>
    <row r="144" spans="1:22" ht="62" x14ac:dyDescent="0.35">
      <c r="A144" s="2">
        <v>42</v>
      </c>
      <c r="B144" s="3" t="s">
        <v>684</v>
      </c>
      <c r="C144" s="130" t="str">
        <f>INDEX('Masterlist - Updating'!$C:$C,MATCH(B144,'Masterlist - Updating'!$B:$B,0))</f>
        <v>CAMLOCK MICROMETER</v>
      </c>
      <c r="D144" s="7" t="str">
        <f>INDEX('Masterlist - Updating'!$D:$D,MATCH(B144,'Masterlist - Updating'!$B:$B,0))</f>
        <v>GAGE MAKER</v>
      </c>
      <c r="E144" s="7" t="str">
        <f>INDEX('Masterlist - Updating'!$E:$E,MATCH(B144,'Masterlist - Updating'!$B:$B,0))</f>
        <v>3" - 4"</v>
      </c>
      <c r="F144" s="7" t="str">
        <f>INDEX('Masterlist - Updating'!$F:$F,MATCH(B144,'Masterlist - Updating'!$B:$B,0))</f>
        <v>AL01DB00011</v>
      </c>
      <c r="G144" s="7" t="str">
        <f>INDEX('Masterlist - Updating'!$G:$G,MATCH(B144,'Masterlist - Updating'!$B:$B,0))</f>
        <v>MP-DIM-01 (T) REV:0</v>
      </c>
      <c r="H144" s="7" t="str">
        <f>INDEX('Masterlist - Updating'!$H:$H,MATCH(B144,'Masterlist - Updating'!$B:$B,0))</f>
        <v>BS 1734 / ISO 3611 OR PER MANUFACTURER SPECIFICATION</v>
      </c>
      <c r="I144" s="8">
        <f>INDEX('Masterlist - Updating'!$I:$I,MATCH(B144,'Masterlist - Updating'!$B:$B,0))</f>
        <v>44781</v>
      </c>
      <c r="J144" s="133">
        <f>INDEX('Masterlist - Updating'!$J:$J,MATCH(B144,'Masterlist - Updating'!$B:$B,0))</f>
        <v>1</v>
      </c>
      <c r="K144" s="133" t="str">
        <f>INDEX('Masterlist - Updating'!$K:$K,MATCH(B144,'Masterlist - Updating'!$B:$B,0))</f>
        <v>Years</v>
      </c>
      <c r="L144" s="8">
        <f>INDEX('Masterlist - Updating'!$L:$L,MATCH(B144,'Masterlist - Updating'!$B:$B,0))</f>
        <v>45146</v>
      </c>
      <c r="M144" s="7" t="str">
        <f>INDEX('Masterlist - Updating'!$M:$M,MATCH(B144,'Masterlist - Updating'!$B:$B,0))</f>
        <v>CALTEK</v>
      </c>
      <c r="N144" s="7" t="str">
        <f>INDEX('Masterlist - Updating'!$N:$N,MATCH(B144,'Masterlist - Updating'!$B:$B,0))</f>
        <v>CTJ22-5234 / MD 3346M-22</v>
      </c>
      <c r="O144" s="7" t="str">
        <f>INDEX('Masterlist - Updating'!$O:$O,MATCH(B144,'Masterlist - Updating'!$B:$B,0))</f>
        <v>M/S GAUGE ROOM F3</v>
      </c>
      <c r="P144" s="7" t="b">
        <f ca="1">INDEX('Masterlist - Updating'!$P:$P,MATCH(B144,'Masterlist - Updating'!$B:$B,0))</f>
        <v>1</v>
      </c>
      <c r="Q144" s="7">
        <f>INDEX('Masterlist - Updating'!$Q:$Q,MATCH(B144,'Masterlist - Updating'!$B:$B,0))</f>
        <v>0</v>
      </c>
      <c r="R144" s="7" t="str">
        <f>INDEX('Masterlist - Updating'!$R:$R,MATCH(B144,'Masterlist - Updating'!$B:$B,0))</f>
        <v>3010
3011
LL002666
010109</v>
      </c>
      <c r="S144" s="7" t="str">
        <f>INDEX('Masterlist - Updating'!$S:$S,MATCH(B144,'Masterlist - Updating'!$B:$B,0))</f>
        <v>SG 3372
SG 3375
MDL221185-1
OPC2205-0472-1/2</v>
      </c>
      <c r="T144" s="7" t="str">
        <f>INDEX('Masterlist - Updating'!$T:$T,MATCH(B144,'Masterlist - Updating'!$B:$B,0))</f>
        <v>22.06.2025
22.06.2025
29.04.2024
04.07.2024</v>
      </c>
      <c r="U144" s="11">
        <f t="shared" ca="1" si="8"/>
        <v>44831</v>
      </c>
      <c r="V144" s="11">
        <f t="shared" si="9"/>
        <v>45132</v>
      </c>
    </row>
    <row r="145" spans="1:22" ht="62" x14ac:dyDescent="0.35">
      <c r="A145" s="2">
        <v>38</v>
      </c>
      <c r="B145" s="3" t="s">
        <v>688</v>
      </c>
      <c r="C145" s="130" t="str">
        <f>INDEX('Masterlist - Updating'!$C:$C,MATCH(B145,'Masterlist - Updating'!$B:$B,0))</f>
        <v>CAMLOCK MICROMETER SETTING STANDARD</v>
      </c>
      <c r="D145" s="7" t="str">
        <f>INDEX('Masterlist - Updating'!$D:$D,MATCH(B145,'Masterlist - Updating'!$B:$B,0))</f>
        <v>GAGE MAKER</v>
      </c>
      <c r="E145" s="7" t="str">
        <f>INDEX('Masterlist - Updating'!$E:$E,MATCH(B145,'Masterlist - Updating'!$B:$B,0))</f>
        <v>4"</v>
      </c>
      <c r="F145" s="7" t="str">
        <f>INDEX('Masterlist - Updating'!$F:$F,MATCH(B145,'Masterlist - Updating'!$B:$B,0))</f>
        <v>A142889</v>
      </c>
      <c r="G145" s="7" t="str">
        <f>INDEX('Masterlist - Updating'!$G:$G,MATCH(B145,'Masterlist - Updating'!$B:$B,0))</f>
        <v>QCD/TRSG/PROCEDURE 005 /  TRSG/QM/001/20</v>
      </c>
      <c r="H145" s="7" t="str">
        <f>INDEX('Masterlist - Updating'!$H:$H,MATCH(B145,'Masterlist - Updating'!$B:$B,0))</f>
        <v>BS 1734 / ISO 3611 OR PER MANUFACTURER SPECIFICATION</v>
      </c>
      <c r="I145" s="8">
        <f>INDEX('Masterlist - Updating'!$I:$I,MATCH(B145,'Masterlist - Updating'!$B:$B,0))</f>
        <v>44408</v>
      </c>
      <c r="J145" s="133">
        <f>INDEX('Masterlist - Updating'!$J:$J,MATCH(B145,'Masterlist - Updating'!$B:$B,0))</f>
        <v>1</v>
      </c>
      <c r="K145" s="133" t="str">
        <f>INDEX('Masterlist - Updating'!$K:$K,MATCH(B145,'Masterlist - Updating'!$B:$B,0))</f>
        <v>Years</v>
      </c>
      <c r="L145" s="8">
        <f>INDEX('Masterlist - Updating'!$L:$L,MATCH(B145,'Masterlist - Updating'!$B:$B,0))</f>
        <v>44773</v>
      </c>
      <c r="M145" s="7" t="str">
        <f>INDEX('Masterlist - Updating'!$M:$M,MATCH(B145,'Masterlist - Updating'!$B:$B,0))</f>
        <v>TRESCAL</v>
      </c>
      <c r="N145" s="7" t="str">
        <f>INDEX('Masterlist - Updating'!$N:$N,MATCH(B145,'Masterlist - Updating'!$B:$B,0))</f>
        <v>SALDM/1034/3/21</v>
      </c>
      <c r="O145" s="7" t="str">
        <f>INDEX('Masterlist - Updating'!$O:$O,MATCH(B145,'Masterlist - Updating'!$B:$B,0))</f>
        <v>M/S GAUGE ROOM F3</v>
      </c>
      <c r="P145" s="7" t="b">
        <f ca="1">INDEX('Masterlist - Updating'!$P:$P,MATCH(B145,'Masterlist - Updating'!$B:$B,0))</f>
        <v>0</v>
      </c>
      <c r="Q145" s="7">
        <f>INDEX('Masterlist - Updating'!$Q:$Q,MATCH(B145,'Masterlist - Updating'!$B:$B,0))</f>
        <v>0</v>
      </c>
      <c r="R145" s="7">
        <f>INDEX('Masterlist - Updating'!$R:$R,MATCH(B145,'Masterlist - Updating'!$B:$B,0))</f>
        <v>0</v>
      </c>
      <c r="S145" s="7">
        <f>INDEX('Masterlist - Updating'!$S:$S,MATCH(B145,'Masterlist - Updating'!$B:$B,0))</f>
        <v>0</v>
      </c>
      <c r="T145" s="7">
        <f>INDEX('Masterlist - Updating'!$T:$T,MATCH(B145,'Masterlist - Updating'!$B:$B,0))</f>
        <v>0</v>
      </c>
      <c r="U145" s="11">
        <f t="shared" ca="1" si="8"/>
        <v>44831</v>
      </c>
      <c r="V145" s="11">
        <f t="shared" si="9"/>
        <v>44759</v>
      </c>
    </row>
    <row r="146" spans="1:22" ht="46.5" hidden="1" x14ac:dyDescent="0.35">
      <c r="A146" s="2">
        <v>329</v>
      </c>
      <c r="B146" s="12" t="s">
        <v>691</v>
      </c>
      <c r="C146" s="130" t="str">
        <f>INDEX('Masterlist - Updating'!$C:$C,MATCH(B146,'Masterlist - Updating'!$B:$B,0))</f>
        <v>STEEL GAUGE BLOCK (SLIP GAUGE)</v>
      </c>
      <c r="D146" s="7" t="str">
        <f>INDEX('Masterlist - Updating'!$D:$D,MATCH(B146,'Masterlist - Updating'!$B:$B,0))</f>
        <v>MITUTOYO</v>
      </c>
      <c r="E146" s="7" t="str">
        <f>INDEX('Masterlist - Updating'!$E:$E,MATCH(B146,'Masterlist - Updating'!$B:$B,0))</f>
        <v>0.05" - 4"</v>
      </c>
      <c r="F146" s="7" t="str">
        <f>INDEX('Masterlist - Updating'!$F:$F,MATCH(B146,'Masterlist - Updating'!$B:$B,0))</f>
        <v>1400144</v>
      </c>
      <c r="G146" s="7" t="str">
        <f>INDEX('Masterlist - Updating'!$G:$G,MATCH(B146,'Masterlist - Updating'!$B:$B,0))</f>
        <v>QCD/TRSG/PROCEDURE 019 /  TRSG/QM/001/20</v>
      </c>
      <c r="H146" s="7" t="str">
        <f>INDEX('Masterlist - Updating'!$H:$H,MATCH(B146,'Masterlist - Updating'!$B:$B,0))</f>
        <v>BS 4311-1:OR PER MANUFACTURER SPECIFICATION</v>
      </c>
      <c r="I146" s="8">
        <f>INDEX('Masterlist - Updating'!$I:$I,MATCH(B146,'Masterlist - Updating'!$B:$B,0))</f>
        <v>44885</v>
      </c>
      <c r="J146" s="133">
        <f>INDEX('Masterlist - Updating'!$J:$J,MATCH(B146,'Masterlist - Updating'!$B:$B,0))</f>
        <v>3</v>
      </c>
      <c r="K146" s="133" t="str">
        <f>INDEX('Masterlist - Updating'!$K:$K,MATCH(B146,'Masterlist - Updating'!$B:$B,0))</f>
        <v>Years</v>
      </c>
      <c r="L146" s="8">
        <f>INDEX('Masterlist - Updating'!$L:$L,MATCH(B146,'Masterlist - Updating'!$B:$B,0))</f>
        <v>44977</v>
      </c>
      <c r="M146" s="7" t="str">
        <f>INDEX('Masterlist - Updating'!$M:$M,MATCH(B146,'Masterlist - Updating'!$B:$B,0))</f>
        <v>TRESCAL</v>
      </c>
      <c r="N146" s="7" t="str">
        <f>INDEX('Masterlist - Updating'!$N:$N,MATCH(B146,'Masterlist - Updating'!$B:$B,0))</f>
        <v>SALDM/0196/7/22</v>
      </c>
      <c r="O146" s="7" t="str">
        <f>INDEX('Masterlist - Updating'!$O:$O,MATCH(B146,'Masterlist - Updating'!$B:$B,0))</f>
        <v>M/S GAUGE ROOM B2</v>
      </c>
      <c r="P146" s="7" t="b">
        <f ca="1">INDEX('Masterlist - Updating'!$P:$P,MATCH(B146,'Masterlist - Updating'!$B:$B,0))</f>
        <v>1</v>
      </c>
      <c r="Q146" s="7">
        <f>INDEX('Masterlist - Updating'!$Q:$Q,MATCH(B146,'Masterlist - Updating'!$B:$B,0))</f>
        <v>0</v>
      </c>
      <c r="R146" s="7">
        <f>INDEX('Masterlist - Updating'!$R:$R,MATCH(B146,'Masterlist - Updating'!$B:$B,0))</f>
        <v>0</v>
      </c>
      <c r="S146" s="7">
        <f>INDEX('Masterlist - Updating'!$S:$S,MATCH(B146,'Masterlist - Updating'!$B:$B,0))</f>
        <v>0</v>
      </c>
      <c r="T146" s="7">
        <f>INDEX('Masterlist - Updating'!$T:$T,MATCH(B146,'Masterlist - Updating'!$B:$B,0))</f>
        <v>0</v>
      </c>
      <c r="U146" s="11">
        <f t="shared" ca="1" si="8"/>
        <v>44831</v>
      </c>
      <c r="V146" s="11">
        <f t="shared" si="9"/>
        <v>44963</v>
      </c>
    </row>
    <row r="147" spans="1:22" ht="62" hidden="1" x14ac:dyDescent="0.35">
      <c r="A147" s="2">
        <v>151</v>
      </c>
      <c r="B147" s="12" t="s">
        <v>695</v>
      </c>
      <c r="C147" s="130" t="str">
        <f>INDEX('Masterlist - Updating'!$C:$C,MATCH(B147,'Masterlist - Updating'!$B:$B,0))</f>
        <v>DIAL GAUGE</v>
      </c>
      <c r="D147" s="7" t="str">
        <f>INDEX('Masterlist - Updating'!$D:$D,MATCH(B147,'Masterlist - Updating'!$B:$B,0))</f>
        <v>GAGE MAKER</v>
      </c>
      <c r="E147" s="7" t="str">
        <f>INDEX('Masterlist - Updating'!$E:$E,MATCH(B147,'Masterlist - Updating'!$B:$B,0))</f>
        <v xml:space="preserve">O" - 0.5" </v>
      </c>
      <c r="F147" s="7" t="str">
        <f>INDEX('Masterlist - Updating'!$F:$F,MATCH(B147,'Masterlist - Updating'!$B:$B,0))</f>
        <v>SLF577</v>
      </c>
      <c r="G147" s="7" t="str">
        <f>INDEX('Masterlist - Updating'!$G:$G,MATCH(B147,'Masterlist - Updating'!$B:$B,0))</f>
        <v>QCD/TRSG/PROCEDURE 011 /  TRSG/QM/001/20</v>
      </c>
      <c r="H147" s="7" t="str">
        <f>INDEX('Masterlist - Updating'!$H:$H,MATCH(B147,'Masterlist - Updating'!$B:$B,0))</f>
        <v>BS 907 / ASME B89.1.10M OR PER MANUFACTURER SPECIFICATION</v>
      </c>
      <c r="I147" s="8">
        <f>INDEX('Masterlist - Updating'!$I:$I,MATCH(B147,'Masterlist - Updating'!$B:$B,0))</f>
        <v>44466</v>
      </c>
      <c r="J147" s="133">
        <f>INDEX('Masterlist - Updating'!$J:$J,MATCH(B147,'Masterlist - Updating'!$B:$B,0))</f>
        <v>1</v>
      </c>
      <c r="K147" s="133" t="str">
        <f>INDEX('Masterlist - Updating'!$K:$K,MATCH(B147,'Masterlist - Updating'!$B:$B,0))</f>
        <v>Years</v>
      </c>
      <c r="L147" s="8">
        <f>INDEX('Masterlist - Updating'!$L:$L,MATCH(B147,'Masterlist - Updating'!$B:$B,0))</f>
        <v>44831</v>
      </c>
      <c r="M147" s="7" t="str">
        <f>INDEX('Masterlist - Updating'!$M:$M,MATCH(B147,'Masterlist - Updating'!$B:$B,0))</f>
        <v>TRESCAL</v>
      </c>
      <c r="N147" s="7" t="str">
        <f>INDEX('Masterlist - Updating'!$N:$N,MATCH(B147,'Masterlist - Updating'!$B:$B,0))</f>
        <v>SALDM/1356/1/21</v>
      </c>
      <c r="O147" s="7" t="str">
        <f>INDEX('Masterlist - Updating'!$O:$O,MATCH(B147,'Masterlist - Updating'!$B:$B,0))</f>
        <v>M/S GAUGE ROOM A2</v>
      </c>
      <c r="P147" s="7" t="b">
        <f ca="1">INDEX('Masterlist - Updating'!$P:$P,MATCH(B147,'Masterlist - Updating'!$B:$B,0))</f>
        <v>0</v>
      </c>
      <c r="Q147" s="7">
        <f>INDEX('Masterlist - Updating'!$Q:$Q,MATCH(B147,'Masterlist - Updating'!$B:$B,0))</f>
        <v>0</v>
      </c>
      <c r="R147" s="7">
        <f>INDEX('Masterlist - Updating'!$R:$R,MATCH(B147,'Masterlist - Updating'!$B:$B,0))</f>
        <v>0</v>
      </c>
      <c r="S147" s="7">
        <f>INDEX('Masterlist - Updating'!$S:$S,MATCH(B147,'Masterlist - Updating'!$B:$B,0))</f>
        <v>0</v>
      </c>
      <c r="T147" s="7">
        <f>INDEX('Masterlist - Updating'!$T:$T,MATCH(B147,'Masterlist - Updating'!$B:$B,0))</f>
        <v>0</v>
      </c>
      <c r="U147" s="11">
        <f t="shared" ca="1" si="8"/>
        <v>44831</v>
      </c>
      <c r="V147" s="11">
        <f t="shared" si="9"/>
        <v>44817</v>
      </c>
    </row>
    <row r="148" spans="1:22" ht="62" hidden="1" x14ac:dyDescent="0.35">
      <c r="A148" s="2">
        <v>117</v>
      </c>
      <c r="B148" s="12" t="s">
        <v>699</v>
      </c>
      <c r="C148" s="130" t="str">
        <f>INDEX('Masterlist - Updating'!$C:$C,MATCH(B148,'Masterlist - Updating'!$B:$B,0))</f>
        <v>DIGITAL VERNIER CALIPER</v>
      </c>
      <c r="D148" s="7" t="str">
        <f>INDEX('Masterlist - Updating'!$D:$D,MATCH(B148,'Masterlist - Updating'!$B:$B,0))</f>
        <v>MITUTOYO</v>
      </c>
      <c r="E148" s="7" t="str">
        <f>INDEX('Masterlist - Updating'!$E:$E,MATCH(B148,'Masterlist - Updating'!$B:$B,0))</f>
        <v>0" - 60"</v>
      </c>
      <c r="F148" s="7" t="str">
        <f>INDEX('Masterlist - Updating'!$F:$F,MATCH(B148,'Masterlist - Updating'!$B:$B,0))</f>
        <v>0000041</v>
      </c>
      <c r="G148" s="7" t="str">
        <f>INDEX('Masterlist - Updating'!$G:$G,MATCH(B148,'Masterlist - Updating'!$B:$B,0))</f>
        <v>QCD/TRSG/PROCEDURE 008 /  TRSG/QM/001/20</v>
      </c>
      <c r="H148" s="7" t="str">
        <f>INDEX('Masterlist - Updating'!$H:$H,MATCH(B148,'Masterlist - Updating'!$B:$B,0))</f>
        <v>BS 887 / JIS B 7507 OR PER MANUFACTURER SPECIFICATION</v>
      </c>
      <c r="I148" s="8">
        <f>INDEX('Masterlist - Updating'!$I:$I,MATCH(B148,'Masterlist - Updating'!$B:$B,0))</f>
        <v>44466</v>
      </c>
      <c r="J148" s="133">
        <f>INDEX('Masterlist - Updating'!$J:$J,MATCH(B148,'Masterlist - Updating'!$B:$B,0))</f>
        <v>1</v>
      </c>
      <c r="K148" s="133" t="str">
        <f>INDEX('Masterlist - Updating'!$K:$K,MATCH(B148,'Masterlist - Updating'!$B:$B,0))</f>
        <v>Years</v>
      </c>
      <c r="L148" s="8">
        <f>INDEX('Masterlist - Updating'!$L:$L,MATCH(B148,'Masterlist - Updating'!$B:$B,0))</f>
        <v>44831</v>
      </c>
      <c r="M148" s="7" t="str">
        <f>INDEX('Masterlist - Updating'!$M:$M,MATCH(B148,'Masterlist - Updating'!$B:$B,0))</f>
        <v>TRESCAL</v>
      </c>
      <c r="N148" s="7" t="str">
        <f>INDEX('Masterlist - Updating'!$N:$N,MATCH(B148,'Masterlist - Updating'!$B:$B,0))</f>
        <v>SALDM/1356/3/21</v>
      </c>
      <c r="O148" s="7" t="str">
        <f>INDEX('Masterlist - Updating'!$O:$O,MATCH(B148,'Masterlist - Updating'!$B:$B,0))</f>
        <v>MPI BOOTH BAY C WORKING TABLE</v>
      </c>
      <c r="P148" s="7" t="b">
        <f ca="1">INDEX('Masterlist - Updating'!$P:$P,MATCH(B148,'Masterlist - Updating'!$B:$B,0))</f>
        <v>0</v>
      </c>
      <c r="Q148" s="7">
        <f>INDEX('Masterlist - Updating'!$Q:$Q,MATCH(B148,'Masterlist - Updating'!$B:$B,0))</f>
        <v>0</v>
      </c>
      <c r="R148" s="7">
        <f>INDEX('Masterlist - Updating'!$R:$R,MATCH(B148,'Masterlist - Updating'!$B:$B,0))</f>
        <v>0</v>
      </c>
      <c r="S148" s="7">
        <f>INDEX('Masterlist - Updating'!$S:$S,MATCH(B148,'Masterlist - Updating'!$B:$B,0))</f>
        <v>0</v>
      </c>
      <c r="T148" s="7">
        <f>INDEX('Masterlist - Updating'!$T:$T,MATCH(B148,'Masterlist - Updating'!$B:$B,0))</f>
        <v>0</v>
      </c>
      <c r="U148" s="11">
        <f t="shared" ca="1" si="8"/>
        <v>44831</v>
      </c>
      <c r="V148" s="11">
        <f t="shared" si="9"/>
        <v>44817</v>
      </c>
    </row>
    <row r="149" spans="1:22" ht="62" hidden="1" x14ac:dyDescent="0.35">
      <c r="A149" s="2">
        <v>258</v>
      </c>
      <c r="B149" s="12" t="s">
        <v>703</v>
      </c>
      <c r="C149" s="130" t="str">
        <f>INDEX('Masterlist - Updating'!$C:$C,MATCH(B149,'Masterlist - Updating'!$B:$B,0))</f>
        <v>PLUG GAUGE 
(GO &amp; NO GO)</v>
      </c>
      <c r="D149" s="7" t="str">
        <f>INDEX('Masterlist - Updating'!$D:$D,MATCH(B149,'Masterlist - Updating'!$B:$B,0))</f>
        <v>GAGE MAKER</v>
      </c>
      <c r="E149" s="7" t="str">
        <f>INDEX('Masterlist - Updating'!$E:$E,MATCH(B149,'Masterlist - Updating'!$B:$B,0))</f>
        <v>1-5/16 - 12 UN - 2B</v>
      </c>
      <c r="F149" s="7" t="str">
        <f>INDEX('Masterlist - Updating'!$F:$F,MATCH(B149,'Masterlist - Updating'!$B:$B,0))</f>
        <v>1</v>
      </c>
      <c r="G149" s="7" t="str">
        <f>INDEX('Masterlist - Updating'!$G:$G,MATCH(B149,'Masterlist - Updating'!$B:$B,0))</f>
        <v>MDCP-15:2020</v>
      </c>
      <c r="H149" s="7" t="str">
        <f>INDEX('Masterlist - Updating'!$H:$H,MATCH(B149,'Masterlist - Updating'!$B:$B,0))</f>
        <v>ANSI/ASME B1.2
ANSI/ASME B1.8
ANSI/ASME B1.20.1
ANSI/ASME B1.5</v>
      </c>
      <c r="I149" s="8">
        <f>INDEX('Masterlist - Updating'!$I:$I,MATCH(B149,'Masterlist - Updating'!$B:$B,0))</f>
        <v>44566</v>
      </c>
      <c r="J149" s="133">
        <f>INDEX('Masterlist - Updating'!$J:$J,MATCH(B149,'Masterlist - Updating'!$B:$B,0))</f>
        <v>1</v>
      </c>
      <c r="K149" s="133" t="str">
        <f>INDEX('Masterlist - Updating'!$K:$K,MATCH(B149,'Masterlist - Updating'!$B:$B,0))</f>
        <v>Years</v>
      </c>
      <c r="L149" s="8">
        <f>INDEX('Masterlist - Updating'!$L:$L,MATCH(B149,'Masterlist - Updating'!$B:$B,0))</f>
        <v>44931</v>
      </c>
      <c r="M149" s="7" t="str">
        <f>INDEX('Masterlist - Updating'!$M:$M,MATCH(B149,'Masterlist - Updating'!$B:$B,0))</f>
        <v>Ming Deng</v>
      </c>
      <c r="N149" s="7" t="str">
        <f>INDEX('Masterlist - Updating'!$N:$N,MATCH(B149,'Masterlist - Updating'!$B:$B,0))</f>
        <v>MDL214096-14</v>
      </c>
      <c r="O149" s="7" t="str">
        <f>INDEX('Masterlist - Updating'!$O:$O,MATCH(B149,'Masterlist - Updating'!$B:$B,0))</f>
        <v>M/S GAUGE ROOM H1</v>
      </c>
      <c r="P149" s="7" t="b">
        <f ca="1">INDEX('Masterlist - Updating'!$P:$P,MATCH(B149,'Masterlist - Updating'!$B:$B,0))</f>
        <v>1</v>
      </c>
      <c r="Q149" s="7">
        <f>INDEX('Masterlist - Updating'!$Q:$Q,MATCH(B149,'Masterlist - Updating'!$B:$B,0))</f>
        <v>0</v>
      </c>
      <c r="R149" s="7">
        <f>INDEX('Masterlist - Updating'!$R:$R,MATCH(B149,'Masterlist - Updating'!$B:$B,0))</f>
        <v>0</v>
      </c>
      <c r="S149" s="7">
        <f>INDEX('Masterlist - Updating'!$S:$S,MATCH(B149,'Masterlist - Updating'!$B:$B,0))</f>
        <v>0</v>
      </c>
      <c r="T149" s="7">
        <f>INDEX('Masterlist - Updating'!$T:$T,MATCH(B149,'Masterlist - Updating'!$B:$B,0))</f>
        <v>0</v>
      </c>
      <c r="U149" s="11">
        <f t="shared" ca="1" si="8"/>
        <v>44831</v>
      </c>
      <c r="V149" s="11">
        <f t="shared" si="9"/>
        <v>44917</v>
      </c>
    </row>
    <row r="150" spans="1:22" ht="62" hidden="1" x14ac:dyDescent="0.35">
      <c r="A150" s="2">
        <v>95</v>
      </c>
      <c r="B150" s="12" t="s">
        <v>707</v>
      </c>
      <c r="C150" s="130" t="str">
        <f>INDEX('Masterlist - Updating'!$C:$C,MATCH(B150,'Masterlist - Updating'!$B:$B,0))</f>
        <v>DIAL TEST INDICATOR</v>
      </c>
      <c r="D150" s="7" t="str">
        <f>INDEX('Masterlist - Updating'!$D:$D,MATCH(B150,'Masterlist - Updating'!$B:$B,0))</f>
        <v>MITUTOYO</v>
      </c>
      <c r="E150" s="7" t="str">
        <f>INDEX('Masterlist - Updating'!$E:$E,MATCH(B150,'Masterlist - Updating'!$B:$B,0))</f>
        <v>0" - 0.03"</v>
      </c>
      <c r="F150" s="7" t="str">
        <f>INDEX('Masterlist - Updating'!$F:$F,MATCH(B150,'Masterlist - Updating'!$B:$B,0))</f>
        <v>RTZ298</v>
      </c>
      <c r="G150" s="7" t="str">
        <f>INDEX('Masterlist - Updating'!$G:$G,MATCH(B150,'Masterlist - Updating'!$B:$B,0))</f>
        <v>QCD/TRSG/PROCEDURE 012 / TRSG/QM/001/20 / ASME B89.1.10M-2001</v>
      </c>
      <c r="H150" s="7" t="str">
        <f>INDEX('Masterlist - Updating'!$H:$H,MATCH(B150,'Masterlist - Updating'!$B:$B,0))</f>
        <v>ASME B89.1.10M-2001 / PER MANUFACTURER SPECIFICATION</v>
      </c>
      <c r="I150" s="8">
        <f>INDEX('Masterlist - Updating'!$I:$I,MATCH(B150,'Masterlist - Updating'!$B:$B,0))</f>
        <v>44681</v>
      </c>
      <c r="J150" s="133">
        <f>INDEX('Masterlist - Updating'!$J:$J,MATCH(B150,'Masterlist - Updating'!$B:$B,0))</f>
        <v>1</v>
      </c>
      <c r="K150" s="133" t="str">
        <f>INDEX('Masterlist - Updating'!$K:$K,MATCH(B150,'Masterlist - Updating'!$B:$B,0))</f>
        <v>Years</v>
      </c>
      <c r="L150" s="8">
        <f>INDEX('Masterlist - Updating'!$L:$L,MATCH(B150,'Masterlist - Updating'!$B:$B,0))</f>
        <v>45046</v>
      </c>
      <c r="M150" s="7" t="str">
        <f>INDEX('Masterlist - Updating'!$M:$M,MATCH(B150,'Masterlist - Updating'!$B:$B,0))</f>
        <v>TRESCAL</v>
      </c>
      <c r="N150" s="7" t="str">
        <f>INDEX('Masterlist - Updating'!$N:$N,MATCH(B150,'Masterlist - Updating'!$B:$B,0))</f>
        <v>SALDM/0675/19/22</v>
      </c>
      <c r="O150" s="7" t="str">
        <f>INDEX('Masterlist - Updating'!$O:$O,MATCH(B150,'Masterlist - Updating'!$B:$B,0))</f>
        <v>M/S GAUGE ROOM</v>
      </c>
      <c r="P150" s="7" t="b">
        <f ca="1">INDEX('Masterlist - Updating'!$P:$P,MATCH(B150,'Masterlist - Updating'!$B:$B,0))</f>
        <v>1</v>
      </c>
      <c r="Q150" s="7">
        <f>INDEX('Masterlist - Updating'!$Q:$Q,MATCH(B150,'Masterlist - Updating'!$B:$B,0))</f>
        <v>0</v>
      </c>
      <c r="R150" s="7" t="str">
        <f>INDEX('Masterlist - Updating'!$R:$R,MATCH(B150,'Masterlist - Updating'!$B:$B,0))</f>
        <v>1471/03 (OPTIMAR 100)</v>
      </c>
      <c r="S150" s="7" t="str">
        <f>INDEX('Masterlist - Updating'!$S:$S,MATCH(B150,'Masterlist - Updating'!$B:$B,0))</f>
        <v>MTO210721-1R</v>
      </c>
      <c r="T150" s="7" t="str">
        <f>INDEX('Masterlist - Updating'!$T:$T,MATCH(B150,'Masterlist - Updating'!$B:$B,0))</f>
        <v>27.07.2022</v>
      </c>
      <c r="U150" s="11">
        <f t="shared" ca="1" si="8"/>
        <v>44831</v>
      </c>
      <c r="V150" s="11">
        <f t="shared" si="9"/>
        <v>45032</v>
      </c>
    </row>
    <row r="151" spans="1:22" ht="77.5" hidden="1" x14ac:dyDescent="0.35">
      <c r="A151" s="2">
        <v>335</v>
      </c>
      <c r="B151" s="12" t="s">
        <v>710</v>
      </c>
      <c r="C151" s="130" t="str">
        <f>INDEX('Masterlist - Updating'!$C:$C,MATCH(B151,'Masterlist - Updating'!$B:$B,0))</f>
        <v>STICK MICROMETER</v>
      </c>
      <c r="D151" s="7" t="str">
        <f>INDEX('Masterlist - Updating'!$D:$D,MATCH(B151,'Masterlist - Updating'!$B:$B,0))</f>
        <v>MITUTOYO</v>
      </c>
      <c r="E151" s="7" t="str">
        <f>INDEX('Masterlist - Updating'!$E:$E,MATCH(B151,'Masterlist - Updating'!$B:$B,0))</f>
        <v xml:space="preserve"> ID 2" - 20"</v>
      </c>
      <c r="F151" s="7" t="str">
        <f>INDEX('Masterlist - Updating'!$F:$F,MATCH(B151,'Masterlist - Updating'!$B:$B,0))</f>
        <v>1009965 / 3010880</v>
      </c>
      <c r="G151" s="7" t="str">
        <f>INDEX('Masterlist - Updating'!$G:$G,MATCH(B151,'Masterlist - Updating'!$B:$B,0))</f>
        <v>QCD/TRSG/PROCEDURE 006 / TRSG/QM/001/20 / BS 959 : 2008</v>
      </c>
      <c r="H151" s="7" t="str">
        <f>INDEX('Masterlist - Updating'!$H:$H,MATCH(B151,'Masterlist - Updating'!$B:$B,0))</f>
        <v>BS 959 : 2008 OR PER MANUFACTURER SPEC</v>
      </c>
      <c r="I151" s="8">
        <f>INDEX('Masterlist - Updating'!$I:$I,MATCH(B151,'Masterlist - Updating'!$B:$B,0))</f>
        <v>44681</v>
      </c>
      <c r="J151" s="133">
        <f>INDEX('Masterlist - Updating'!$J:$J,MATCH(B151,'Masterlist - Updating'!$B:$B,0))</f>
        <v>1</v>
      </c>
      <c r="K151" s="133" t="str">
        <f>INDEX('Masterlist - Updating'!$K:$K,MATCH(B151,'Masterlist - Updating'!$B:$B,0))</f>
        <v>Years</v>
      </c>
      <c r="L151" s="8">
        <f>INDEX('Masterlist - Updating'!$L:$L,MATCH(B151,'Masterlist - Updating'!$B:$B,0))</f>
        <v>45046</v>
      </c>
      <c r="M151" s="7" t="str">
        <f>INDEX('Masterlist - Updating'!$M:$M,MATCH(B151,'Masterlist - Updating'!$B:$B,0))</f>
        <v>TRESCAL</v>
      </c>
      <c r="N151" s="7" t="str">
        <f>INDEX('Masterlist - Updating'!$N:$N,MATCH(B151,'Masterlist - Updating'!$B:$B,0))</f>
        <v>SALDM/0675/34/22</v>
      </c>
      <c r="O151" s="7" t="str">
        <f>INDEX('Masterlist - Updating'!$O:$O,MATCH(B151,'Masterlist - Updating'!$B:$B,0))</f>
        <v>QC GAUGE ROOM OUT SIDE</v>
      </c>
      <c r="P151" s="7" t="b">
        <f ca="1">INDEX('Masterlist - Updating'!$P:$P,MATCH(B151,'Masterlist - Updating'!$B:$B,0))</f>
        <v>1</v>
      </c>
      <c r="Q151" s="7">
        <f>INDEX('Masterlist - Updating'!$Q:$Q,MATCH(B151,'Masterlist - Updating'!$B:$B,0))</f>
        <v>0</v>
      </c>
      <c r="R151" s="7" t="str">
        <f>INDEX('Masterlist - Updating'!$R:$R,MATCH(B151,'Masterlist - Updating'!$B:$B,0))</f>
        <v>1306618
0284
18640
309673
AMNW24</v>
      </c>
      <c r="S151" s="7" t="str">
        <f>INDEX('Masterlist - Updating'!$S:$S,MATCH(B151,'Masterlist - Updating'!$B:$B,0))</f>
        <v>14489
3562520006
SALDM/1010/2/21
SALDM/0036/13/22
SALDM/0036/13/22</v>
      </c>
      <c r="T151" s="7" t="str">
        <f>INDEX('Masterlist - Updating'!$T:$T,MATCH(B151,'Masterlist - Updating'!$B:$B,0))</f>
        <v>24.11.2022
20.05.2023
11.08.2023
07.01.2023
07.01.2023</v>
      </c>
      <c r="U151" s="11">
        <f t="shared" ca="1" si="8"/>
        <v>44831</v>
      </c>
      <c r="V151" s="11">
        <f t="shared" si="9"/>
        <v>45032</v>
      </c>
    </row>
    <row r="152" spans="1:22" ht="77.5" hidden="1" x14ac:dyDescent="0.35">
      <c r="A152" s="2">
        <v>67</v>
      </c>
      <c r="B152" s="12" t="s">
        <v>718</v>
      </c>
      <c r="C152" s="130" t="str">
        <f>INDEX('Masterlist - Updating'!$C:$C,MATCH(B152,'Masterlist - Updating'!$B:$B,0))</f>
        <v>DIAL CALIPER</v>
      </c>
      <c r="D152" s="7" t="str">
        <f>INDEX('Masterlist - Updating'!$D:$D,MATCH(B152,'Masterlist - Updating'!$B:$B,0))</f>
        <v>MITUTOYO</v>
      </c>
      <c r="E152" s="7" t="str">
        <f>INDEX('Masterlist - Updating'!$E:$E,MATCH(B152,'Masterlist - Updating'!$B:$B,0))</f>
        <v>0" - 12"</v>
      </c>
      <c r="F152" s="7" t="str">
        <f>INDEX('Masterlist - Updating'!$F:$F,MATCH(B152,'Masterlist - Updating'!$B:$B,0))</f>
        <v>14506818</v>
      </c>
      <c r="G152" s="7" t="str">
        <f>INDEX('Masterlist - Updating'!$G:$G,MATCH(B152,'Masterlist - Updating'!$B:$B,0))</f>
        <v>QCD/TRSG/PROCEDURE 008 / TRSG/QM/001/20 / JIS B 7507:2016</v>
      </c>
      <c r="H152" s="7" t="str">
        <f>INDEX('Masterlist - Updating'!$H:$H,MATCH(B152,'Masterlist - Updating'!$B:$B,0))</f>
        <v>±0.0016" / 
 BS 887 / JIS B 7507 OR PER MANUFACTURER SPEC</v>
      </c>
      <c r="I152" s="8">
        <f>INDEX('Masterlist - Updating'!$I:$I,MATCH(B152,'Masterlist - Updating'!$B:$B,0))</f>
        <v>44681</v>
      </c>
      <c r="J152" s="133">
        <f>INDEX('Masterlist - Updating'!$J:$J,MATCH(B152,'Masterlist - Updating'!$B:$B,0))</f>
        <v>1</v>
      </c>
      <c r="K152" s="133" t="str">
        <f>INDEX('Masterlist - Updating'!$K:$K,MATCH(B152,'Masterlist - Updating'!$B:$B,0))</f>
        <v>Years</v>
      </c>
      <c r="L152" s="8">
        <f>INDEX('Masterlist - Updating'!$L:$L,MATCH(B152,'Masterlist - Updating'!$B:$B,0))</f>
        <v>45046</v>
      </c>
      <c r="M152" s="7" t="str">
        <f>INDEX('Masterlist - Updating'!$M:$M,MATCH(B152,'Masterlist - Updating'!$B:$B,0))</f>
        <v>TRESCAL</v>
      </c>
      <c r="N152" s="7" t="str">
        <f>INDEX('Masterlist - Updating'!$N:$N,MATCH(B152,'Masterlist - Updating'!$B:$B,0))</f>
        <v>SALDM/0675/16/22</v>
      </c>
      <c r="O152" s="7" t="str">
        <f>INDEX('Masterlist - Updating'!$O:$O,MATCH(B152,'Masterlist - Updating'!$B:$B,0))</f>
        <v>QC GAUGE ROOM OUT SIDE</v>
      </c>
      <c r="P152" s="7" t="b">
        <f ca="1">INDEX('Masterlist - Updating'!$P:$P,MATCH(B152,'Masterlist - Updating'!$B:$B,0))</f>
        <v>1</v>
      </c>
      <c r="Q152" s="7">
        <f>INDEX('Masterlist - Updating'!$Q:$Q,MATCH(B152,'Masterlist - Updating'!$B:$B,0))</f>
        <v>0</v>
      </c>
      <c r="R152" s="7" t="str">
        <f>INDEX('Masterlist - Updating'!$R:$R,MATCH(B152,'Masterlist - Updating'!$B:$B,0))</f>
        <v>186640
1510008
SML/PG-in/001</v>
      </c>
      <c r="S152" s="7" t="str">
        <f>INDEX('Masterlist - Updating'!$S:$S,MATCH(B152,'Masterlist - Updating'!$B:$B,0))</f>
        <v>SALDM/1010/2/21
SALDM/1681/2/21
SALDM/1883/2/22</v>
      </c>
      <c r="T152" s="7" t="str">
        <f>INDEX('Masterlist - Updating'!$T:$T,MATCH(B152,'Masterlist - Updating'!$B:$B,0))</f>
        <v>11.08.2023
03.11.2022
22.11.2022</v>
      </c>
      <c r="U152" s="11">
        <f t="shared" ca="1" si="8"/>
        <v>44831</v>
      </c>
      <c r="V152" s="11"/>
    </row>
    <row r="153" spans="1:22" ht="62" hidden="1" x14ac:dyDescent="0.35">
      <c r="A153" s="2">
        <v>64</v>
      </c>
      <c r="B153" s="12" t="s">
        <v>726</v>
      </c>
      <c r="C153" s="130" t="str">
        <f>INDEX('Masterlist - Updating'!$C:$C,MATCH(B153,'Masterlist - Updating'!$B:$B,0))</f>
        <v>DEPTH MICROMETER</v>
      </c>
      <c r="D153" s="7" t="str">
        <f>INDEX('Masterlist - Updating'!$D:$D,MATCH(B153,'Masterlist - Updating'!$B:$B,0))</f>
        <v>MITUTOYO</v>
      </c>
      <c r="E153" s="7" t="str">
        <f>INDEX('Masterlist - Updating'!$E:$E,MATCH(B153,'Masterlist - Updating'!$B:$B,0))</f>
        <v>0" - 12"</v>
      </c>
      <c r="F153" s="7" t="str">
        <f>INDEX('Masterlist - Updating'!$F:$F,MATCH(B153,'Masterlist - Updating'!$B:$B,0))</f>
        <v>404264</v>
      </c>
      <c r="G153" s="7" t="str">
        <f>INDEX('Masterlist - Updating'!$G:$G,MATCH(B153,'Masterlist - Updating'!$B:$B,0))</f>
        <v>QCD/TRSG/PROCEDURE 007 / TRSG/QM/001/20 / BS 6468:2008</v>
      </c>
      <c r="H153" s="7" t="str">
        <f>INDEX('Masterlist - Updating'!$H:$H,MATCH(B153,'Masterlist - Updating'!$B:$B,0))</f>
        <v>BS 6468 OR PER MANUFACTURER SPEC</v>
      </c>
      <c r="I153" s="8">
        <f>INDEX('Masterlist - Updating'!$I:$I,MATCH(B153,'Masterlist - Updating'!$B:$B,0))</f>
        <v>44681</v>
      </c>
      <c r="J153" s="133">
        <f>INDEX('Masterlist - Updating'!$J:$J,MATCH(B153,'Masterlist - Updating'!$B:$B,0))</f>
        <v>1</v>
      </c>
      <c r="K153" s="133" t="str">
        <f>INDEX('Masterlist - Updating'!$K:$K,MATCH(B153,'Masterlist - Updating'!$B:$B,0))</f>
        <v>Years</v>
      </c>
      <c r="L153" s="8">
        <f>INDEX('Masterlist - Updating'!$L:$L,MATCH(B153,'Masterlist - Updating'!$B:$B,0))</f>
        <v>45046</v>
      </c>
      <c r="M153" s="7" t="str">
        <f>INDEX('Masterlist - Updating'!$M:$M,MATCH(B153,'Masterlist - Updating'!$B:$B,0))</f>
        <v>TRESCAL</v>
      </c>
      <c r="N153" s="7" t="str">
        <f>INDEX('Masterlist - Updating'!$N:$N,MATCH(B153,'Masterlist - Updating'!$B:$B,0))</f>
        <v>SALDM/0675/38/22</v>
      </c>
      <c r="O153" s="7" t="str">
        <f>INDEX('Masterlist - Updating'!$O:$O,MATCH(B153,'Masterlist - Updating'!$B:$B,0))</f>
        <v>Machine Shop (VTCA2)</v>
      </c>
      <c r="P153" s="7" t="b">
        <f ca="1">INDEX('Masterlist - Updating'!$P:$P,MATCH(B153,'Masterlist - Updating'!$B:$B,0))</f>
        <v>1</v>
      </c>
      <c r="Q153" s="7">
        <f>INDEX('Masterlist - Updating'!$Q:$Q,MATCH(B153,'Masterlist - Updating'!$B:$B,0))</f>
        <v>0</v>
      </c>
      <c r="R153" s="7" t="str">
        <f>INDEX('Masterlist - Updating'!$R:$R,MATCH(B153,'Masterlist - Updating'!$B:$B,0))</f>
        <v>1306618
18640
T22349
309673</v>
      </c>
      <c r="S153" s="7" t="str">
        <f>INDEX('Masterlist - Updating'!$S:$S,MATCH(B153,'Masterlist - Updating'!$B:$B,0))</f>
        <v>14489
SALDM/1010/2/21
SALDM/2107/2/21
SALDM/0036/13/22</v>
      </c>
      <c r="T153" s="7" t="str">
        <f>INDEX('Masterlist - Updating'!$T:$T,MATCH(B153,'Masterlist - Updating'!$B:$B,0))</f>
        <v>24.11.2022
11.08.2023
17.12.2022
07.01.2023</v>
      </c>
      <c r="U153" s="11">
        <f t="shared" ca="1" si="8"/>
        <v>44831</v>
      </c>
      <c r="V153" s="11"/>
    </row>
    <row r="154" spans="1:22" ht="31" hidden="1" x14ac:dyDescent="0.35">
      <c r="A154" s="2">
        <v>92</v>
      </c>
      <c r="B154" s="12" t="s">
        <v>733</v>
      </c>
      <c r="C154" s="130" t="str">
        <f>INDEX('Masterlist - Updating'!$C:$C,MATCH(B154,'Masterlist - Updating'!$B:$B,0))</f>
        <v>DIAL INDICATOR</v>
      </c>
      <c r="D154" s="7" t="str">
        <f>INDEX('Masterlist - Updating'!$D:$D,MATCH(B154,'Masterlist - Updating'!$B:$B,0))</f>
        <v>MITUTOYO</v>
      </c>
      <c r="E154" s="7" t="str">
        <f>INDEX('Masterlist - Updating'!$E:$E,MATCH(B154,'Masterlist - Updating'!$B:$B,0))</f>
        <v>0" - 0.5"</v>
      </c>
      <c r="F154" s="7" t="str">
        <f>INDEX('Masterlist - Updating'!$F:$F,MATCH(B154,'Masterlist - Updating'!$B:$B,0))</f>
        <v>VJR207</v>
      </c>
      <c r="G154" s="7" t="str">
        <f>INDEX('Masterlist - Updating'!$G:$G,MATCH(B154,'Masterlist - Updating'!$B:$B,0))</f>
        <v>QCD/TRSG/PROCEDURE 011/ TRSG/QM/001/20 / ASME B89.1.10M-2001</v>
      </c>
      <c r="H154" s="7" t="str">
        <f>INDEX('Masterlist - Updating'!$H:$H,MATCH(B154,'Masterlist - Updating'!$B:$B,0))</f>
        <v>± 0.02 mm / 0.05 mm</v>
      </c>
      <c r="I154" s="8">
        <f>INDEX('Masterlist - Updating'!$I:$I,MATCH(B154,'Masterlist - Updating'!$B:$B,0))</f>
        <v>44685</v>
      </c>
      <c r="J154" s="133">
        <f>INDEX('Masterlist - Updating'!$J:$J,MATCH(B154,'Masterlist - Updating'!$B:$B,0))</f>
        <v>1</v>
      </c>
      <c r="K154" s="133" t="str">
        <f>INDEX('Masterlist - Updating'!$K:$K,MATCH(B154,'Masterlist - Updating'!$B:$B,0))</f>
        <v>Years</v>
      </c>
      <c r="L154" s="8">
        <f>INDEX('Masterlist - Updating'!$L:$L,MATCH(B154,'Masterlist - Updating'!$B:$B,0))</f>
        <v>45050</v>
      </c>
      <c r="M154" s="7" t="str">
        <f>INDEX('Masterlist - Updating'!$M:$M,MATCH(B154,'Masterlist - Updating'!$B:$B,0))</f>
        <v>TRESCAL</v>
      </c>
      <c r="N154" s="7" t="str">
        <f>INDEX('Masterlist - Updating'!$N:$N,MATCH(B154,'Masterlist - Updating'!$B:$B,0))</f>
        <v>SALDM/0699/4/22</v>
      </c>
      <c r="O154" s="7" t="str">
        <f>INDEX('Masterlist - Updating'!$O:$O,MATCH(B154,'Masterlist - Updating'!$B:$B,0))</f>
        <v>Machine Shop (VTCB3)</v>
      </c>
      <c r="P154" s="7" t="b">
        <f ca="1">INDEX('Masterlist - Updating'!$P:$P,MATCH(B154,'Masterlist - Updating'!$B:$B,0))</f>
        <v>1</v>
      </c>
      <c r="Q154" s="7">
        <f>INDEX('Masterlist - Updating'!$Q:$Q,MATCH(B154,'Masterlist - Updating'!$B:$B,0))</f>
        <v>0</v>
      </c>
      <c r="R154" s="7" t="str">
        <f>INDEX('Masterlist - Updating'!$R:$R,MATCH(B154,'Masterlist - Updating'!$B:$B,0))</f>
        <v>1471/03</v>
      </c>
      <c r="S154" s="7" t="str">
        <f>INDEX('Masterlist - Updating'!$S:$S,MATCH(B154,'Masterlist - Updating'!$B:$B,0))</f>
        <v>MTO210721-1R</v>
      </c>
      <c r="T154" s="7" t="str">
        <f>INDEX('Masterlist - Updating'!$T:$T,MATCH(B154,'Masterlist - Updating'!$B:$B,0))</f>
        <v>27.07.2022</v>
      </c>
      <c r="U154" s="11">
        <f t="shared" ca="1" si="8"/>
        <v>44831</v>
      </c>
      <c r="V154" s="11">
        <f t="shared" ref="V154:V185" si="10">L154-14</f>
        <v>45036</v>
      </c>
    </row>
    <row r="155" spans="1:22" ht="62" hidden="1" x14ac:dyDescent="0.35">
      <c r="A155" s="2">
        <v>93</v>
      </c>
      <c r="B155" s="12" t="s">
        <v>2012</v>
      </c>
      <c r="C155" s="130" t="str">
        <f>INDEX('Masterlist - Updating'!$C:$C,MATCH(B155,'Masterlist - Updating'!$B:$B,0))</f>
        <v>DIAL GAUGE</v>
      </c>
      <c r="D155" s="7" t="str">
        <f>INDEX('Masterlist - Updating'!$D:$D,MATCH(B155,'Masterlist - Updating'!$B:$B,0))</f>
        <v>MITUTOYO</v>
      </c>
      <c r="E155" s="7" t="str">
        <f>INDEX('Masterlist - Updating'!$E:$E,MATCH(B155,'Masterlist - Updating'!$B:$B,0))</f>
        <v xml:space="preserve"> 0'' - 0.5''</v>
      </c>
      <c r="F155" s="7" t="str">
        <f>INDEX('Masterlist - Updating'!$F:$F,MATCH(B155,'Masterlist - Updating'!$B:$B,0))</f>
        <v>VJR218</v>
      </c>
      <c r="G155" s="7" t="str">
        <f>INDEX('Masterlist - Updating'!$G:$G,MATCH(B155,'Masterlist - Updating'!$B:$B,0))</f>
        <v>QCD/TRSG/PROCEDURE 011 /  TRSG/QM/001/20</v>
      </c>
      <c r="H155" s="7" t="str">
        <f>INDEX('Masterlist - Updating'!$H:$H,MATCH(B155,'Masterlist - Updating'!$B:$B,0))</f>
        <v>BS 907 / ASME B89.1.10M OR PER MANUFACTURER SPECIFICATION</v>
      </c>
      <c r="I155" s="8">
        <f>INDEX('Masterlist - Updating'!$I:$I,MATCH(B155,'Masterlist - Updating'!$B:$B,0))</f>
        <v>44757</v>
      </c>
      <c r="J155" s="133">
        <f>INDEX('Masterlist - Updating'!$J:$J,MATCH(B155,'Masterlist - Updating'!$B:$B,0))</f>
        <v>1</v>
      </c>
      <c r="K155" s="133" t="str">
        <f>INDEX('Masterlist - Updating'!$K:$K,MATCH(B155,'Masterlist - Updating'!$B:$B,0))</f>
        <v>Years</v>
      </c>
      <c r="L155" s="8">
        <f>INDEX('Masterlist - Updating'!$L:$L,MATCH(B155,'Masterlist - Updating'!$B:$B,0))</f>
        <v>45122</v>
      </c>
      <c r="M155" s="7" t="str">
        <f>INDEX('Masterlist - Updating'!$M:$M,MATCH(B155,'Masterlist - Updating'!$B:$B,0))</f>
        <v>TRESCAL</v>
      </c>
      <c r="N155" s="7" t="str">
        <f>INDEX('Masterlist - Updating'!$N:$N,MATCH(B155,'Masterlist - Updating'!$B:$B,0))</f>
        <v>SALDM/1087/9/22</v>
      </c>
      <c r="O155" s="7" t="str">
        <f>INDEX('Masterlist - Updating'!$O:$O,MATCH(B155,'Masterlist - Updating'!$B:$B,0))</f>
        <v>QC GAUGE ROOM OUT SIDE</v>
      </c>
      <c r="P155" s="7" t="b">
        <f>INDEX('Masterlist - Updating'!$P:$P,MATCH(B155,'Masterlist - Updating'!$B:$B,0))</f>
        <v>1</v>
      </c>
      <c r="Q155" s="7">
        <f>INDEX('Masterlist - Updating'!$Q:$Q,MATCH(B155,'Masterlist - Updating'!$B:$B,0))</f>
        <v>0</v>
      </c>
      <c r="R155" s="7" t="str">
        <f>INDEX('Masterlist - Updating'!$R:$R,MATCH(B155,'Masterlist - Updating'!$B:$B,0))</f>
        <v>1471/03 (OPTIMAR 100)</v>
      </c>
      <c r="S155" s="7" t="str">
        <f>INDEX('Masterlist - Updating'!$S:$S,MATCH(B155,'Masterlist - Updating'!$B:$B,0))</f>
        <v>MTO210721-1R</v>
      </c>
      <c r="T155" s="7" t="str">
        <f>INDEX('Masterlist - Updating'!$T:$T,MATCH(B155,'Masterlist - Updating'!$B:$B,0))</f>
        <v>27.07.2022</v>
      </c>
      <c r="U155" s="11">
        <f t="shared" ca="1" si="8"/>
        <v>44831</v>
      </c>
      <c r="V155" s="11">
        <f t="shared" si="10"/>
        <v>45108</v>
      </c>
    </row>
    <row r="156" spans="1:22" ht="62" hidden="1" x14ac:dyDescent="0.35">
      <c r="A156" s="2">
        <v>241</v>
      </c>
      <c r="B156" s="12" t="s">
        <v>741</v>
      </c>
      <c r="C156" s="130" t="str">
        <f>INDEX('Masterlist - Updating'!$C:$C,MATCH(B156,'Masterlist - Updating'!$B:$B,0))</f>
        <v>PLUG GAUGE</v>
      </c>
      <c r="D156" s="7" t="str">
        <f>INDEX('Masterlist - Updating'!$D:$D,MATCH(B156,'Masterlist - Updating'!$B:$B,0))</f>
        <v>GAGE MAKER</v>
      </c>
      <c r="E156" s="7" t="str">
        <f>INDEX('Masterlist - Updating'!$E:$E,MATCH(B156,'Masterlist - Updating'!$B:$B,0))</f>
        <v>1/2" - 14 NPT</v>
      </c>
      <c r="F156" s="7" t="str">
        <f>INDEX('Masterlist - Updating'!$F:$F,MATCH(B156,'Masterlist - Updating'!$B:$B,0))</f>
        <v>-</v>
      </c>
      <c r="G156" s="7" t="str">
        <f>INDEX('Masterlist - Updating'!$G:$G,MATCH(B156,'Masterlist - Updating'!$B:$B,0))</f>
        <v>QCD/TRSG/PROCEDURE 030 / TRSG/QM/001/20 / 
ANSI/ASME B1.20.5-1991</v>
      </c>
      <c r="H156" s="7" t="str">
        <f>INDEX('Masterlist - Updating'!$H:$H,MATCH(B156,'Masterlist - Updating'!$B:$B,0))</f>
        <v>ANSI/ASME B1.2
ANSI/ASME B1.8
ANSI/ASME B1.20.1
ANSI/ASME B1.5</v>
      </c>
      <c r="I156" s="8">
        <f>INDEX('Masterlist - Updating'!$I:$I,MATCH(B156,'Masterlist - Updating'!$B:$B,0))</f>
        <v>44749</v>
      </c>
      <c r="J156" s="133">
        <f>INDEX('Masterlist - Updating'!$J:$J,MATCH(B156,'Masterlist - Updating'!$B:$B,0))</f>
        <v>1</v>
      </c>
      <c r="K156" s="133" t="str">
        <f>INDEX('Masterlist - Updating'!$K:$K,MATCH(B156,'Masterlist - Updating'!$B:$B,0))</f>
        <v>Years</v>
      </c>
      <c r="L156" s="8">
        <f>INDEX('Masterlist - Updating'!$L:$L,MATCH(B156,'Masterlist - Updating'!$B:$B,0))</f>
        <v>45114</v>
      </c>
      <c r="M156" s="7" t="str">
        <f>INDEX('Masterlist - Updating'!$M:$M,MATCH(B156,'Masterlist - Updating'!$B:$B,0))</f>
        <v>TRESCAL</v>
      </c>
      <c r="N156" s="7" t="str">
        <f>INDEX('Masterlist - Updating'!$N:$N,MATCH(B156,'Masterlist - Updating'!$B:$B,0))</f>
        <v>SALDM/0826/14/22</v>
      </c>
      <c r="O156" s="7" t="str">
        <f>INDEX('Masterlist - Updating'!$O:$O,MATCH(B156,'Masterlist - Updating'!$B:$B,0))</f>
        <v>QC GAUGE ROOM - I</v>
      </c>
      <c r="P156" s="7" t="b">
        <f ca="1">INDEX('Masterlist - Updating'!$P:$P,MATCH(B156,'Masterlist - Updating'!$B:$B,0))</f>
        <v>1</v>
      </c>
      <c r="Q156" s="7">
        <f>INDEX('Masterlist - Updating'!$Q:$Q,MATCH(B156,'Masterlist - Updating'!$B:$B,0))</f>
        <v>0</v>
      </c>
      <c r="R156" s="7" t="str">
        <f>INDEX('Masterlist - Updating'!$R:$R,MATCH(B156,'Masterlist - Updating'!$B:$B,0))</f>
        <v>18640 (E81)
0101 (600.2)
000211509 (PH-3515F)</v>
      </c>
      <c r="S156" s="7" t="str">
        <f>INDEX('Masterlist - Updating'!$S:$S,MATCH(B156,'Masterlist - Updating'!$B:$B,0))</f>
        <v>SALDM/1010/2/21
SALDM/1074/3/21
SALDM/0624/1/22</v>
      </c>
      <c r="T156" s="7" t="str">
        <f>INDEX('Masterlist - Updating'!$T:$T,MATCH(B156,'Masterlist - Updating'!$B:$B,0))</f>
        <v>11.08.2023
12.08.2023
19.04.2023</v>
      </c>
      <c r="U156" s="11">
        <f t="shared" ca="1" si="8"/>
        <v>44831</v>
      </c>
      <c r="V156" s="11">
        <f t="shared" si="10"/>
        <v>45100</v>
      </c>
    </row>
    <row r="157" spans="1:22" ht="62" hidden="1" x14ac:dyDescent="0.35">
      <c r="A157" s="2">
        <v>69</v>
      </c>
      <c r="B157" s="12" t="s">
        <v>743</v>
      </c>
      <c r="C157" s="130" t="str">
        <f>INDEX('Masterlist - Updating'!$C:$C,MATCH(B157,'Masterlist - Updating'!$B:$B,0))</f>
        <v>DIAL CALIPER</v>
      </c>
      <c r="D157" s="7" t="str">
        <f>INDEX('Masterlist - Updating'!$D:$D,MATCH(B157,'Masterlist - Updating'!$B:$B,0))</f>
        <v>MITUTOYO</v>
      </c>
      <c r="E157" s="7" t="str">
        <f>INDEX('Masterlist - Updating'!$E:$E,MATCH(B157,'Masterlist - Updating'!$B:$B,0))</f>
        <v>0" - 12"</v>
      </c>
      <c r="F157" s="7" t="str">
        <f>INDEX('Masterlist - Updating'!$F:$F,MATCH(B157,'Masterlist - Updating'!$B:$B,0))</f>
        <v>13525969</v>
      </c>
      <c r="G157" s="7" t="str">
        <f>INDEX('Masterlist - Updating'!$G:$G,MATCH(B157,'Masterlist - Updating'!$B:$B,0))</f>
        <v>MDCP-02:2020</v>
      </c>
      <c r="H157" s="7" t="str">
        <f>INDEX('Masterlist - Updating'!$H:$H,MATCH(B157,'Masterlist - Updating'!$B:$B,0))</f>
        <v>BS 887 / JIS B 7507 OR PER MANUFACTURER SPECIFICATION</v>
      </c>
      <c r="I157" s="8">
        <f>INDEX('Masterlist - Updating'!$I:$I,MATCH(B157,'Masterlist - Updating'!$B:$B,0))</f>
        <v>44483</v>
      </c>
      <c r="J157" s="133">
        <f>INDEX('Masterlist - Updating'!$J:$J,MATCH(B157,'Masterlist - Updating'!$B:$B,0))</f>
        <v>1</v>
      </c>
      <c r="K157" s="133" t="str">
        <f>INDEX('Masterlist - Updating'!$K:$K,MATCH(B157,'Masterlist - Updating'!$B:$B,0))</f>
        <v>Years</v>
      </c>
      <c r="L157" s="8">
        <f>INDEX('Masterlist - Updating'!$L:$L,MATCH(B157,'Masterlist - Updating'!$B:$B,0))</f>
        <v>44848</v>
      </c>
      <c r="M157" s="7" t="str">
        <f>INDEX('Masterlist - Updating'!$M:$M,MATCH(B157,'Masterlist - Updating'!$B:$B,0))</f>
        <v>Ming Deng</v>
      </c>
      <c r="N157" s="7" t="str">
        <f>INDEX('Masterlist - Updating'!$N:$N,MATCH(B157,'Masterlist - Updating'!$B:$B,0))</f>
        <v>MDL213166-4</v>
      </c>
      <c r="O157" s="7" t="str">
        <f>INDEX('Masterlist - Updating'!$O:$O,MATCH(B157,'Masterlist - Updating'!$B:$B,0))</f>
        <v>Machine Shop (VTCA1)</v>
      </c>
      <c r="P157" s="7" t="b">
        <f ca="1">INDEX('Masterlist - Updating'!$P:$P,MATCH(B157,'Masterlist - Updating'!$B:$B,0))</f>
        <v>1</v>
      </c>
      <c r="Q157" s="7">
        <f>INDEX('Masterlist - Updating'!$Q:$Q,MATCH(B157,'Masterlist - Updating'!$B:$B,0))</f>
        <v>0</v>
      </c>
      <c r="R157" s="7">
        <f>INDEX('Masterlist - Updating'!$R:$R,MATCH(B157,'Masterlist - Updating'!$B:$B,0))</f>
        <v>0</v>
      </c>
      <c r="S157" s="7">
        <f>INDEX('Masterlist - Updating'!$S:$S,MATCH(B157,'Masterlist - Updating'!$B:$B,0))</f>
        <v>0</v>
      </c>
      <c r="T157" s="7">
        <f>INDEX('Masterlist - Updating'!$T:$T,MATCH(B157,'Masterlist - Updating'!$B:$B,0))</f>
        <v>0</v>
      </c>
      <c r="U157" s="11">
        <f t="shared" ca="1" si="8"/>
        <v>44831</v>
      </c>
      <c r="V157" s="11">
        <f t="shared" si="10"/>
        <v>44834</v>
      </c>
    </row>
    <row r="158" spans="1:22" ht="46.5" hidden="1" x14ac:dyDescent="0.35">
      <c r="A158" s="2">
        <v>98</v>
      </c>
      <c r="B158" s="12" t="s">
        <v>747</v>
      </c>
      <c r="C158" s="130" t="str">
        <f>INDEX('Masterlist - Updating'!$C:$C,MATCH(B158,'Masterlist - Updating'!$B:$B,0))</f>
        <v>DIGIMATIC DEPTH GAUGE</v>
      </c>
      <c r="D158" s="7" t="str">
        <f>INDEX('Masterlist - Updating'!$D:$D,MATCH(B158,'Masterlist - Updating'!$B:$B,0))</f>
        <v>MITUTOYO</v>
      </c>
      <c r="E158" s="7" t="str">
        <f>INDEX('Masterlist - Updating'!$E:$E,MATCH(B158,'Masterlist - Updating'!$B:$B,0))</f>
        <v>0 - 12.7 MM</v>
      </c>
      <c r="F158" s="7" t="str">
        <f>INDEX('Masterlist - Updating'!$F:$F,MATCH(B158,'Masterlist - Updating'!$B:$B,0))</f>
        <v>13146943/003116</v>
      </c>
      <c r="G158" s="7" t="str">
        <f>INDEX('Masterlist - Updating'!$G:$G,MATCH(B158,'Masterlist - Updating'!$B:$B,0))</f>
        <v>QCD/TRSG/SEAMS-0017 / TRSG/QM/001/20 / BS EN ISO 13385-2:2011</v>
      </c>
      <c r="H158" s="7" t="str">
        <f>INDEX('Masterlist - Updating'!$H:$H,MATCH(B158,'Masterlist - Updating'!$B:$B,0))</f>
        <v>BS 6365 / PER MANUFACTURER SPECIFICATION</v>
      </c>
      <c r="I158" s="8">
        <f>INDEX('Masterlist - Updating'!$I:$I,MATCH(B158,'Masterlist - Updating'!$B:$B,0))</f>
        <v>44681</v>
      </c>
      <c r="J158" s="133">
        <f>INDEX('Masterlist - Updating'!$J:$J,MATCH(B158,'Masterlist - Updating'!$B:$B,0))</f>
        <v>1</v>
      </c>
      <c r="K158" s="133" t="str">
        <f>INDEX('Masterlist - Updating'!$K:$K,MATCH(B158,'Masterlist - Updating'!$B:$B,0))</f>
        <v>Years</v>
      </c>
      <c r="L158" s="8">
        <f>INDEX('Masterlist - Updating'!$L:$L,MATCH(B158,'Masterlist - Updating'!$B:$B,0))</f>
        <v>45046</v>
      </c>
      <c r="M158" s="7" t="str">
        <f>INDEX('Masterlist - Updating'!$M:$M,MATCH(B158,'Masterlist - Updating'!$B:$B,0))</f>
        <v>TRESCAL</v>
      </c>
      <c r="N158" s="7" t="str">
        <f>INDEX('Masterlist - Updating'!$N:$N,MATCH(B158,'Masterlist - Updating'!$B:$B,0))</f>
        <v>SALDM0675/22/22</v>
      </c>
      <c r="O158" s="7" t="str">
        <f>INDEX('Masterlist - Updating'!$O:$O,MATCH(B158,'Masterlist - Updating'!$B:$B,0))</f>
        <v>M/S GAUGE ROOM J2</v>
      </c>
      <c r="P158" s="7" t="b">
        <f ca="1">INDEX('Masterlist - Updating'!$P:$P,MATCH(B158,'Masterlist - Updating'!$B:$B,0))</f>
        <v>1</v>
      </c>
      <c r="Q158" s="7">
        <f>INDEX('Masterlist - Updating'!$Q:$Q,MATCH(B158,'Masterlist - Updating'!$B:$B,0))</f>
        <v>0</v>
      </c>
      <c r="R158" s="7">
        <f>INDEX('Masterlist - Updating'!$R:$R,MATCH(B158,'Masterlist - Updating'!$B:$B,0))</f>
        <v>0</v>
      </c>
      <c r="S158" s="7">
        <f>INDEX('Masterlist - Updating'!$S:$S,MATCH(B158,'Masterlist - Updating'!$B:$B,0))</f>
        <v>0</v>
      </c>
      <c r="T158" s="7">
        <f>INDEX('Masterlist - Updating'!$T:$T,MATCH(B158,'Masterlist - Updating'!$B:$B,0))</f>
        <v>0</v>
      </c>
      <c r="U158" s="11">
        <f t="shared" ca="1" si="8"/>
        <v>44831</v>
      </c>
      <c r="V158" s="11">
        <f t="shared" si="10"/>
        <v>45032</v>
      </c>
    </row>
    <row r="159" spans="1:22" ht="46.5" hidden="1" x14ac:dyDescent="0.35">
      <c r="A159" s="2">
        <v>104</v>
      </c>
      <c r="B159" s="12" t="s">
        <v>754</v>
      </c>
      <c r="C159" s="130" t="str">
        <f>INDEX('Masterlist - Updating'!$C:$C,MATCH(B159,'Masterlist - Updating'!$B:$B,0))</f>
        <v>DIGITAL DEPTH CALIPER</v>
      </c>
      <c r="D159" s="7" t="str">
        <f>INDEX('Masterlist - Updating'!$D:$D,MATCH(B159,'Masterlist - Updating'!$B:$B,0))</f>
        <v>MITUTOYO</v>
      </c>
      <c r="E159" s="7" t="str">
        <f>INDEX('Masterlist - Updating'!$E:$E,MATCH(B159,'Masterlist - Updating'!$B:$B,0))</f>
        <v>0" - 18"</v>
      </c>
      <c r="F159" s="7" t="str">
        <f>INDEX('Masterlist - Updating'!$F:$F,MATCH(B159,'Masterlist - Updating'!$B:$B,0))</f>
        <v>0004498</v>
      </c>
      <c r="G159" s="7" t="str">
        <f>INDEX('Masterlist - Updating'!$G:$G,MATCH(B159,'Masterlist - Updating'!$B:$B,0))</f>
        <v>MDCP-08:2020</v>
      </c>
      <c r="H159" s="7" t="str">
        <f>INDEX('Masterlist - Updating'!$H:$H,MATCH(B159,'Masterlist - Updating'!$B:$B,0))</f>
        <v>BS 6365 OR PER MANUFACTURER SPECIFICATION</v>
      </c>
      <c r="I159" s="8">
        <f>INDEX('Masterlist - Updating'!$I:$I,MATCH(B159,'Masterlist - Updating'!$B:$B,0))</f>
        <v>44546</v>
      </c>
      <c r="J159" s="133">
        <f>INDEX('Masterlist - Updating'!$J:$J,MATCH(B159,'Masterlist - Updating'!$B:$B,0))</f>
        <v>1</v>
      </c>
      <c r="K159" s="133" t="str">
        <f>INDEX('Masterlist - Updating'!$K:$K,MATCH(B159,'Masterlist - Updating'!$B:$B,0))</f>
        <v>Years</v>
      </c>
      <c r="L159" s="8">
        <f>INDEX('Masterlist - Updating'!$L:$L,MATCH(B159,'Masterlist - Updating'!$B:$B,0))</f>
        <v>44911</v>
      </c>
      <c r="M159" s="7" t="str">
        <f>INDEX('Masterlist - Updating'!$M:$M,MATCH(B159,'Masterlist - Updating'!$B:$B,0))</f>
        <v>Ming Deng</v>
      </c>
      <c r="N159" s="7" t="str">
        <f>INDEX('Masterlist - Updating'!$N:$N,MATCH(B159,'Masterlist - Updating'!$B:$B,0))</f>
        <v>MDL213871-3</v>
      </c>
      <c r="O159" s="7" t="str">
        <f>INDEX('Masterlist - Updating'!$O:$O,MATCH(B159,'Masterlist - Updating'!$B:$B,0))</f>
        <v>M/S GAUGE ROOM J3</v>
      </c>
      <c r="P159" s="7" t="b">
        <f ca="1">INDEX('Masterlist - Updating'!$P:$P,MATCH(B159,'Masterlist - Updating'!$B:$B,0))</f>
        <v>1</v>
      </c>
      <c r="Q159" s="7">
        <f>INDEX('Masterlist - Updating'!$Q:$Q,MATCH(B159,'Masterlist - Updating'!$B:$B,0))</f>
        <v>0</v>
      </c>
      <c r="R159" s="7">
        <f>INDEX('Masterlist - Updating'!$R:$R,MATCH(B159,'Masterlist - Updating'!$B:$B,0))</f>
        <v>0</v>
      </c>
      <c r="S159" s="7">
        <f>INDEX('Masterlist - Updating'!$S:$S,MATCH(B159,'Masterlist - Updating'!$B:$B,0))</f>
        <v>0</v>
      </c>
      <c r="T159" s="7">
        <f>INDEX('Masterlist - Updating'!$T:$T,MATCH(B159,'Masterlist - Updating'!$B:$B,0))</f>
        <v>0</v>
      </c>
      <c r="U159" s="11">
        <f t="shared" ca="1" si="8"/>
        <v>44831</v>
      </c>
      <c r="V159" s="11">
        <f t="shared" si="10"/>
        <v>44897</v>
      </c>
    </row>
    <row r="160" spans="1:22" ht="62" hidden="1" x14ac:dyDescent="0.35">
      <c r="A160" s="2">
        <v>88</v>
      </c>
      <c r="B160" s="12" t="s">
        <v>758</v>
      </c>
      <c r="C160" s="130" t="str">
        <f>INDEX('Masterlist - Updating'!$C:$C,MATCH(B160,'Masterlist - Updating'!$B:$B,0))</f>
        <v>DIAL INDICATOR</v>
      </c>
      <c r="D160" s="7" t="str">
        <f>INDEX('Masterlist - Updating'!$D:$D,MATCH(B160,'Masterlist - Updating'!$B:$B,0))</f>
        <v>MITUTOYO</v>
      </c>
      <c r="E160" s="7" t="str">
        <f>INDEX('Masterlist - Updating'!$E:$E,MATCH(B160,'Masterlist - Updating'!$B:$B,0))</f>
        <v xml:space="preserve"> 0'' - 1''</v>
      </c>
      <c r="F160" s="7" t="str">
        <f>INDEX('Masterlist - Updating'!$F:$F,MATCH(B160,'Masterlist - Updating'!$B:$B,0))</f>
        <v>YAC 654</v>
      </c>
      <c r="G160" s="7" t="str">
        <f>INDEX('Masterlist - Updating'!$G:$G,MATCH(B160,'Masterlist - Updating'!$B:$B,0))</f>
        <v>QCD/TRSG/PROCEDURE 011 / TRSG/QM/001/20 / ASME B89.1.10M-2001</v>
      </c>
      <c r="H160" s="7" t="str">
        <f>INDEX('Masterlist - Updating'!$H:$H,MATCH(B160,'Masterlist - Updating'!$B:$B,0))</f>
        <v>ASME B89.1.10M-2001 OR PER MANUFACTURER SPECIFICATION</v>
      </c>
      <c r="I160" s="8">
        <f>INDEX('Masterlist - Updating'!$I:$I,MATCH(B160,'Masterlist - Updating'!$B:$B,0))</f>
        <v>44681</v>
      </c>
      <c r="J160" s="133">
        <f>INDEX('Masterlist - Updating'!$J:$J,MATCH(B160,'Masterlist - Updating'!$B:$B,0))</f>
        <v>1</v>
      </c>
      <c r="K160" s="133" t="str">
        <f>INDEX('Masterlist - Updating'!$K:$K,MATCH(B160,'Masterlist - Updating'!$B:$B,0))</f>
        <v>Years</v>
      </c>
      <c r="L160" s="8">
        <f>INDEX('Masterlist - Updating'!$L:$L,MATCH(B160,'Masterlist - Updating'!$B:$B,0))</f>
        <v>45046</v>
      </c>
      <c r="M160" s="7" t="str">
        <f>INDEX('Masterlist - Updating'!$M:$M,MATCH(B160,'Masterlist - Updating'!$B:$B,0))</f>
        <v>TRESCAL</v>
      </c>
      <c r="N160" s="7" t="str">
        <f>INDEX('Masterlist - Updating'!$N:$N,MATCH(B160,'Masterlist - Updating'!$B:$B,0))</f>
        <v>SALDM/0675/12/22</v>
      </c>
      <c r="O160" s="7" t="str">
        <f>INDEX('Masterlist - Updating'!$O:$O,MATCH(B160,'Masterlist - Updating'!$B:$B,0))</f>
        <v>QC GAUGE ROOM OUT SIDE</v>
      </c>
      <c r="P160" s="7" t="b">
        <f ca="1">INDEX('Masterlist - Updating'!$P:$P,MATCH(B160,'Masterlist - Updating'!$B:$B,0))</f>
        <v>1</v>
      </c>
      <c r="Q160" s="7">
        <f>INDEX('Masterlist - Updating'!$Q:$Q,MATCH(B160,'Masterlist - Updating'!$B:$B,0))</f>
        <v>0</v>
      </c>
      <c r="R160" s="7" t="str">
        <f>INDEX('Masterlist - Updating'!$R:$R,MATCH(B160,'Masterlist - Updating'!$B:$B,0))</f>
        <v>1471/03 (OPTIMAR 100)</v>
      </c>
      <c r="S160" s="7" t="str">
        <f>INDEX('Masterlist - Updating'!$S:$S,MATCH(B160,'Masterlist - Updating'!$B:$B,0))</f>
        <v>MTO210721-1R</v>
      </c>
      <c r="T160" s="7" t="str">
        <f>INDEX('Masterlist - Updating'!$T:$T,MATCH(B160,'Masterlist - Updating'!$B:$B,0))</f>
        <v>27.07.2022</v>
      </c>
      <c r="U160" s="11">
        <f t="shared" ca="1" si="8"/>
        <v>44831</v>
      </c>
      <c r="V160" s="11">
        <f t="shared" si="10"/>
        <v>45032</v>
      </c>
    </row>
    <row r="161" spans="1:22" ht="62" hidden="1" x14ac:dyDescent="0.35">
      <c r="A161" s="2">
        <v>89</v>
      </c>
      <c r="B161" s="12" t="s">
        <v>763</v>
      </c>
      <c r="C161" s="130" t="str">
        <f>INDEX('Masterlist - Updating'!$C:$C,MATCH(B161,'Masterlist - Updating'!$B:$B,0))</f>
        <v>DIAL INDICATOR</v>
      </c>
      <c r="D161" s="7" t="str">
        <f>INDEX('Masterlist - Updating'!$D:$D,MATCH(B161,'Masterlist - Updating'!$B:$B,0))</f>
        <v>MITUTOYO</v>
      </c>
      <c r="E161" s="7" t="str">
        <f>INDEX('Masterlist - Updating'!$E:$E,MATCH(B161,'Masterlist - Updating'!$B:$B,0))</f>
        <v xml:space="preserve"> 0'' - 1''</v>
      </c>
      <c r="F161" s="7" t="str">
        <f>INDEX('Masterlist - Updating'!$F:$F,MATCH(B161,'Masterlist - Updating'!$B:$B,0))</f>
        <v>YAC 656</v>
      </c>
      <c r="G161" s="7" t="str">
        <f>INDEX('Masterlist - Updating'!$G:$G,MATCH(B161,'Masterlist - Updating'!$B:$B,0))</f>
        <v>QCD/TRSG/PROCEDURE 011 / TRSG/QM/001/20 / ASME B89.1.10M-2001</v>
      </c>
      <c r="H161" s="7" t="str">
        <f>INDEX('Masterlist - Updating'!$H:$H,MATCH(B161,'Masterlist - Updating'!$B:$B,0))</f>
        <v>ASME B89.1.10M-2001 OR PER MANUFACTURER SPECIFICATION</v>
      </c>
      <c r="I161" s="8">
        <f>INDEX('Masterlist - Updating'!$I:$I,MATCH(B161,'Masterlist - Updating'!$B:$B,0))</f>
        <v>44681</v>
      </c>
      <c r="J161" s="133">
        <f>INDEX('Masterlist - Updating'!$J:$J,MATCH(B161,'Masterlist - Updating'!$B:$B,0))</f>
        <v>1</v>
      </c>
      <c r="K161" s="133" t="str">
        <f>INDEX('Masterlist - Updating'!$K:$K,MATCH(B161,'Masterlist - Updating'!$B:$B,0))</f>
        <v>Years</v>
      </c>
      <c r="L161" s="8">
        <f>INDEX('Masterlist - Updating'!$L:$L,MATCH(B161,'Masterlist - Updating'!$B:$B,0))</f>
        <v>45046</v>
      </c>
      <c r="M161" s="7" t="str">
        <f>INDEX('Masterlist - Updating'!$M:$M,MATCH(B161,'Masterlist - Updating'!$B:$B,0))</f>
        <v>TRESCAL</v>
      </c>
      <c r="N161" s="7" t="str">
        <f>INDEX('Masterlist - Updating'!$N:$N,MATCH(B161,'Masterlist - Updating'!$B:$B,0))</f>
        <v>SALDM/0675/12/22</v>
      </c>
      <c r="O161" s="7" t="str">
        <f>INDEX('Masterlist - Updating'!$O:$O,MATCH(B161,'Masterlist - Updating'!$B:$B,0))</f>
        <v>QC GAUGE ROOM OUT SIDE</v>
      </c>
      <c r="P161" s="7" t="b">
        <f ca="1">INDEX('Masterlist - Updating'!$P:$P,MATCH(B161,'Masterlist - Updating'!$B:$B,0))</f>
        <v>1</v>
      </c>
      <c r="Q161" s="7">
        <f>INDEX('Masterlist - Updating'!$Q:$Q,MATCH(B161,'Masterlist - Updating'!$B:$B,0))</f>
        <v>0</v>
      </c>
      <c r="R161" s="7" t="str">
        <f>INDEX('Masterlist - Updating'!$R:$R,MATCH(B161,'Masterlist - Updating'!$B:$B,0))</f>
        <v>1471/03 (OPTIMAR 100)</v>
      </c>
      <c r="S161" s="7" t="str">
        <f>INDEX('Masterlist - Updating'!$S:$S,MATCH(B161,'Masterlist - Updating'!$B:$B,0))</f>
        <v>MTO210721-1R</v>
      </c>
      <c r="T161" s="7" t="str">
        <f>INDEX('Masterlist - Updating'!$T:$T,MATCH(B161,'Masterlist - Updating'!$B:$B,0))</f>
        <v>27.07.2022</v>
      </c>
      <c r="U161" s="11">
        <f t="shared" ca="1" si="8"/>
        <v>44831</v>
      </c>
      <c r="V161" s="11">
        <f t="shared" si="10"/>
        <v>45032</v>
      </c>
    </row>
    <row r="162" spans="1:22" ht="62" hidden="1" x14ac:dyDescent="0.35">
      <c r="A162" s="2">
        <v>90</v>
      </c>
      <c r="B162" s="12" t="s">
        <v>765</v>
      </c>
      <c r="C162" s="130" t="str">
        <f>INDEX('Masterlist - Updating'!$C:$C,MATCH(B162,'Masterlist - Updating'!$B:$B,0))</f>
        <v>DIAL INDICATOR</v>
      </c>
      <c r="D162" s="7" t="str">
        <f>INDEX('Masterlist - Updating'!$D:$D,MATCH(B162,'Masterlist - Updating'!$B:$B,0))</f>
        <v>MITUTOYO</v>
      </c>
      <c r="E162" s="7" t="str">
        <f>INDEX('Masterlist - Updating'!$E:$E,MATCH(B162,'Masterlist - Updating'!$B:$B,0))</f>
        <v xml:space="preserve"> 0'' - 1''</v>
      </c>
      <c r="F162" s="7" t="str">
        <f>INDEX('Masterlist - Updating'!$F:$F,MATCH(B162,'Masterlist - Updating'!$B:$B,0))</f>
        <v>XZH 494</v>
      </c>
      <c r="G162" s="7" t="str">
        <f>INDEX('Masterlist - Updating'!$G:$G,MATCH(B162,'Masterlist - Updating'!$B:$B,0))</f>
        <v>QCD/TRSG/PROCEDURE 011 / TRSG/QM/001/20 / ASME B89.1.10M-2001</v>
      </c>
      <c r="H162" s="7" t="str">
        <f>INDEX('Masterlist - Updating'!$H:$H,MATCH(B162,'Masterlist - Updating'!$B:$B,0))</f>
        <v>ASME B89.1.10M-2001 OR PER MANUFACTURER SPECIFICATION</v>
      </c>
      <c r="I162" s="8">
        <f>INDEX('Masterlist - Updating'!$I:$I,MATCH(B162,'Masterlist - Updating'!$B:$B,0))</f>
        <v>44681</v>
      </c>
      <c r="J162" s="133">
        <f>INDEX('Masterlist - Updating'!$J:$J,MATCH(B162,'Masterlist - Updating'!$B:$B,0))</f>
        <v>1</v>
      </c>
      <c r="K162" s="133" t="str">
        <f>INDEX('Masterlist - Updating'!$K:$K,MATCH(B162,'Masterlist - Updating'!$B:$B,0))</f>
        <v>Years</v>
      </c>
      <c r="L162" s="8">
        <f>INDEX('Masterlist - Updating'!$L:$L,MATCH(B162,'Masterlist - Updating'!$B:$B,0))</f>
        <v>45046</v>
      </c>
      <c r="M162" s="7" t="str">
        <f>INDEX('Masterlist - Updating'!$M:$M,MATCH(B162,'Masterlist - Updating'!$B:$B,0))</f>
        <v>TRESCAL</v>
      </c>
      <c r="N162" s="7" t="str">
        <f>INDEX('Masterlist - Updating'!$N:$N,MATCH(B162,'Masterlist - Updating'!$B:$B,0))</f>
        <v>SALDM/0675/13/22</v>
      </c>
      <c r="O162" s="7" t="str">
        <f>INDEX('Masterlist - Updating'!$O:$O,MATCH(B162,'Masterlist - Updating'!$B:$B,0))</f>
        <v>GAUGE ROOM OUTSIDE</v>
      </c>
      <c r="P162" s="7" t="b">
        <f ca="1">INDEX('Masterlist - Updating'!$P:$P,MATCH(B162,'Masterlist - Updating'!$B:$B,0))</f>
        <v>1</v>
      </c>
      <c r="Q162" s="7">
        <f>INDEX('Masterlist - Updating'!$Q:$Q,MATCH(B162,'Masterlist - Updating'!$B:$B,0))</f>
        <v>0</v>
      </c>
      <c r="R162" s="7" t="str">
        <f>INDEX('Masterlist - Updating'!$R:$R,MATCH(B162,'Masterlist - Updating'!$B:$B,0))</f>
        <v>1471/03 (OPTIMAR 100)</v>
      </c>
      <c r="S162" s="7" t="str">
        <f>INDEX('Masterlist - Updating'!$S:$S,MATCH(B162,'Masterlist - Updating'!$B:$B,0))</f>
        <v>MTO210721-1R</v>
      </c>
      <c r="T162" s="7" t="str">
        <f>INDEX('Masterlist - Updating'!$T:$T,MATCH(B162,'Masterlist - Updating'!$B:$B,0))</f>
        <v>27.07.2022</v>
      </c>
      <c r="U162" s="11">
        <f t="shared" ca="1" si="8"/>
        <v>44831</v>
      </c>
      <c r="V162" s="11">
        <f t="shared" si="10"/>
        <v>45032</v>
      </c>
    </row>
    <row r="163" spans="1:22" ht="62" hidden="1" x14ac:dyDescent="0.35">
      <c r="A163" s="2">
        <v>91</v>
      </c>
      <c r="B163" s="12" t="s">
        <v>768</v>
      </c>
      <c r="C163" s="130" t="str">
        <f>INDEX('Masterlist - Updating'!$C:$C,MATCH(B163,'Masterlist - Updating'!$B:$B,0))</f>
        <v>DIAL INDICATOR</v>
      </c>
      <c r="D163" s="7" t="str">
        <f>INDEX('Masterlist - Updating'!$D:$D,MATCH(B163,'Masterlist - Updating'!$B:$B,0))</f>
        <v>MITUTOYO</v>
      </c>
      <c r="E163" s="7" t="str">
        <f>INDEX('Masterlist - Updating'!$E:$E,MATCH(B163,'Masterlist - Updating'!$B:$B,0))</f>
        <v xml:space="preserve"> 0'' - 1''</v>
      </c>
      <c r="F163" s="7" t="str">
        <f>INDEX('Masterlist - Updating'!$F:$F,MATCH(B163,'Masterlist - Updating'!$B:$B,0))</f>
        <v>XZH 496</v>
      </c>
      <c r="G163" s="7" t="str">
        <f>INDEX('Masterlist - Updating'!$G:$G,MATCH(B163,'Masterlist - Updating'!$B:$B,0))</f>
        <v>QCD/TRSG/PROCEDURE 011 / TRSG/QM/001/20 / ASME B89.1.10M-2001</v>
      </c>
      <c r="H163" s="7" t="str">
        <f>INDEX('Masterlist - Updating'!$H:$H,MATCH(B163,'Masterlist - Updating'!$B:$B,0))</f>
        <v>ASME B89.1.10M-2001 OR PER MANUFACTURER SPECIFICATION</v>
      </c>
      <c r="I163" s="8">
        <f>INDEX('Masterlist - Updating'!$I:$I,MATCH(B163,'Masterlist - Updating'!$B:$B,0))</f>
        <v>44681</v>
      </c>
      <c r="J163" s="133">
        <f>INDEX('Masterlist - Updating'!$J:$J,MATCH(B163,'Masterlist - Updating'!$B:$B,0))</f>
        <v>1</v>
      </c>
      <c r="K163" s="133" t="str">
        <f>INDEX('Masterlist - Updating'!$K:$K,MATCH(B163,'Masterlist - Updating'!$B:$B,0))</f>
        <v>Years</v>
      </c>
      <c r="L163" s="8">
        <f>INDEX('Masterlist - Updating'!$L:$L,MATCH(B163,'Masterlist - Updating'!$B:$B,0))</f>
        <v>45046</v>
      </c>
      <c r="M163" s="7" t="str">
        <f>INDEX('Masterlist - Updating'!$M:$M,MATCH(B163,'Masterlist - Updating'!$B:$B,0))</f>
        <v>TRESCAL</v>
      </c>
      <c r="N163" s="7" t="str">
        <f>INDEX('Masterlist - Updating'!$N:$N,MATCH(B163,'Masterlist - Updating'!$B:$B,0))</f>
        <v>SALDM/0675/14/22</v>
      </c>
      <c r="O163" s="7" t="str">
        <f>INDEX('Masterlist - Updating'!$O:$O,MATCH(B163,'Masterlist - Updating'!$B:$B,0))</f>
        <v>QC GAUGE ROOM OUT SIDE</v>
      </c>
      <c r="P163" s="7" t="b">
        <f ca="1">INDEX('Masterlist - Updating'!$P:$P,MATCH(B163,'Masterlist - Updating'!$B:$B,0))</f>
        <v>1</v>
      </c>
      <c r="Q163" s="7">
        <f>INDEX('Masterlist - Updating'!$Q:$Q,MATCH(B163,'Masterlist - Updating'!$B:$B,0))</f>
        <v>0</v>
      </c>
      <c r="R163" s="7" t="str">
        <f>INDEX('Masterlist - Updating'!$R:$R,MATCH(B163,'Masterlist - Updating'!$B:$B,0))</f>
        <v>1471/03 (OPTIMAR 100)</v>
      </c>
      <c r="S163" s="7" t="str">
        <f>INDEX('Masterlist - Updating'!$S:$S,MATCH(B163,'Masterlist - Updating'!$B:$B,0))</f>
        <v>MTO210721-1R</v>
      </c>
      <c r="T163" s="7" t="str">
        <f>INDEX('Masterlist - Updating'!$T:$T,MATCH(B163,'Masterlist - Updating'!$B:$B,0))</f>
        <v>27.07.2022</v>
      </c>
      <c r="U163" s="11">
        <f t="shared" ca="1" si="8"/>
        <v>44831</v>
      </c>
      <c r="V163" s="11">
        <f t="shared" si="10"/>
        <v>45032</v>
      </c>
    </row>
    <row r="164" spans="1:22" ht="62" hidden="1" x14ac:dyDescent="0.35">
      <c r="A164" s="2">
        <v>268</v>
      </c>
      <c r="B164" s="12" t="s">
        <v>771</v>
      </c>
      <c r="C164" s="130" t="str">
        <f>INDEX('Masterlist - Updating'!$C:$C,MATCH(B164,'Masterlist - Updating'!$B:$B,0))</f>
        <v>PLUG GAUGE</v>
      </c>
      <c r="D164" s="7" t="str">
        <f>INDEX('Masterlist - Updating'!$D:$D,MATCH(B164,'Masterlist - Updating'!$B:$B,0))</f>
        <v>THREADMASTER</v>
      </c>
      <c r="E164" s="7" t="str">
        <f>INDEX('Masterlist - Updating'!$E:$E,MATCH(B164,'Masterlist - Updating'!$B:$B,0))</f>
        <v>3/4" - 14 NPT L1</v>
      </c>
      <c r="F164" s="7" t="str">
        <f>INDEX('Masterlist - Updating'!$F:$F,MATCH(B164,'Masterlist - Updating'!$B:$B,0))</f>
        <v>173714</v>
      </c>
      <c r="G164" s="7" t="str">
        <f>INDEX('Masterlist - Updating'!$G:$G,MATCH(B164,'Masterlist - Updating'!$B:$B,0))</f>
        <v>QCD/TRSG/PROCEDURE 030 / TRSG/QM/001/20 / 
ANSI/ASME B1.20.5-1991</v>
      </c>
      <c r="H164" s="7" t="str">
        <f>INDEX('Masterlist - Updating'!$H:$H,MATCH(B164,'Masterlist - Updating'!$B:$B,0))</f>
        <v>ANSI/ASME B1.2
ANSI/ASME B1.8
ANSI/ASME B1.20.1
ANSI/ASME B1.5</v>
      </c>
      <c r="I164" s="8">
        <f>INDEX('Masterlist - Updating'!$I:$I,MATCH(B164,'Masterlist - Updating'!$B:$B,0))</f>
        <v>44690</v>
      </c>
      <c r="J164" s="133">
        <f>INDEX('Masterlist - Updating'!$J:$J,MATCH(B164,'Masterlist - Updating'!$B:$B,0))</f>
        <v>1</v>
      </c>
      <c r="K164" s="133" t="str">
        <f>INDEX('Masterlist - Updating'!$K:$K,MATCH(B164,'Masterlist - Updating'!$B:$B,0))</f>
        <v>Years</v>
      </c>
      <c r="L164" s="8">
        <f>INDEX('Masterlist - Updating'!$L:$L,MATCH(B164,'Masterlist - Updating'!$B:$B,0))</f>
        <v>45055</v>
      </c>
      <c r="M164" s="7" t="str">
        <f>INDEX('Masterlist - Updating'!$M:$M,MATCH(B164,'Masterlist - Updating'!$B:$B,0))</f>
        <v>TRESCAL</v>
      </c>
      <c r="N164" s="7" t="str">
        <f>INDEX('Masterlist - Updating'!$N:$N,MATCH(B164,'Masterlist - Updating'!$B:$B,0))</f>
        <v>SALDM/0699/19/22</v>
      </c>
      <c r="O164" s="7" t="str">
        <f>INDEX('Masterlist - Updating'!$O:$O,MATCH(B164,'Masterlist - Updating'!$B:$B,0))</f>
        <v>M/S GAUGE ROOM H34</v>
      </c>
      <c r="P164" s="7" t="b">
        <f ca="1">INDEX('Masterlist - Updating'!$P:$P,MATCH(B164,'Masterlist - Updating'!$B:$B,0))</f>
        <v>1</v>
      </c>
      <c r="Q164" s="7">
        <f>INDEX('Masterlist - Updating'!$Q:$Q,MATCH(B164,'Masterlist - Updating'!$B:$B,0))</f>
        <v>0</v>
      </c>
      <c r="R164" s="7" t="str">
        <f>INDEX('Masterlist - Updating'!$R:$R,MATCH(B164,'Masterlist - Updating'!$B:$B,0))</f>
        <v>18640 (E81)
0101 (600.2)
000211509 (PH-3515F)</v>
      </c>
      <c r="S164" s="7" t="str">
        <f>INDEX('Masterlist - Updating'!$S:$S,MATCH(B164,'Masterlist - Updating'!$B:$B,0))</f>
        <v>SALDM/1010/2/21
SALDM/1074/3/21
SALDM/0624/1/22</v>
      </c>
      <c r="T164" s="7" t="str">
        <f>INDEX('Masterlist - Updating'!$T:$T,MATCH(B164,'Masterlist - Updating'!$B:$B,0))</f>
        <v>11.08.2023
12.08.2023
19.04.2023</v>
      </c>
      <c r="U164" s="11">
        <f t="shared" ca="1" si="8"/>
        <v>44831</v>
      </c>
      <c r="V164" s="11">
        <f t="shared" si="10"/>
        <v>45041</v>
      </c>
    </row>
    <row r="165" spans="1:22" ht="46.5" hidden="1" x14ac:dyDescent="0.35">
      <c r="A165" s="2">
        <v>152</v>
      </c>
      <c r="B165" s="12" t="s">
        <v>777</v>
      </c>
      <c r="C165" s="130" t="str">
        <f>INDEX('Masterlist - Updating'!$C:$C,MATCH(B165,'Masterlist - Updating'!$B:$B,0))</f>
        <v>INTERNAL PITCH DIAMETER GAUGE (PD-6000)</v>
      </c>
      <c r="D165" s="7" t="str">
        <f>INDEX('Masterlist - Updating'!$D:$D,MATCH(B165,'Masterlist - Updating'!$B:$B,0))</f>
        <v>GAGEMAKER</v>
      </c>
      <c r="E165" s="7" t="str">
        <f>INDEX('Masterlist - Updating'!$E:$E,MATCH(B165,'Masterlist - Updating'!$B:$B,0))</f>
        <v>0 - 0.5"</v>
      </c>
      <c r="F165" s="7" t="str">
        <f>INDEX('Masterlist - Updating'!$F:$F,MATCH(B165,'Masterlist - Updating'!$B:$B,0))</f>
        <v>YQY269 / RT19FF004</v>
      </c>
      <c r="G165" s="7" t="str">
        <f>INDEX('Masterlist - Updating'!$G:$G,MATCH(B165,'Masterlist - Updating'!$B:$B,0))</f>
        <v>QCD/TRSG/PROCEDURE 030 / TRSG/QM/001/20 / 
ASME/ANSI B89.1.10M</v>
      </c>
      <c r="H165" s="7" t="str">
        <f>INDEX('Masterlist - Updating'!$H:$H,MATCH(B165,'Masterlist - Updating'!$B:$B,0))</f>
        <v>ASME/ANSI B89.1.10M</v>
      </c>
      <c r="I165" s="8">
        <f>INDEX('Masterlist - Updating'!$I:$I,MATCH(B165,'Masterlist - Updating'!$B:$B,0))</f>
        <v>44806</v>
      </c>
      <c r="J165" s="133">
        <f>INDEX('Masterlist - Updating'!$J:$J,MATCH(B165,'Masterlist - Updating'!$B:$B,0))</f>
        <v>1</v>
      </c>
      <c r="K165" s="133" t="str">
        <f>INDEX('Masterlist - Updating'!$K:$K,MATCH(B165,'Masterlist - Updating'!$B:$B,0))</f>
        <v>Years</v>
      </c>
      <c r="L165" s="8">
        <f>INDEX('Masterlist - Updating'!$L:$L,MATCH(B165,'Masterlist - Updating'!$B:$B,0))</f>
        <v>45171</v>
      </c>
      <c r="M165" s="7" t="str">
        <f>INDEX('Masterlist - Updating'!$M:$M,MATCH(B165,'Masterlist - Updating'!$B:$B,0))</f>
        <v>TRESCAL</v>
      </c>
      <c r="N165" s="7" t="str">
        <f>INDEX('Masterlist - Updating'!$N:$N,MATCH(B165,'Masterlist - Updating'!$B:$B,0))</f>
        <v>SALDM/1462/6/22</v>
      </c>
      <c r="O165" s="7" t="str">
        <f>INDEX('Masterlist - Updating'!$O:$O,MATCH(B165,'Masterlist - Updating'!$B:$B,0))</f>
        <v>M/S GAUGE ROOM L2</v>
      </c>
      <c r="P165" s="7" t="b">
        <f ca="1">INDEX('Masterlist - Updating'!$P:$P,MATCH(B165,'Masterlist - Updating'!$B:$B,0))</f>
        <v>1</v>
      </c>
      <c r="Q165" s="7">
        <f>INDEX('Masterlist - Updating'!$Q:$Q,MATCH(B165,'Masterlist - Updating'!$B:$B,0))</f>
        <v>0</v>
      </c>
      <c r="R165" s="7" t="str">
        <f>INDEX('Masterlist - Updating'!$R:$R,MATCH(B165,'Masterlist - Updating'!$B:$B,0))</f>
        <v>1471/03 (OPTIMAR 100)</v>
      </c>
      <c r="S165" s="7" t="str">
        <f>INDEX('Masterlist - Updating'!$S:$S,MATCH(B165,'Masterlist - Updating'!$B:$B,0))</f>
        <v>MTO210721-1R</v>
      </c>
      <c r="T165" s="7" t="str">
        <f>INDEX('Masterlist - Updating'!$T:$T,MATCH(B165,'Masterlist - Updating'!$B:$B,0))</f>
        <v>27.07.2022</v>
      </c>
      <c r="U165" s="11">
        <f t="shared" ca="1" si="8"/>
        <v>44831</v>
      </c>
      <c r="V165" s="11">
        <f t="shared" si="10"/>
        <v>45157</v>
      </c>
    </row>
    <row r="166" spans="1:22" ht="62" hidden="1" x14ac:dyDescent="0.35">
      <c r="A166" s="2">
        <v>255</v>
      </c>
      <c r="B166" s="12" t="s">
        <v>781</v>
      </c>
      <c r="C166" s="130" t="str">
        <f>INDEX('Masterlist - Updating'!$C:$C,MATCH(B166,'Masterlist - Updating'!$B:$B,0))</f>
        <v>PLUG GAUGE 
(GO &amp; NO GO)</v>
      </c>
      <c r="D166" s="7" t="str">
        <f>INDEX('Masterlist - Updating'!$D:$D,MATCH(B166,'Masterlist - Updating'!$B:$B,0))</f>
        <v>THREADMASTER</v>
      </c>
      <c r="E166" s="7" t="str">
        <f>INDEX('Masterlist - Updating'!$E:$E,MATCH(B166,'Masterlist - Updating'!$B:$B,0))</f>
        <v>1-1/8" - 8 UN - 2B</v>
      </c>
      <c r="F166" s="7" t="str">
        <f>INDEX('Masterlist - Updating'!$F:$F,MATCH(B166,'Masterlist - Updating'!$B:$B,0))</f>
        <v>184694</v>
      </c>
      <c r="G166" s="7" t="str">
        <f>INDEX('Masterlist - Updating'!$G:$G,MATCH(B166,'Masterlist - Updating'!$B:$B,0))</f>
        <v>QCD/TRSG/PROCEDURE 014 / TRSG/QM/001/20</v>
      </c>
      <c r="H166" s="7" t="str">
        <f>INDEX('Masterlist - Updating'!$H:$H,MATCH(B166,'Masterlist - Updating'!$B:$B,0))</f>
        <v>ANSI/ASME B1.2
ANSI/ASME B1.8
ANSI/ASME B1.20.1
ANSI/ASME B1.5</v>
      </c>
      <c r="I166" s="8">
        <f>INDEX('Masterlist - Updating'!$I:$I,MATCH(B166,'Masterlist - Updating'!$B:$B,0))</f>
        <v>44820</v>
      </c>
      <c r="J166" s="133">
        <f>INDEX('Masterlist - Updating'!$J:$J,MATCH(B166,'Masterlist - Updating'!$B:$B,0))</f>
        <v>1</v>
      </c>
      <c r="K166" s="133" t="str">
        <f>INDEX('Masterlist - Updating'!$K:$K,MATCH(B166,'Masterlist - Updating'!$B:$B,0))</f>
        <v>Years</v>
      </c>
      <c r="L166" s="8">
        <f>INDEX('Masterlist - Updating'!$L:$L,MATCH(B166,'Masterlist - Updating'!$B:$B,0))</f>
        <v>45185</v>
      </c>
      <c r="M166" s="7" t="str">
        <f>INDEX('Masterlist - Updating'!$M:$M,MATCH(B166,'Masterlist - Updating'!$B:$B,0))</f>
        <v>TRESCAL</v>
      </c>
      <c r="N166" s="7" t="str">
        <f>INDEX('Masterlist - Updating'!$N:$N,MATCH(B166,'Masterlist - Updating'!$B:$B,0))</f>
        <v>SALDM/1496/4/22</v>
      </c>
      <c r="O166" s="7" t="str">
        <f>INDEX('Masterlist - Updating'!$O:$O,MATCH(B166,'Masterlist - Updating'!$B:$B,0))</f>
        <v>QC BAY C CABINET 1 L3</v>
      </c>
      <c r="P166" s="7" t="b">
        <f ca="1">INDEX('Masterlist - Updating'!$P:$P,MATCH(B166,'Masterlist - Updating'!$B:$B,0))</f>
        <v>1</v>
      </c>
      <c r="Q166" s="7">
        <f>INDEX('Masterlist - Updating'!$Q:$Q,MATCH(B166,'Masterlist - Updating'!$B:$B,0))</f>
        <v>0</v>
      </c>
      <c r="R166" s="7" t="str">
        <f>INDEX('Masterlist - Updating'!$R:$R,MATCH(B166,'Masterlist - Updating'!$B:$B,0))</f>
        <v>18640 (E81)
0101 (600.2)
000211509 (PH-3515F)</v>
      </c>
      <c r="S166" s="7" t="str">
        <f>INDEX('Masterlist - Updating'!$S:$S,MATCH(B166,'Masterlist - Updating'!$B:$B,0))</f>
        <v>SALDM/1010/2/21
SALDM/1074/3/21
SALDM/0624/1/22</v>
      </c>
      <c r="T166" s="7" t="str">
        <f>INDEX('Masterlist - Updating'!$T:$T,MATCH(B166,'Masterlist - Updating'!$B:$B,0))</f>
        <v>11.08.2023
12.08.2023
19.04.2023</v>
      </c>
      <c r="U166" s="11">
        <f t="shared" ca="1" si="8"/>
        <v>44831</v>
      </c>
      <c r="V166" s="11">
        <f t="shared" si="10"/>
        <v>45171</v>
      </c>
    </row>
    <row r="167" spans="1:22" ht="46.5" hidden="1" x14ac:dyDescent="0.35">
      <c r="A167" s="2">
        <v>144</v>
      </c>
      <c r="B167" s="12" t="s">
        <v>785</v>
      </c>
      <c r="C167" s="130" t="str">
        <f>INDEX('Masterlist - Updating'!$C:$C,MATCH(B167,'Masterlist - Updating'!$B:$B,0))</f>
        <v>GROOVE MICROMETER</v>
      </c>
      <c r="D167" s="7" t="str">
        <f>INDEX('Masterlist - Updating'!$D:$D,MATCH(B167,'Masterlist - Updating'!$B:$B,0))</f>
        <v>MITUTOYO</v>
      </c>
      <c r="E167" s="7" t="str">
        <f>INDEX('Masterlist - Updating'!$E:$E,MATCH(B167,'Masterlist - Updating'!$B:$B,0))</f>
        <v xml:space="preserve"> 0" - 1"</v>
      </c>
      <c r="F167" s="7" t="str">
        <f>INDEX('Masterlist - Updating'!$F:$F,MATCH(B167,'Masterlist - Updating'!$B:$B,0))</f>
        <v>30538</v>
      </c>
      <c r="G167" s="7" t="str">
        <f>INDEX('Masterlist - Updating'!$G:$G,MATCH(B167,'Masterlist - Updating'!$B:$B,0))</f>
        <v>QCD/TRSG/PROCEDURE 005 / TRSG/QM/001/20</v>
      </c>
      <c r="H167" s="7" t="str">
        <f>INDEX('Masterlist - Updating'!$H:$H,MATCH(B167,'Masterlist - Updating'!$B:$B,0))</f>
        <v>BS 870 OR PER MANUFACTURER SPECIFICATION</v>
      </c>
      <c r="I167" s="8">
        <f>INDEX('Masterlist - Updating'!$I:$I,MATCH(B167,'Masterlist - Updating'!$B:$B,0))</f>
        <v>44806</v>
      </c>
      <c r="J167" s="133">
        <f>INDEX('Masterlist - Updating'!$J:$J,MATCH(B167,'Masterlist - Updating'!$B:$B,0))</f>
        <v>1</v>
      </c>
      <c r="K167" s="133" t="str">
        <f>INDEX('Masterlist - Updating'!$K:$K,MATCH(B167,'Masterlist - Updating'!$B:$B,0))</f>
        <v>Years</v>
      </c>
      <c r="L167" s="8">
        <f>INDEX('Masterlist - Updating'!$L:$L,MATCH(B167,'Masterlist - Updating'!$B:$B,0))</f>
        <v>45171</v>
      </c>
      <c r="M167" s="7" t="str">
        <f>INDEX('Masterlist - Updating'!$M:$M,MATCH(B167,'Masterlist - Updating'!$B:$B,0))</f>
        <v>TRESCAL</v>
      </c>
      <c r="N167" s="7" t="str">
        <f>INDEX('Masterlist - Updating'!$N:$N,MATCH(B167,'Masterlist - Updating'!$B:$B,0))</f>
        <v>SALDM/1462/2/22</v>
      </c>
      <c r="O167" s="7" t="str">
        <f>INDEX('Masterlist - Updating'!$O:$O,MATCH(B167,'Masterlist - Updating'!$B:$B,0))</f>
        <v>M/S GAUGE ROOM J6</v>
      </c>
      <c r="P167" s="7" t="b">
        <f ca="1">INDEX('Masterlist - Updating'!$P:$P,MATCH(B167,'Masterlist - Updating'!$B:$B,0))</f>
        <v>1</v>
      </c>
      <c r="Q167" s="7">
        <f>INDEX('Masterlist - Updating'!$Q:$Q,MATCH(B167,'Masterlist - Updating'!$B:$B,0))</f>
        <v>0</v>
      </c>
      <c r="R167" s="7">
        <f>INDEX('Masterlist - Updating'!$R:$R,MATCH(B167,'Masterlist - Updating'!$B:$B,0))</f>
        <v>0</v>
      </c>
      <c r="S167" s="7">
        <f>INDEX('Masterlist - Updating'!$S:$S,MATCH(B167,'Masterlist - Updating'!$B:$B,0))</f>
        <v>0</v>
      </c>
      <c r="T167" s="7">
        <f>INDEX('Masterlist - Updating'!$T:$T,MATCH(B167,'Masterlist - Updating'!$B:$B,0))</f>
        <v>0</v>
      </c>
      <c r="U167" s="11">
        <f t="shared" ca="1" si="8"/>
        <v>44831</v>
      </c>
      <c r="V167" s="11">
        <f t="shared" si="10"/>
        <v>45157</v>
      </c>
    </row>
    <row r="168" spans="1:22" ht="201.5" hidden="1" x14ac:dyDescent="0.35">
      <c r="A168" s="2">
        <v>32</v>
      </c>
      <c r="B168" s="12" t="s">
        <v>788</v>
      </c>
      <c r="C168" s="130" t="str">
        <f>INDEX('Masterlist - Updating'!$C:$C,MATCH(B168,'Masterlist - Updating'!$B:$B,0))</f>
        <v>CAMERON BALL GAUGE</v>
      </c>
      <c r="D168" s="7" t="str">
        <f>INDEX('Masterlist - Updating'!$D:$D,MATCH(B168,'Masterlist - Updating'!$B:$B,0))</f>
        <v>GAGE MAKER</v>
      </c>
      <c r="E168" s="7" t="str">
        <f>INDEX('Masterlist - Updating'!$E:$E,MATCH(B168,'Masterlist - Updating'!$B:$B,0))</f>
        <v>1/2" WITH 12" LENGTH ROD</v>
      </c>
      <c r="F168" s="7" t="str">
        <f>INDEX('Masterlist - Updating'!$F:$F,MATCH(B168,'Masterlist - Updating'!$B:$B,0))</f>
        <v>24 UU</v>
      </c>
      <c r="G168" s="7" t="str">
        <f>INDEX('Masterlist - Updating'!$G:$G,MATCH(B168,'Masterlist - Updating'!$B:$B,0))</f>
        <v>QCD/TRSG/PROCEDURE 001 / TRSG/QM/001/20</v>
      </c>
      <c r="H168" s="7" t="str">
        <f>INDEX('Masterlist - Updating'!$H:$H,MATCH(B168,'Masterlist - Updating'!$B:$B,0))</f>
        <v>BALL DIAMETER TOLERANCE +0.0002"
CENTRELINE TO BASE TOLERANCE +0.0002"
PARALLESLISM OF BASE AND CENTRELINE OF 0.500"
DIAMETER HOLE MUST NOT EXCEED 0.0002"</v>
      </c>
      <c r="I168" s="8">
        <f>INDEX('Masterlist - Updating'!$I:$I,MATCH(B168,'Masterlist - Updating'!$B:$B,0))</f>
        <v>44709</v>
      </c>
      <c r="J168" s="133">
        <f>INDEX('Masterlist - Updating'!$J:$J,MATCH(B168,'Masterlist - Updating'!$B:$B,0))</f>
        <v>1</v>
      </c>
      <c r="K168" s="133" t="str">
        <f>INDEX('Masterlist - Updating'!$K:$K,MATCH(B168,'Masterlist - Updating'!$B:$B,0))</f>
        <v>Years</v>
      </c>
      <c r="L168" s="8">
        <f>INDEX('Masterlist - Updating'!$L:$L,MATCH(B168,'Masterlist - Updating'!$B:$B,0))</f>
        <v>45074</v>
      </c>
      <c r="M168" s="7" t="str">
        <f>INDEX('Masterlist - Updating'!$M:$M,MATCH(B168,'Masterlist - Updating'!$B:$B,0))</f>
        <v>TRESCAL</v>
      </c>
      <c r="N168" s="7" t="str">
        <f>INDEX('Masterlist - Updating'!$N:$N,MATCH(B168,'Masterlist - Updating'!$B:$B,0))</f>
        <v>SALDM/0131/1/22</v>
      </c>
      <c r="O168" s="7" t="str">
        <f>INDEX('Masterlist - Updating'!$O:$O,MATCH(B168,'Masterlist - Updating'!$B:$B,0))</f>
        <v>M/S GAUGE ROOM I5</v>
      </c>
      <c r="P168" s="7" t="b">
        <f ca="1">INDEX('Masterlist - Updating'!$P:$P,MATCH(B168,'Masterlist - Updating'!$B:$B,0))</f>
        <v>1</v>
      </c>
      <c r="Q168" s="7">
        <f>INDEX('Masterlist - Updating'!$Q:$Q,MATCH(B168,'Masterlist - Updating'!$B:$B,0))</f>
        <v>0</v>
      </c>
      <c r="R168" s="7" t="str">
        <f>INDEX('Masterlist - Updating'!$R:$R,MATCH(B168,'Masterlist - Updating'!$B:$B,0))</f>
        <v>65002785</v>
      </c>
      <c r="S168" s="7" t="str">
        <f>INDEX('Masterlist - Updating'!$S:$S,MATCH(B168,'Masterlist - Updating'!$B:$B,0))</f>
        <v>SALDM/0036/2/21</v>
      </c>
      <c r="T168" s="7" t="str">
        <f>INDEX('Masterlist - Updating'!$T:$T,MATCH(B168,'Masterlist - Updating'!$B:$B,0))</f>
        <v>05.01.2023</v>
      </c>
      <c r="U168" s="11">
        <f t="shared" ca="1" si="8"/>
        <v>44831</v>
      </c>
      <c r="V168" s="11">
        <f t="shared" si="10"/>
        <v>45060</v>
      </c>
    </row>
    <row r="169" spans="1:22" ht="62" hidden="1" x14ac:dyDescent="0.35">
      <c r="A169" s="2">
        <v>263</v>
      </c>
      <c r="B169" s="12" t="s">
        <v>792</v>
      </c>
      <c r="C169" s="130" t="str">
        <f>INDEX('Masterlist - Updating'!$C:$C,MATCH(B169,'Masterlist - Updating'!$B:$B,0))</f>
        <v>PLUG GAUGE 
(GO &amp; NO GO)</v>
      </c>
      <c r="D169" s="7" t="str">
        <f>INDEX('Masterlist - Updating'!$D:$D,MATCH(B169,'Masterlist - Updating'!$B:$B,0))</f>
        <v>THREADMASTER</v>
      </c>
      <c r="E169" s="7" t="str">
        <f>INDEX('Masterlist - Updating'!$E:$E,MATCH(B169,'Masterlist - Updating'!$B:$B,0))</f>
        <v>2-3/4" - 8 UN - 2B</v>
      </c>
      <c r="F169" s="7" t="str">
        <f>INDEX('Masterlist - Updating'!$F:$F,MATCH(B169,'Masterlist - Updating'!$B:$B,0))</f>
        <v>186365</v>
      </c>
      <c r="G169" s="7" t="str">
        <f>INDEX('Masterlist - Updating'!$G:$G,MATCH(B169,'Masterlist - Updating'!$B:$B,0))</f>
        <v>QCD/TRSG/PROCEDURE 014 /  TRSG/QM/001/20</v>
      </c>
      <c r="H169" s="7" t="str">
        <f>INDEX('Masterlist - Updating'!$H:$H,MATCH(B169,'Masterlist - Updating'!$B:$B,0))</f>
        <v>ANSI/ASME B1.2
ANSI/ASME B1.8
ANSI/ASME B1.20.1
ANSI/ASME B1.5</v>
      </c>
      <c r="I169" s="8">
        <f>INDEX('Masterlist - Updating'!$I:$I,MATCH(B169,'Masterlist - Updating'!$B:$B,0))</f>
        <v>44557</v>
      </c>
      <c r="J169" s="133">
        <f>INDEX('Masterlist - Updating'!$J:$J,MATCH(B169,'Masterlist - Updating'!$B:$B,0))</f>
        <v>1</v>
      </c>
      <c r="K169" s="133" t="str">
        <f>INDEX('Masterlist - Updating'!$K:$K,MATCH(B169,'Masterlist - Updating'!$B:$B,0))</f>
        <v>Years</v>
      </c>
      <c r="L169" s="8">
        <f>INDEX('Masterlist - Updating'!$L:$L,MATCH(B169,'Masterlist - Updating'!$B:$B,0))</f>
        <v>44922</v>
      </c>
      <c r="M169" s="7" t="str">
        <f>INDEX('Masterlist - Updating'!$M:$M,MATCH(B169,'Masterlist - Updating'!$B:$B,0))</f>
        <v>TRESCAL</v>
      </c>
      <c r="N169" s="7" t="str">
        <f>INDEX('Masterlist - Updating'!$N:$N,MATCH(B169,'Masterlist - Updating'!$B:$B,0))</f>
        <v>SALDM/2184/5/21</v>
      </c>
      <c r="O169" s="7" t="str">
        <f>INDEX('Masterlist - Updating'!$O:$O,MATCH(B169,'Masterlist - Updating'!$B:$B,0))</f>
        <v>M/S GAUGE ROOM H10</v>
      </c>
      <c r="P169" s="7" t="b">
        <f ca="1">INDEX('Masterlist - Updating'!$P:$P,MATCH(B169,'Masterlist - Updating'!$B:$B,0))</f>
        <v>1</v>
      </c>
      <c r="Q169" s="7">
        <f>INDEX('Masterlist - Updating'!$Q:$Q,MATCH(B169,'Masterlist - Updating'!$B:$B,0))</f>
        <v>0</v>
      </c>
      <c r="R169" s="7">
        <f>INDEX('Masterlist - Updating'!$R:$R,MATCH(B169,'Masterlist - Updating'!$B:$B,0))</f>
        <v>0</v>
      </c>
      <c r="S169" s="7">
        <f>INDEX('Masterlist - Updating'!$S:$S,MATCH(B169,'Masterlist - Updating'!$B:$B,0))</f>
        <v>0</v>
      </c>
      <c r="T169" s="7">
        <f>INDEX('Masterlist - Updating'!$T:$T,MATCH(B169,'Masterlist - Updating'!$B:$B,0))</f>
        <v>0</v>
      </c>
      <c r="U169" s="11">
        <f t="shared" ca="1" si="8"/>
        <v>44831</v>
      </c>
      <c r="V169" s="11">
        <f t="shared" si="10"/>
        <v>44908</v>
      </c>
    </row>
    <row r="170" spans="1:22" ht="62" hidden="1" x14ac:dyDescent="0.35">
      <c r="A170" s="2">
        <v>249</v>
      </c>
      <c r="B170" s="12" t="s">
        <v>796</v>
      </c>
      <c r="C170" s="130" t="str">
        <f>INDEX('Masterlist - Updating'!$C:$C,MATCH(B170,'Masterlist - Updating'!$B:$B,0))</f>
        <v>PLUG GAUGE 
(GO &amp; NO GO)</v>
      </c>
      <c r="D170" s="7" t="str">
        <f>INDEX('Masterlist - Updating'!$D:$D,MATCH(B170,'Masterlist - Updating'!$B:$B,0))</f>
        <v>THREADMASTER</v>
      </c>
      <c r="E170" s="7" t="str">
        <f>INDEX('Masterlist - Updating'!$E:$E,MATCH(B170,'Masterlist - Updating'!$B:$B,0))</f>
        <v>1-1/2" - 8 UN - 2B</v>
      </c>
      <c r="F170" s="7" t="str">
        <f>INDEX('Masterlist - Updating'!$F:$F,MATCH(B170,'Masterlist - Updating'!$B:$B,0))</f>
        <v>186376</v>
      </c>
      <c r="G170" s="7" t="str">
        <f>INDEX('Masterlist - Updating'!$G:$G,MATCH(B170,'Masterlist - Updating'!$B:$B,0))</f>
        <v>MDCP-15:2020</v>
      </c>
      <c r="H170" s="7" t="str">
        <f>INDEX('Masterlist - Updating'!$H:$H,MATCH(B170,'Masterlist - Updating'!$B:$B,0))</f>
        <v>ANSI/ASME B1.2
ANSI/ASME B1.8
ANSI/ASME B1.20.1
ANSI/ASME B1.5</v>
      </c>
      <c r="I170" s="8">
        <f>INDEX('Masterlist - Updating'!$I:$I,MATCH(B170,'Masterlist - Updating'!$B:$B,0))</f>
        <v>44484</v>
      </c>
      <c r="J170" s="133">
        <f>INDEX('Masterlist - Updating'!$J:$J,MATCH(B170,'Masterlist - Updating'!$B:$B,0))</f>
        <v>1</v>
      </c>
      <c r="K170" s="133" t="str">
        <f>INDEX('Masterlist - Updating'!$K:$K,MATCH(B170,'Masterlist - Updating'!$B:$B,0))</f>
        <v>Years</v>
      </c>
      <c r="L170" s="8">
        <f>INDEX('Masterlist - Updating'!$L:$L,MATCH(B170,'Masterlist - Updating'!$B:$B,0))</f>
        <v>44849</v>
      </c>
      <c r="M170" s="7" t="str">
        <f>INDEX('Masterlist - Updating'!$M:$M,MATCH(B170,'Masterlist - Updating'!$B:$B,0))</f>
        <v>Ming Deng</v>
      </c>
      <c r="N170" s="7" t="str">
        <f>INDEX('Masterlist - Updating'!$N:$N,MATCH(B170,'Masterlist - Updating'!$B:$B,0))</f>
        <v>MDL213165-3</v>
      </c>
      <c r="O170" s="7" t="str">
        <f>INDEX('Masterlist - Updating'!$O:$O,MATCH(B170,'Masterlist - Updating'!$B:$B,0))</f>
        <v>QC GAUGE ROOM - D</v>
      </c>
      <c r="P170" s="7" t="b">
        <f ca="1">INDEX('Masterlist - Updating'!$P:$P,MATCH(B170,'Masterlist - Updating'!$B:$B,0))</f>
        <v>1</v>
      </c>
      <c r="Q170" s="7">
        <f>INDEX('Masterlist - Updating'!$Q:$Q,MATCH(B170,'Masterlist - Updating'!$B:$B,0))</f>
        <v>0</v>
      </c>
      <c r="R170" s="7">
        <f>INDEX('Masterlist - Updating'!$R:$R,MATCH(B170,'Masterlist - Updating'!$B:$B,0))</f>
        <v>0</v>
      </c>
      <c r="S170" s="7">
        <f>INDEX('Masterlist - Updating'!$S:$S,MATCH(B170,'Masterlist - Updating'!$B:$B,0))</f>
        <v>0</v>
      </c>
      <c r="T170" s="7">
        <f>INDEX('Masterlist - Updating'!$T:$T,MATCH(B170,'Masterlist - Updating'!$B:$B,0))</f>
        <v>0</v>
      </c>
      <c r="U170" s="11">
        <f t="shared" ca="1" si="8"/>
        <v>44831</v>
      </c>
      <c r="V170" s="11">
        <f t="shared" si="10"/>
        <v>44835</v>
      </c>
    </row>
    <row r="171" spans="1:22" ht="62" hidden="1" x14ac:dyDescent="0.35">
      <c r="A171" s="2">
        <v>24</v>
      </c>
      <c r="B171" s="12" t="s">
        <v>799</v>
      </c>
      <c r="C171" s="130" t="str">
        <f>INDEX('Masterlist - Updating'!$C:$C,MATCH(B171,'Masterlist - Updating'!$B:$B,0))</f>
        <v>BALL GAUGE</v>
      </c>
      <c r="D171" s="7" t="str">
        <f>INDEX('Masterlist - Updating'!$D:$D,MATCH(B171,'Masterlist - Updating'!$B:$B,0))</f>
        <v>CAMERON</v>
      </c>
      <c r="E171" s="7" t="str">
        <f>INDEX('Masterlist - Updating'!$E:$E,MATCH(B171,'Masterlist - Updating'!$B:$B,0))</f>
        <v>1/2" WITH 12" LENGTH ROD</v>
      </c>
      <c r="F171" s="7" t="str">
        <f>INDEX('Masterlist - Updating'!$F:$F,MATCH(B171,'Masterlist - Updating'!$B:$B,0))</f>
        <v>-</v>
      </c>
      <c r="G171" s="7" t="str">
        <f>INDEX('Masterlist - Updating'!$G:$G,MATCH(B171,'Masterlist - Updating'!$B:$B,0))</f>
        <v>QCD/TRSG/PROCEDURE 006 / TRSG/QM/001/20 / BS 959 : 2008</v>
      </c>
      <c r="H171" s="7" t="str">
        <f>INDEX('Masterlist - Updating'!$H:$H,MATCH(B171,'Masterlist - Updating'!$B:$B,0))</f>
        <v>BS 959 : 2008 OR PER MANUFACTURER SPEC</v>
      </c>
      <c r="I171" s="8">
        <f>INDEX('Masterlist - Updating'!$I:$I,MATCH(B171,'Masterlist - Updating'!$B:$B,0))</f>
        <v>44681</v>
      </c>
      <c r="J171" s="133">
        <f>INDEX('Masterlist - Updating'!$J:$J,MATCH(B171,'Masterlist - Updating'!$B:$B,0))</f>
        <v>1</v>
      </c>
      <c r="K171" s="133" t="str">
        <f>INDEX('Masterlist - Updating'!$K:$K,MATCH(B171,'Masterlist - Updating'!$B:$B,0))</f>
        <v>Years</v>
      </c>
      <c r="L171" s="8">
        <f>INDEX('Masterlist - Updating'!$L:$L,MATCH(B171,'Masterlist - Updating'!$B:$B,0))</f>
        <v>45046</v>
      </c>
      <c r="M171" s="7" t="str">
        <f>INDEX('Masterlist - Updating'!$M:$M,MATCH(B171,'Masterlist - Updating'!$B:$B,0))</f>
        <v>TRESCAL</v>
      </c>
      <c r="N171" s="7" t="str">
        <f>INDEX('Masterlist - Updating'!$N:$N,MATCH(B171,'Masterlist - Updating'!$B:$B,0))</f>
        <v>SALDM/0675/30/22</v>
      </c>
      <c r="O171" s="7" t="str">
        <f>INDEX('Masterlist - Updating'!$O:$O,MATCH(B171,'Masterlist - Updating'!$B:$B,0))</f>
        <v>M/S GAUGE ROOM I7</v>
      </c>
      <c r="P171" s="7" t="b">
        <f ca="1">INDEX('Masterlist - Updating'!$P:$P,MATCH(B171,'Masterlist - Updating'!$B:$B,0))</f>
        <v>1</v>
      </c>
      <c r="Q171" s="7">
        <f>INDEX('Masterlist - Updating'!$Q:$Q,MATCH(B171,'Masterlist - Updating'!$B:$B,0))</f>
        <v>0</v>
      </c>
      <c r="R171" s="7" t="str">
        <f>INDEX('Masterlist - Updating'!$R:$R,MATCH(B171,'Masterlist - Updating'!$B:$B,0))</f>
        <v>18640
65002785</v>
      </c>
      <c r="S171" s="7" t="str">
        <f>INDEX('Masterlist - Updating'!$S:$S,MATCH(B171,'Masterlist - Updating'!$B:$B,0))</f>
        <v>SALDM/1010/2/21
SALDM/0036/2/21</v>
      </c>
      <c r="T171" s="7" t="str">
        <f>INDEX('Masterlist - Updating'!$T:$T,MATCH(B171,'Masterlist - Updating'!$B:$B,0))</f>
        <v>11.08.2022
05.01.2023</v>
      </c>
      <c r="U171" s="11">
        <f t="shared" ca="1" si="8"/>
        <v>44831</v>
      </c>
      <c r="V171" s="11">
        <f t="shared" si="10"/>
        <v>45032</v>
      </c>
    </row>
    <row r="172" spans="1:22" ht="77.5" hidden="1" x14ac:dyDescent="0.35">
      <c r="A172" s="2">
        <v>68</v>
      </c>
      <c r="B172" s="12" t="s">
        <v>807</v>
      </c>
      <c r="C172" s="130" t="str">
        <f>INDEX('Masterlist - Updating'!$C:$C,MATCH(B172,'Masterlist - Updating'!$B:$B,0))</f>
        <v>DIAL CALIPER</v>
      </c>
      <c r="D172" s="7" t="str">
        <f>INDEX('Masterlist - Updating'!$D:$D,MATCH(B172,'Masterlist - Updating'!$B:$B,0))</f>
        <v>MITUTOYO</v>
      </c>
      <c r="E172" s="7" t="str">
        <f>INDEX('Masterlist - Updating'!$E:$E,MATCH(B172,'Masterlist - Updating'!$B:$B,0))</f>
        <v>0 - 12"</v>
      </c>
      <c r="F172" s="7" t="str">
        <f>INDEX('Masterlist - Updating'!$F:$F,MATCH(B172,'Masterlist - Updating'!$B:$B,0))</f>
        <v>18597574</v>
      </c>
      <c r="G172" s="7" t="str">
        <f>INDEX('Masterlist - Updating'!$G:$G,MATCH(B172,'Masterlist - Updating'!$B:$B,0))</f>
        <v>QCD/TRSG/PROCEDURE 008 / TRSG/QM/001/20 / JIS B 7507:2016</v>
      </c>
      <c r="H172" s="7" t="str">
        <f>INDEX('Masterlist - Updating'!$H:$H,MATCH(B172,'Masterlist - Updating'!$B:$B,0))</f>
        <v>±0.0016" / 
 BS 887 / JIS B 7507 OR PER MANUFACTURER SPEC</v>
      </c>
      <c r="I172" s="8">
        <f>INDEX('Masterlist - Updating'!$I:$I,MATCH(B172,'Masterlist - Updating'!$B:$B,0))</f>
        <v>44681</v>
      </c>
      <c r="J172" s="133">
        <f>INDEX('Masterlist - Updating'!$J:$J,MATCH(B172,'Masterlist - Updating'!$B:$B,0))</f>
        <v>1</v>
      </c>
      <c r="K172" s="133" t="str">
        <f>INDEX('Masterlist - Updating'!$K:$K,MATCH(B172,'Masterlist - Updating'!$B:$B,0))</f>
        <v>Years</v>
      </c>
      <c r="L172" s="8">
        <f>INDEX('Masterlist - Updating'!$L:$L,MATCH(B172,'Masterlist - Updating'!$B:$B,0))</f>
        <v>45046</v>
      </c>
      <c r="M172" s="7" t="str">
        <f>INDEX('Masterlist - Updating'!$M:$M,MATCH(B172,'Masterlist - Updating'!$B:$B,0))</f>
        <v>TRESCAL</v>
      </c>
      <c r="N172" s="7" t="str">
        <f>INDEX('Masterlist - Updating'!$N:$N,MATCH(B172,'Masterlist - Updating'!$B:$B,0))</f>
        <v>SALDM/0675/15/22</v>
      </c>
      <c r="O172" s="7" t="str">
        <f>INDEX('Masterlist - Updating'!$O:$O,MATCH(B172,'Masterlist - Updating'!$B:$B,0))</f>
        <v>Machine Shop (HBMB1)</v>
      </c>
      <c r="P172" s="7" t="b">
        <f ca="1">INDEX('Masterlist - Updating'!$P:$P,MATCH(B172,'Masterlist - Updating'!$B:$B,0))</f>
        <v>1</v>
      </c>
      <c r="Q172" s="7">
        <f>INDEX('Masterlist - Updating'!$Q:$Q,MATCH(B172,'Masterlist - Updating'!$B:$B,0))</f>
        <v>0</v>
      </c>
      <c r="R172" s="7" t="str">
        <f>INDEX('Masterlist - Updating'!$R:$R,MATCH(B172,'Masterlist - Updating'!$B:$B,0))</f>
        <v>186640
1510008
SML/PG-in/001</v>
      </c>
      <c r="S172" s="7" t="str">
        <f>INDEX('Masterlist - Updating'!$S:$S,MATCH(B172,'Masterlist - Updating'!$B:$B,0))</f>
        <v>SALDM/1010/2/21
SALDM/1681/2/21
SALDM/1883/2/22</v>
      </c>
      <c r="T172" s="7" t="str">
        <f>INDEX('Masterlist - Updating'!$T:$T,MATCH(B172,'Masterlist - Updating'!$B:$B,0))</f>
        <v>11.08.2023
03.11.2022
22.11.2022</v>
      </c>
      <c r="U172" s="11">
        <f t="shared" ca="1" si="8"/>
        <v>44831</v>
      </c>
      <c r="V172" s="11">
        <f t="shared" si="10"/>
        <v>45032</v>
      </c>
    </row>
    <row r="173" spans="1:22" ht="62" hidden="1" x14ac:dyDescent="0.35">
      <c r="A173" s="2">
        <v>183</v>
      </c>
      <c r="B173" s="12" t="s">
        <v>811</v>
      </c>
      <c r="C173" s="130" t="str">
        <f>INDEX('Masterlist - Updating'!$C:$C,MATCH(B173,'Masterlist - Updating'!$B:$B,0))</f>
        <v>PLUG GAUGE 
(GO &amp; NO GO)</v>
      </c>
      <c r="D173" s="7" t="str">
        <f>INDEX('Masterlist - Updating'!$D:$D,MATCH(B173,'Masterlist - Updating'!$B:$B,0))</f>
        <v>THREADMASTER</v>
      </c>
      <c r="E173" s="7" t="str">
        <f>INDEX('Masterlist - Updating'!$E:$E,MATCH(B173,'Masterlist - Updating'!$B:$B,0))</f>
        <v>1-1/2" - 6 UNC - 2B</v>
      </c>
      <c r="F173" s="7" t="str">
        <f>INDEX('Masterlist - Updating'!$F:$F,MATCH(B173,'Masterlist - Updating'!$B:$B,0))</f>
        <v>191493</v>
      </c>
      <c r="G173" s="7" t="str">
        <f>INDEX('Masterlist - Updating'!$G:$G,MATCH(B173,'Masterlist - Updating'!$B:$B,0))</f>
        <v>QCD/TRSG/PROCEDURE 014 / TRSG/QM/001/20 / 
ANSI/ASME B1.2-1983</v>
      </c>
      <c r="H173" s="7" t="str">
        <f>INDEX('Masterlist - Updating'!$H:$H,MATCH(B173,'Masterlist - Updating'!$B:$B,0))</f>
        <v>ANSI/ASME B1.2
ANSI/ASME B1.8
ANSI/ASME B1.20.1
ANSI/ASME B1.5</v>
      </c>
      <c r="I173" s="8">
        <f>INDEX('Masterlist - Updating'!$I:$I,MATCH(B173,'Masterlist - Updating'!$B:$B,0))</f>
        <v>44686</v>
      </c>
      <c r="J173" s="133">
        <f>INDEX('Masterlist - Updating'!$J:$J,MATCH(B173,'Masterlist - Updating'!$B:$B,0))</f>
        <v>1</v>
      </c>
      <c r="K173" s="133" t="str">
        <f>INDEX('Masterlist - Updating'!$K:$K,MATCH(B173,'Masterlist - Updating'!$B:$B,0))</f>
        <v>Years</v>
      </c>
      <c r="L173" s="8">
        <f>INDEX('Masterlist - Updating'!$L:$L,MATCH(B173,'Masterlist - Updating'!$B:$B,0))</f>
        <v>45051</v>
      </c>
      <c r="M173" s="7" t="str">
        <f>INDEX('Masterlist - Updating'!$M:$M,MATCH(B173,'Masterlist - Updating'!$B:$B,0))</f>
        <v>TRESCAL</v>
      </c>
      <c r="N173" s="7" t="str">
        <f>INDEX('Masterlist - Updating'!$N:$N,MATCH(B173,'Masterlist - Updating'!$B:$B,0))</f>
        <v>SALDM/0675/56/22</v>
      </c>
      <c r="O173" s="7" t="str">
        <f>INDEX('Masterlist - Updating'!$O:$O,MATCH(B173,'Masterlist - Updating'!$B:$B,0))</f>
        <v>M/S GAUGE ROOM H6</v>
      </c>
      <c r="P173" s="7" t="b">
        <f ca="1">INDEX('Masterlist - Updating'!$P:$P,MATCH(B173,'Masterlist - Updating'!$B:$B,0))</f>
        <v>1</v>
      </c>
      <c r="Q173" s="7">
        <f>INDEX('Masterlist - Updating'!$Q:$Q,MATCH(B173,'Masterlist - Updating'!$B:$B,0))</f>
        <v>0</v>
      </c>
      <c r="R173" s="7" t="str">
        <f>INDEX('Masterlist - Updating'!$R:$R,MATCH(B173,'Masterlist - Updating'!$B:$B,0))</f>
        <v>18640 (E81)
0101 (600.2)
000211509 (PH-3515F)</v>
      </c>
      <c r="S173" s="7" t="str">
        <f>INDEX('Masterlist - Updating'!$S:$S,MATCH(B173,'Masterlist - Updating'!$B:$B,0))</f>
        <v>SALDM/1010/2/21
SALDM/1074/3/21
SALDM/0624/1/22</v>
      </c>
      <c r="T173" s="7" t="str">
        <f>INDEX('Masterlist - Updating'!$T:$T,MATCH(B173,'Masterlist - Updating'!$B:$B,0))</f>
        <v>11.08.2023
12.08.2023
19.04.2023</v>
      </c>
      <c r="U173" s="11">
        <f t="shared" ca="1" si="8"/>
        <v>44831</v>
      </c>
      <c r="V173" s="11">
        <f t="shared" si="10"/>
        <v>45037</v>
      </c>
    </row>
    <row r="174" spans="1:22" ht="62" hidden="1" x14ac:dyDescent="0.35">
      <c r="A174" s="2">
        <v>275</v>
      </c>
      <c r="B174" s="12" t="s">
        <v>816</v>
      </c>
      <c r="C174" s="130" t="str">
        <f>INDEX('Masterlist - Updating'!$C:$C,MATCH(B174,'Masterlist - Updating'!$B:$B,0))</f>
        <v>PLUG GAUGE 
(GO &amp; NO GO)</v>
      </c>
      <c r="D174" s="7" t="str">
        <f>INDEX('Masterlist - Updating'!$D:$D,MATCH(B174,'Masterlist - Updating'!$B:$B,0))</f>
        <v>THREADMASTER</v>
      </c>
      <c r="E174" s="7" t="str">
        <f>INDEX('Masterlist - Updating'!$E:$E,MATCH(B174,'Masterlist - Updating'!$B:$B,0))</f>
        <v>4" - 8 UN - 2B</v>
      </c>
      <c r="F174" s="7" t="str">
        <f>INDEX('Masterlist - Updating'!$F:$F,MATCH(B174,'Masterlist - Updating'!$B:$B,0))</f>
        <v>200405</v>
      </c>
      <c r="G174" s="7" t="str">
        <f>INDEX('Masterlist - Updating'!$G:$G,MATCH(B174,'Masterlist - Updating'!$B:$B,0))</f>
        <v>QCD/TRSG/PROCEDURE 014 /  TRSG/QM/001/20</v>
      </c>
      <c r="H174" s="7" t="str">
        <f>INDEX('Masterlist - Updating'!$H:$H,MATCH(B174,'Masterlist - Updating'!$B:$B,0))</f>
        <v>ANSI/ASME B1.2
ANSI/ASME B1.8
ANSI/ASME B1.20.1
ANSI/ASME B1.5</v>
      </c>
      <c r="I174" s="8">
        <f>INDEX('Masterlist - Updating'!$I:$I,MATCH(B174,'Masterlist - Updating'!$B:$B,0))</f>
        <v>44469</v>
      </c>
      <c r="J174" s="133">
        <f>INDEX('Masterlist - Updating'!$J:$J,MATCH(B174,'Masterlist - Updating'!$B:$B,0))</f>
        <v>1</v>
      </c>
      <c r="K174" s="133" t="str">
        <f>INDEX('Masterlist - Updating'!$K:$K,MATCH(B174,'Masterlist - Updating'!$B:$B,0))</f>
        <v>Years</v>
      </c>
      <c r="L174" s="8">
        <f>INDEX('Masterlist - Updating'!$L:$L,MATCH(B174,'Masterlist - Updating'!$B:$B,0))</f>
        <v>44834</v>
      </c>
      <c r="M174" s="7" t="str">
        <f>INDEX('Masterlist - Updating'!$M:$M,MATCH(B174,'Masterlist - Updating'!$B:$B,0))</f>
        <v>TRESCAL</v>
      </c>
      <c r="N174" s="7" t="str">
        <f>INDEX('Masterlist - Updating'!$N:$N,MATCH(B174,'Masterlist - Updating'!$B:$B,0))</f>
        <v>SALDM/1356/5/21</v>
      </c>
      <c r="O174" s="7" t="str">
        <f>INDEX('Masterlist - Updating'!$O:$O,MATCH(B174,'Masterlist - Updating'!$B:$B,0))</f>
        <v>M/S GAUGE ROOM C4 &amp; C5</v>
      </c>
      <c r="P174" s="7" t="b">
        <f ca="1">INDEX('Masterlist - Updating'!$P:$P,MATCH(B174,'Masterlist - Updating'!$B:$B,0))</f>
        <v>0</v>
      </c>
      <c r="Q174" s="7">
        <f>INDEX('Masterlist - Updating'!$Q:$Q,MATCH(B174,'Masterlist - Updating'!$B:$B,0))</f>
        <v>0</v>
      </c>
      <c r="R174" s="7">
        <f>INDEX('Masterlist - Updating'!$R:$R,MATCH(B174,'Masterlist - Updating'!$B:$B,0))</f>
        <v>0</v>
      </c>
      <c r="S174" s="7">
        <f>INDEX('Masterlist - Updating'!$S:$S,MATCH(B174,'Masterlist - Updating'!$B:$B,0))</f>
        <v>0</v>
      </c>
      <c r="T174" s="7">
        <f>INDEX('Masterlist - Updating'!$T:$T,MATCH(B174,'Masterlist - Updating'!$B:$B,0))</f>
        <v>0</v>
      </c>
      <c r="U174" s="11">
        <f t="shared" ca="1" si="8"/>
        <v>44831</v>
      </c>
      <c r="V174" s="11">
        <f t="shared" si="10"/>
        <v>44820</v>
      </c>
    </row>
    <row r="175" spans="1:22" ht="62" hidden="1" x14ac:dyDescent="0.35">
      <c r="A175" s="2">
        <v>281</v>
      </c>
      <c r="B175" s="12" t="s">
        <v>820</v>
      </c>
      <c r="C175" s="130" t="str">
        <f>INDEX('Masterlist - Updating'!$C:$C,MATCH(B175,'Masterlist - Updating'!$B:$B,0))</f>
        <v>PLUG GAUGE 
(GO &amp; NO GO)</v>
      </c>
      <c r="D175" s="7" t="str">
        <f>INDEX('Masterlist - Updating'!$D:$D,MATCH(B175,'Masterlist - Updating'!$B:$B,0))</f>
        <v>THREADMASTER</v>
      </c>
      <c r="E175" s="7" t="str">
        <f>INDEX('Masterlist - Updating'!$E:$E,MATCH(B175,'Masterlist - Updating'!$B:$B,0))</f>
        <v>5-1/4" - 4 STUB ACME - 2G</v>
      </c>
      <c r="F175" s="7" t="str">
        <f>INDEX('Masterlist - Updating'!$F:$F,MATCH(B175,'Masterlist - Updating'!$B:$B,0))</f>
        <v>200421</v>
      </c>
      <c r="G175" s="7" t="str">
        <f>INDEX('Masterlist - Updating'!$G:$G,MATCH(B175,'Masterlist - Updating'!$B:$B,0))</f>
        <v>QCD/TRSG/PROCEDURE 014 /  TRSG/QM/001/20</v>
      </c>
      <c r="H175" s="7" t="str">
        <f>INDEX('Masterlist - Updating'!$H:$H,MATCH(B175,'Masterlist - Updating'!$B:$B,0))</f>
        <v>ANSI/ASME B1.2
ANSI/ASME B1.8
ANSI/ASME B1.20.1
ANSI/ASME B1.5</v>
      </c>
      <c r="I175" s="8">
        <f>INDEX('Masterlist - Updating'!$I:$I,MATCH(B175,'Masterlist - Updating'!$B:$B,0))</f>
        <v>44469</v>
      </c>
      <c r="J175" s="133">
        <f>INDEX('Masterlist - Updating'!$J:$J,MATCH(B175,'Masterlist - Updating'!$B:$B,0))</f>
        <v>1</v>
      </c>
      <c r="K175" s="133" t="str">
        <f>INDEX('Masterlist - Updating'!$K:$K,MATCH(B175,'Masterlist - Updating'!$B:$B,0))</f>
        <v>Years</v>
      </c>
      <c r="L175" s="8">
        <f>INDEX('Masterlist - Updating'!$L:$L,MATCH(B175,'Masterlist - Updating'!$B:$B,0))</f>
        <v>44834</v>
      </c>
      <c r="M175" s="7" t="str">
        <f>INDEX('Masterlist - Updating'!$M:$M,MATCH(B175,'Masterlist - Updating'!$B:$B,0))</f>
        <v>TRESCAL</v>
      </c>
      <c r="N175" s="7" t="str">
        <f>INDEX('Masterlist - Updating'!$N:$N,MATCH(B175,'Masterlist - Updating'!$B:$B,0))</f>
        <v>SALDM/0285/3/21</v>
      </c>
      <c r="O175" s="7" t="str">
        <f>INDEX('Masterlist - Updating'!$O:$O,MATCH(B175,'Masterlist - Updating'!$B:$B,0))</f>
        <v>M/S GAUGE ROOM D3 &amp; D4</v>
      </c>
      <c r="P175" s="7" t="b">
        <f ca="1">INDEX('Masterlist - Updating'!$P:$P,MATCH(B175,'Masterlist - Updating'!$B:$B,0))</f>
        <v>0</v>
      </c>
      <c r="Q175" s="7">
        <f>INDEX('Masterlist - Updating'!$Q:$Q,MATCH(B175,'Masterlist - Updating'!$B:$B,0))</f>
        <v>0</v>
      </c>
      <c r="R175" s="7">
        <f>INDEX('Masterlist - Updating'!$R:$R,MATCH(B175,'Masterlist - Updating'!$B:$B,0))</f>
        <v>0</v>
      </c>
      <c r="S175" s="7">
        <f>INDEX('Masterlist - Updating'!$S:$S,MATCH(B175,'Masterlist - Updating'!$B:$B,0))</f>
        <v>0</v>
      </c>
      <c r="T175" s="7">
        <f>INDEX('Masterlist - Updating'!$T:$T,MATCH(B175,'Masterlist - Updating'!$B:$B,0))</f>
        <v>0</v>
      </c>
      <c r="U175" s="11">
        <f t="shared" ca="1" si="8"/>
        <v>44831</v>
      </c>
      <c r="V175" s="11">
        <f t="shared" si="10"/>
        <v>44820</v>
      </c>
    </row>
    <row r="176" spans="1:22" ht="62" hidden="1" x14ac:dyDescent="0.35">
      <c r="A176" s="2">
        <v>280</v>
      </c>
      <c r="B176" s="12" t="s">
        <v>824</v>
      </c>
      <c r="C176" s="130" t="str">
        <f>INDEX('Masterlist - Updating'!$C:$C,MATCH(B176,'Masterlist - Updating'!$B:$B,0))</f>
        <v>PLUG GAUGE 
(GO &amp; NO GO)</v>
      </c>
      <c r="D176" s="7" t="str">
        <f>INDEX('Masterlist - Updating'!$D:$D,MATCH(B176,'Masterlist - Updating'!$B:$B,0))</f>
        <v>THREADMASTER</v>
      </c>
      <c r="E176" s="7" t="str">
        <f>INDEX('Masterlist - Updating'!$E:$E,MATCH(B176,'Masterlist - Updating'!$B:$B,0))</f>
        <v>5-1/4" - 4 ACME - 2G</v>
      </c>
      <c r="F176" s="7" t="str">
        <f>INDEX('Masterlist - Updating'!$F:$F,MATCH(B176,'Masterlist - Updating'!$B:$B,0))</f>
        <v>144798 &amp; 200422</v>
      </c>
      <c r="G176" s="7" t="str">
        <f>INDEX('Masterlist - Updating'!$G:$G,MATCH(B176,'Masterlist - Updating'!$B:$B,0))</f>
        <v>QCD/TRSG/PROCEDURE 014 /  TRSG/QM/001/20</v>
      </c>
      <c r="H176" s="7" t="str">
        <f>INDEX('Masterlist - Updating'!$H:$H,MATCH(B176,'Masterlist - Updating'!$B:$B,0))</f>
        <v>ANSI/ASME B1.2
ANSI/ASME B1.8
ANSI/ASME B1.20.1
ANSI/ASME B1.5</v>
      </c>
      <c r="I176" s="8">
        <f>INDEX('Masterlist - Updating'!$I:$I,MATCH(B176,'Masterlist - Updating'!$B:$B,0))</f>
        <v>44508</v>
      </c>
      <c r="J176" s="133">
        <f>INDEX('Masterlist - Updating'!$J:$J,MATCH(B176,'Masterlist - Updating'!$B:$B,0))</f>
        <v>1</v>
      </c>
      <c r="K176" s="133" t="str">
        <f>INDEX('Masterlist - Updating'!$K:$K,MATCH(B176,'Masterlist - Updating'!$B:$B,0))</f>
        <v>Years</v>
      </c>
      <c r="L176" s="8">
        <f>INDEX('Masterlist - Updating'!$L:$L,MATCH(B176,'Masterlist - Updating'!$B:$B,0))</f>
        <v>44873</v>
      </c>
      <c r="M176" s="7" t="str">
        <f>INDEX('Masterlist - Updating'!$M:$M,MATCH(B176,'Masterlist - Updating'!$B:$B,0))</f>
        <v>TRESCAL</v>
      </c>
      <c r="N176" s="7" t="str">
        <f>INDEX('Masterlist - Updating'!$N:$N,MATCH(B176,'Masterlist - Updating'!$B:$B,0))</f>
        <v>SALDM/0322/5/21</v>
      </c>
      <c r="O176" s="7" t="str">
        <f>INDEX('Masterlist - Updating'!$O:$O,MATCH(B176,'Masterlist - Updating'!$B:$B,0))</f>
        <v>M/S GAUGE ROOM D5 &amp; D6</v>
      </c>
      <c r="P176" s="7" t="b">
        <f ca="1">INDEX('Masterlist - Updating'!$P:$P,MATCH(B176,'Masterlist - Updating'!$B:$B,0))</f>
        <v>1</v>
      </c>
      <c r="Q176" s="7" t="str">
        <f>INDEX('Masterlist - Updating'!$Q:$Q,MATCH(B176,'Masterlist - Updating'!$B:$B,0))</f>
        <v>NOT REQUIRED CALIBRATION</v>
      </c>
      <c r="R176" s="7">
        <f>INDEX('Masterlist - Updating'!$R:$R,MATCH(B176,'Masterlist - Updating'!$B:$B,0))</f>
        <v>0</v>
      </c>
      <c r="S176" s="7">
        <f>INDEX('Masterlist - Updating'!$S:$S,MATCH(B176,'Masterlist - Updating'!$B:$B,0))</f>
        <v>0</v>
      </c>
      <c r="T176" s="7">
        <f>INDEX('Masterlist - Updating'!$T:$T,MATCH(B176,'Masterlist - Updating'!$B:$B,0))</f>
        <v>0</v>
      </c>
      <c r="U176" s="11">
        <f t="shared" ca="1" si="8"/>
        <v>44831</v>
      </c>
      <c r="V176" s="11">
        <f t="shared" si="10"/>
        <v>44859</v>
      </c>
    </row>
    <row r="177" spans="1:22" ht="62" hidden="1" x14ac:dyDescent="0.35">
      <c r="A177" s="2">
        <v>70</v>
      </c>
      <c r="B177" s="12" t="s">
        <v>829</v>
      </c>
      <c r="C177" s="130" t="str">
        <f>INDEX('Masterlist - Updating'!$C:$C,MATCH(B177,'Masterlist - Updating'!$B:$B,0))</f>
        <v>DIAL CALIPER</v>
      </c>
      <c r="D177" s="7" t="str">
        <f>INDEX('Masterlist - Updating'!$D:$D,MATCH(B177,'Masterlist - Updating'!$B:$B,0))</f>
        <v>MITUTOYO</v>
      </c>
      <c r="E177" s="7" t="str">
        <f>INDEX('Masterlist - Updating'!$E:$E,MATCH(B177,'Masterlist - Updating'!$B:$B,0))</f>
        <v xml:space="preserve"> 0" - 12"</v>
      </c>
      <c r="F177" s="7" t="str">
        <f>INDEX('Masterlist - Updating'!$F:$F,MATCH(B177,'Masterlist - Updating'!$B:$B,0))</f>
        <v>19506454</v>
      </c>
      <c r="G177" s="7" t="str">
        <f>INDEX('Masterlist - Updating'!$G:$G,MATCH(B177,'Masterlist - Updating'!$B:$B,0))</f>
        <v>QCD/TRSG/PROCEDURE 008 / TRSG/QM/001/20 / ISO 3611:2010</v>
      </c>
      <c r="H177" s="7" t="str">
        <f>INDEX('Masterlist - Updating'!$H:$H,MATCH(B177,'Masterlist - Updating'!$B:$B,0))</f>
        <v>BS 887 / JIS B 7507 OR PER MANUFACTURER SPECIFICATION</v>
      </c>
      <c r="I177" s="8">
        <f>INDEX('Masterlist - Updating'!$I:$I,MATCH(B177,'Masterlist - Updating'!$B:$B,0))</f>
        <v>44806</v>
      </c>
      <c r="J177" s="133">
        <f>INDEX('Masterlist - Updating'!$J:$J,MATCH(B177,'Masterlist - Updating'!$B:$B,0))</f>
        <v>1</v>
      </c>
      <c r="K177" s="133" t="str">
        <f>INDEX('Masterlist - Updating'!$K:$K,MATCH(B177,'Masterlist - Updating'!$B:$B,0))</f>
        <v>Years</v>
      </c>
      <c r="L177" s="8">
        <f>INDEX('Masterlist - Updating'!$L:$L,MATCH(B177,'Masterlist - Updating'!$B:$B,0))</f>
        <v>45171</v>
      </c>
      <c r="M177" s="7" t="str">
        <f>INDEX('Masterlist - Updating'!$M:$M,MATCH(B177,'Masterlist - Updating'!$B:$B,0))</f>
        <v>TRESCAL</v>
      </c>
      <c r="N177" s="7" t="str">
        <f>INDEX('Masterlist - Updating'!$N:$N,MATCH(B177,'Masterlist - Updating'!$B:$B,0))</f>
        <v>SALDM/1462/7/22</v>
      </c>
      <c r="O177" s="7" t="str">
        <f>INDEX('Masterlist - Updating'!$O:$O,MATCH(B177,'Masterlist - Updating'!$B:$B,0))</f>
        <v>Machine Shop (VTCA2)</v>
      </c>
      <c r="P177" s="7" t="b">
        <f ca="1">INDEX('Masterlist - Updating'!$P:$P,MATCH(B177,'Masterlist - Updating'!$B:$B,0))</f>
        <v>1</v>
      </c>
      <c r="Q177" s="7">
        <f>INDEX('Masterlist - Updating'!$Q:$Q,MATCH(B177,'Masterlist - Updating'!$B:$B,0))</f>
        <v>0</v>
      </c>
      <c r="R177" s="7" t="str">
        <f>INDEX('Masterlist - Updating'!$R:$R,MATCH(B177,'Masterlist - Updating'!$B:$B,0))</f>
        <v>18640 (E81)
1510008
SML/PG-IN/001</v>
      </c>
      <c r="S177" s="7" t="str">
        <f>INDEX('Masterlist - Updating'!$S:$S,MATCH(B177,'Masterlist - Updating'!$B:$B,0))</f>
        <v>SALDM/1010/2/21
SALDM/1681/2/21
SALDM/1883/2/21</v>
      </c>
      <c r="T177" s="7" t="str">
        <f>INDEX('Masterlist - Updating'!$T:$T,MATCH(B177,'Masterlist - Updating'!$B:$B,0))</f>
        <v>11.08.2023
03.11.2022
22.11.2022</v>
      </c>
      <c r="U177" s="11">
        <f t="shared" ca="1" si="8"/>
        <v>44831</v>
      </c>
      <c r="V177" s="11">
        <f t="shared" si="10"/>
        <v>45157</v>
      </c>
    </row>
    <row r="178" spans="1:22" ht="62" hidden="1" x14ac:dyDescent="0.35">
      <c r="A178" s="2">
        <v>71</v>
      </c>
      <c r="B178" s="12" t="s">
        <v>831</v>
      </c>
      <c r="C178" s="130" t="str">
        <f>INDEX('Masterlist - Updating'!$C:$C,MATCH(B178,'Masterlist - Updating'!$B:$B,0))</f>
        <v>DIAL CALIPER</v>
      </c>
      <c r="D178" s="7" t="str">
        <f>INDEX('Masterlist - Updating'!$D:$D,MATCH(B178,'Masterlist - Updating'!$B:$B,0))</f>
        <v>MITUTOYO</v>
      </c>
      <c r="E178" s="7" t="str">
        <f>INDEX('Masterlist - Updating'!$E:$E,MATCH(B178,'Masterlist - Updating'!$B:$B,0))</f>
        <v xml:space="preserve"> 0" - 12"</v>
      </c>
      <c r="F178" s="7" t="str">
        <f>INDEX('Masterlist - Updating'!$F:$F,MATCH(B178,'Masterlist - Updating'!$B:$B,0))</f>
        <v>19506564</v>
      </c>
      <c r="G178" s="7" t="str">
        <f>INDEX('Masterlist - Updating'!$G:$G,MATCH(B178,'Masterlist - Updating'!$B:$B,0))</f>
        <v>QCD/TRSG/PROCEDURE 008 / TRSG/QM/001/20 / ISO 3611:2010</v>
      </c>
      <c r="H178" s="7" t="str">
        <f>INDEX('Masterlist - Updating'!$H:$H,MATCH(B178,'Masterlist - Updating'!$B:$B,0))</f>
        <v>BS 887 / JIS B 7507 OR PER MANUFACTURER SPECIFICATION</v>
      </c>
      <c r="I178" s="8">
        <f>INDEX('Masterlist - Updating'!$I:$I,MATCH(B178,'Masterlist - Updating'!$B:$B,0))</f>
        <v>44806</v>
      </c>
      <c r="J178" s="133">
        <f>INDEX('Masterlist - Updating'!$J:$J,MATCH(B178,'Masterlist - Updating'!$B:$B,0))</f>
        <v>1</v>
      </c>
      <c r="K178" s="133" t="str">
        <f>INDEX('Masterlist - Updating'!$K:$K,MATCH(B178,'Masterlist - Updating'!$B:$B,0))</f>
        <v>Years</v>
      </c>
      <c r="L178" s="8">
        <f>INDEX('Masterlist - Updating'!$L:$L,MATCH(B178,'Masterlist - Updating'!$B:$B,0))</f>
        <v>45171</v>
      </c>
      <c r="M178" s="7" t="str">
        <f>INDEX('Masterlist - Updating'!$M:$M,MATCH(B178,'Masterlist - Updating'!$B:$B,0))</f>
        <v>TRESCAL</v>
      </c>
      <c r="N178" s="7" t="str">
        <f>INDEX('Masterlist - Updating'!$N:$N,MATCH(B178,'Masterlist - Updating'!$B:$B,0))</f>
        <v>SALDM/1462/8/22</v>
      </c>
      <c r="O178" s="7" t="str">
        <f>INDEX('Masterlist - Updating'!$O:$O,MATCH(B178,'Masterlist - Updating'!$B:$B,0))</f>
        <v>Machine Shop (HBMB3)</v>
      </c>
      <c r="P178" s="7" t="b">
        <f ca="1">INDEX('Masterlist - Updating'!$P:$P,MATCH(B178,'Masterlist - Updating'!$B:$B,0))</f>
        <v>1</v>
      </c>
      <c r="Q178" s="7">
        <f>INDEX('Masterlist - Updating'!$Q:$Q,MATCH(B178,'Masterlist - Updating'!$B:$B,0))</f>
        <v>0</v>
      </c>
      <c r="R178" s="7" t="str">
        <f>INDEX('Masterlist - Updating'!$R:$R,MATCH(B178,'Masterlist - Updating'!$B:$B,0))</f>
        <v>18640 (E81)
1510008
SML/PG-IN/001</v>
      </c>
      <c r="S178" s="7" t="str">
        <f>INDEX('Masterlist - Updating'!$S:$S,MATCH(B178,'Masterlist - Updating'!$B:$B,0))</f>
        <v>SALDM/1010/2/21
SALDM/1681/2/21
SALDM/1883/2/21</v>
      </c>
      <c r="T178" s="7" t="str">
        <f>INDEX('Masterlist - Updating'!$T:$T,MATCH(B178,'Masterlist - Updating'!$B:$B,0))</f>
        <v>11.08.2023
03.11.2022
22.11.2022</v>
      </c>
      <c r="U178" s="11">
        <f t="shared" ca="1" si="8"/>
        <v>44831</v>
      </c>
      <c r="V178" s="11">
        <f t="shared" si="10"/>
        <v>45157</v>
      </c>
    </row>
    <row r="179" spans="1:22" ht="31" hidden="1" x14ac:dyDescent="0.35">
      <c r="A179" s="2">
        <v>341</v>
      </c>
      <c r="B179" s="12" t="s">
        <v>833</v>
      </c>
      <c r="C179" s="130" t="str">
        <f>INDEX('Masterlist - Updating'!$C:$C,MATCH(B179,'Masterlist - Updating'!$B:$B,0))</f>
        <v>TEMPERATURE &amp; HUMIDITY DATALOGGER</v>
      </c>
      <c r="D179" s="7" t="str">
        <f>INDEX('Masterlist - Updating'!$D:$D,MATCH(B179,'Masterlist - Updating'!$B:$B,0))</f>
        <v>RS-PRO</v>
      </c>
      <c r="E179" s="7" t="str">
        <f>INDEX('Masterlist - Updating'!$E:$E,MATCH(B179,'Masterlist - Updating'!$B:$B,0))</f>
        <v>-</v>
      </c>
      <c r="F179" s="7" t="str">
        <f>INDEX('Masterlist - Updating'!$F:$F,MATCH(B179,'Masterlist - Updating'!$B:$B,0))</f>
        <v>210508508</v>
      </c>
      <c r="G179" s="7" t="str">
        <f>INDEX('Masterlist - Updating'!$G:$G,MATCH(B179,'Masterlist - Updating'!$B:$B,0))</f>
        <v>CTTM-T17-2007</v>
      </c>
      <c r="H179" s="7" t="str">
        <f>INDEX('Masterlist - Updating'!$H:$H,MATCH(B179,'Masterlist - Updating'!$B:$B,0))</f>
        <v>REFER TO CERT</v>
      </c>
      <c r="I179" s="8">
        <f>INDEX('Masterlist - Updating'!$I:$I,MATCH(B179,'Masterlist - Updating'!$B:$B,0))</f>
        <v>44525</v>
      </c>
      <c r="J179" s="133">
        <f>INDEX('Masterlist - Updating'!$J:$J,MATCH(B179,'Masterlist - Updating'!$B:$B,0))</f>
        <v>1</v>
      </c>
      <c r="K179" s="133" t="str">
        <f>INDEX('Masterlist - Updating'!$K:$K,MATCH(B179,'Masterlist - Updating'!$B:$B,0))</f>
        <v>Years</v>
      </c>
      <c r="L179" s="8">
        <f>INDEX('Masterlist - Updating'!$L:$L,MATCH(B179,'Masterlist - Updating'!$B:$B,0))</f>
        <v>44890</v>
      </c>
      <c r="M179" s="7" t="str">
        <f>INDEX('Masterlist - Updating'!$M:$M,MATCH(B179,'Masterlist - Updating'!$B:$B,0))</f>
        <v>CALTEK</v>
      </c>
      <c r="N179" s="7" t="str">
        <f>INDEX('Masterlist - Updating'!$N:$N,MATCH(B179,'Masterlist - Updating'!$B:$B,0))</f>
        <v>CTT-111-3825-21</v>
      </c>
      <c r="O179" s="7" t="str">
        <f>INDEX('Masterlist - Updating'!$O:$O,MATCH(B179,'Masterlist - Updating'!$B:$B,0))</f>
        <v>M/S GAUGE ROOM</v>
      </c>
      <c r="P179" s="7" t="b">
        <f ca="1">INDEX('Masterlist - Updating'!$P:$P,MATCH(B179,'Masterlist - Updating'!$B:$B,0))</f>
        <v>1</v>
      </c>
      <c r="Q179" s="7">
        <f>INDEX('Masterlist - Updating'!$Q:$Q,MATCH(B179,'Masterlist - Updating'!$B:$B,0))</f>
        <v>0</v>
      </c>
      <c r="R179" s="7">
        <f>INDEX('Masterlist - Updating'!$R:$R,MATCH(B179,'Masterlist - Updating'!$B:$B,0))</f>
        <v>0</v>
      </c>
      <c r="S179" s="7">
        <f>INDEX('Masterlist - Updating'!$S:$S,MATCH(B179,'Masterlist - Updating'!$B:$B,0))</f>
        <v>0</v>
      </c>
      <c r="T179" s="7">
        <f>INDEX('Masterlist - Updating'!$T:$T,MATCH(B179,'Masterlist - Updating'!$B:$B,0))</f>
        <v>0</v>
      </c>
      <c r="U179" s="11">
        <f t="shared" ref="U179:U242" ca="1" si="11">TODAY()</f>
        <v>44831</v>
      </c>
      <c r="V179" s="11">
        <f t="shared" si="10"/>
        <v>44876</v>
      </c>
    </row>
    <row r="180" spans="1:22" ht="62" hidden="1" x14ac:dyDescent="0.35">
      <c r="A180" s="2">
        <v>127</v>
      </c>
      <c r="B180" s="12" t="s">
        <v>836</v>
      </c>
      <c r="C180" s="130" t="str">
        <f>INDEX('Masterlist - Updating'!$C:$C,MATCH(B180,'Masterlist - Updating'!$B:$B,0))</f>
        <v>EXTERNAL MICROMETER</v>
      </c>
      <c r="D180" s="7" t="str">
        <f>INDEX('Masterlist - Updating'!$D:$D,MATCH(B180,'Masterlist - Updating'!$B:$B,0))</f>
        <v>MITUTOYO</v>
      </c>
      <c r="E180" s="7" t="str">
        <f>INDEX('Masterlist - Updating'!$E:$E,MATCH(B180,'Masterlist - Updating'!$B:$B,0))</f>
        <v xml:space="preserve"> 0" - 6"</v>
      </c>
      <c r="F180" s="7" t="str">
        <f>INDEX('Masterlist - Updating'!$F:$F,MATCH(B180,'Masterlist - Updating'!$B:$B,0))</f>
        <v>87152498</v>
      </c>
      <c r="G180" s="7" t="str">
        <f>INDEX('Masterlist - Updating'!$G:$G,MATCH(B180,'Masterlist - Updating'!$B:$B,0))</f>
        <v>QCD/TRSG/PROCEDURE 005 / TRSG/QM/001/20</v>
      </c>
      <c r="H180" s="7" t="str">
        <f>INDEX('Masterlist - Updating'!$H:$H,MATCH(B180,'Masterlist - Updating'!$B:$B,0))</f>
        <v>BS 870 / ISO 3611 OR PER MANUFACTURER SPECIFICATION</v>
      </c>
      <c r="I180" s="8">
        <f>INDEX('Masterlist - Updating'!$I:$I,MATCH(B180,'Masterlist - Updating'!$B:$B,0))</f>
        <v>44466</v>
      </c>
      <c r="J180" s="133">
        <f>INDEX('Masterlist - Updating'!$J:$J,MATCH(B180,'Masterlist - Updating'!$B:$B,0))</f>
        <v>1</v>
      </c>
      <c r="K180" s="133" t="str">
        <f>INDEX('Masterlist - Updating'!$K:$K,MATCH(B180,'Masterlist - Updating'!$B:$B,0))</f>
        <v>Years</v>
      </c>
      <c r="L180" s="8">
        <f>INDEX('Masterlist - Updating'!$L:$L,MATCH(B180,'Masterlist - Updating'!$B:$B,0))</f>
        <v>44831</v>
      </c>
      <c r="M180" s="7" t="str">
        <f>INDEX('Masterlist - Updating'!$M:$M,MATCH(B180,'Masterlist - Updating'!$B:$B,0))</f>
        <v>TRESCAL</v>
      </c>
      <c r="N180" s="7" t="str">
        <f>INDEX('Masterlist - Updating'!$N:$N,MATCH(B180,'Masterlist - Updating'!$B:$B,0))</f>
        <v>SALDM/1356/2/21</v>
      </c>
      <c r="O180" s="7" t="str">
        <f>INDEX('Masterlist - Updating'!$O:$O,MATCH(B180,'Masterlist - Updating'!$B:$B,0))</f>
        <v>QC GAUGE ROOM - E</v>
      </c>
      <c r="P180" s="7" t="b">
        <f ca="1">INDEX('Masterlist - Updating'!$P:$P,MATCH(B180,'Masterlist - Updating'!$B:$B,0))</f>
        <v>0</v>
      </c>
      <c r="Q180" s="7">
        <f>INDEX('Masterlist - Updating'!$Q:$Q,MATCH(B180,'Masterlist - Updating'!$B:$B,0))</f>
        <v>0</v>
      </c>
      <c r="R180" s="7">
        <f>INDEX('Masterlist - Updating'!$R:$R,MATCH(B180,'Masterlist - Updating'!$B:$B,0))</f>
        <v>0</v>
      </c>
      <c r="S180" s="7">
        <f>INDEX('Masterlist - Updating'!$S:$S,MATCH(B180,'Masterlist - Updating'!$B:$B,0))</f>
        <v>0</v>
      </c>
      <c r="T180" s="7">
        <f>INDEX('Masterlist - Updating'!$T:$T,MATCH(B180,'Masterlist - Updating'!$B:$B,0))</f>
        <v>0</v>
      </c>
      <c r="U180" s="11">
        <f t="shared" ca="1" si="11"/>
        <v>44831</v>
      </c>
      <c r="V180" s="11">
        <f t="shared" si="10"/>
        <v>44817</v>
      </c>
    </row>
    <row r="181" spans="1:22" ht="77.5" hidden="1" x14ac:dyDescent="0.35">
      <c r="A181" s="2">
        <v>128</v>
      </c>
      <c r="B181" s="12" t="s">
        <v>840</v>
      </c>
      <c r="C181" s="130" t="str">
        <f>INDEX('Masterlist - Updating'!$C:$C,MATCH(B181,'Masterlist - Updating'!$B:$B,0))</f>
        <v>EXTERNAL MICROMETER</v>
      </c>
      <c r="D181" s="7" t="str">
        <f>INDEX('Masterlist - Updating'!$D:$D,MATCH(B181,'Masterlist - Updating'!$B:$B,0))</f>
        <v>MITUTOYO</v>
      </c>
      <c r="E181" s="7" t="str">
        <f>INDEX('Masterlist - Updating'!$E:$E,MATCH(B181,'Masterlist - Updating'!$B:$B,0))</f>
        <v>18" - 24"</v>
      </c>
      <c r="F181" s="7" t="str">
        <f>INDEX('Masterlist - Updating'!$F:$F,MATCH(B181,'Masterlist - Updating'!$B:$B,0))</f>
        <v>9000179</v>
      </c>
      <c r="G181" s="7" t="str">
        <f>INDEX('Masterlist - Updating'!$G:$G,MATCH(B181,'Masterlist - Updating'!$B:$B,0))</f>
        <v>QCD/TRSG/PROCEDURE 005 / TRSG/QM/001/20 / ISO 3611:2010</v>
      </c>
      <c r="H181" s="7" t="str">
        <f>INDEX('Masterlist - Updating'!$H:$H,MATCH(B181,'Masterlist - Updating'!$B:$B,0))</f>
        <v>± 0.0006"
(BS 870 / ISO 3611 OR PER MANUFACTURER SPECIFICATION)</v>
      </c>
      <c r="I181" s="8">
        <f>INDEX('Masterlist - Updating'!$I:$I,MATCH(B181,'Masterlist - Updating'!$B:$B,0))</f>
        <v>44681</v>
      </c>
      <c r="J181" s="133">
        <f>INDEX('Masterlist - Updating'!$J:$J,MATCH(B181,'Masterlist - Updating'!$B:$B,0))</f>
        <v>1</v>
      </c>
      <c r="K181" s="133" t="str">
        <f>INDEX('Masterlist - Updating'!$K:$K,MATCH(B181,'Masterlist - Updating'!$B:$B,0))</f>
        <v>Years</v>
      </c>
      <c r="L181" s="8">
        <f>INDEX('Masterlist - Updating'!$L:$L,MATCH(B181,'Masterlist - Updating'!$B:$B,0))</f>
        <v>45046</v>
      </c>
      <c r="M181" s="7" t="str">
        <f>INDEX('Masterlist - Updating'!$M:$M,MATCH(B181,'Masterlist - Updating'!$B:$B,0))</f>
        <v>TRESCAL</v>
      </c>
      <c r="N181" s="7" t="str">
        <f>INDEX('Masterlist - Updating'!$N:$N,MATCH(B181,'Masterlist - Updating'!$B:$B,0))</f>
        <v>SALDM/0699/1/22</v>
      </c>
      <c r="O181" s="7" t="str">
        <f>INDEX('Masterlist - Updating'!$O:$O,MATCH(B181,'Masterlist - Updating'!$B:$B,0))</f>
        <v>QC GAUGE ROOM - E</v>
      </c>
      <c r="P181" s="7" t="b">
        <f ca="1">INDEX('Masterlist - Updating'!$P:$P,MATCH(B181,'Masterlist - Updating'!$B:$B,0))</f>
        <v>1</v>
      </c>
      <c r="Q181" s="7">
        <f>INDEX('Masterlist - Updating'!$Q:$Q,MATCH(B181,'Masterlist - Updating'!$B:$B,0))</f>
        <v>0</v>
      </c>
      <c r="R181" s="7" t="str">
        <f>INDEX('Masterlist - Updating'!$R:$R,MATCH(B181,'Masterlist - Updating'!$B:$B,0))</f>
        <v>1306618
18640
T22349
309673</v>
      </c>
      <c r="S181" s="7" t="str">
        <f>INDEX('Masterlist - Updating'!$S:$S,MATCH(B181,'Masterlist - Updating'!$B:$B,0))</f>
        <v>14489
SALDM/1010/2/21
SALDM/2107/2/21
SALDM/0036/13/22</v>
      </c>
      <c r="T181" s="7" t="str">
        <f>INDEX('Masterlist - Updating'!$T:$T,MATCH(B181,'Masterlist - Updating'!$B:$B,0))</f>
        <v>24.11.2022
11.08.2023
17.12.2022
07.01.2023</v>
      </c>
      <c r="U181" s="11">
        <f t="shared" ca="1" si="11"/>
        <v>44831</v>
      </c>
      <c r="V181" s="11">
        <f t="shared" si="10"/>
        <v>45032</v>
      </c>
    </row>
    <row r="182" spans="1:22" ht="62" hidden="1" x14ac:dyDescent="0.35">
      <c r="A182" s="2">
        <v>130</v>
      </c>
      <c r="B182" s="12" t="s">
        <v>846</v>
      </c>
      <c r="C182" s="130" t="str">
        <f>INDEX('Masterlist - Updating'!$C:$C,MATCH(B182,'Masterlist - Updating'!$B:$B,0))</f>
        <v>EXTERNAL MICROMETER</v>
      </c>
      <c r="D182" s="7" t="str">
        <f>INDEX('Masterlist - Updating'!$D:$D,MATCH(B182,'Masterlist - Updating'!$B:$B,0))</f>
        <v>MITUTOYO</v>
      </c>
      <c r="E182" s="7" t="str">
        <f>INDEX('Masterlist - Updating'!$E:$E,MATCH(B182,'Masterlist - Updating'!$B:$B,0))</f>
        <v>24" - 30"</v>
      </c>
      <c r="F182" s="7" t="str">
        <f>INDEX('Masterlist - Updating'!$F:$F,MATCH(B182,'Masterlist - Updating'!$B:$B,0))</f>
        <v>9002880</v>
      </c>
      <c r="G182" s="7" t="str">
        <f>INDEX('Masterlist - Updating'!$G:$G,MATCH(B182,'Masterlist - Updating'!$B:$B,0))</f>
        <v>QCD/TRSG/PROCEDURE 005 / TRSG/QM/001/20</v>
      </c>
      <c r="H182" s="7" t="str">
        <f>INDEX('Masterlist - Updating'!$H:$H,MATCH(B182,'Masterlist - Updating'!$B:$B,0))</f>
        <v>BS 870 / ISO 3611 OR PER MANUFACTURER SPECIFICATION</v>
      </c>
      <c r="I182" s="8">
        <f>INDEX('Masterlist - Updating'!$I:$I,MATCH(B182,'Masterlist - Updating'!$B:$B,0))</f>
        <v>44510</v>
      </c>
      <c r="J182" s="133">
        <f>INDEX('Masterlist - Updating'!$J:$J,MATCH(B182,'Masterlist - Updating'!$B:$B,0))</f>
        <v>1</v>
      </c>
      <c r="K182" s="133" t="str">
        <f>INDEX('Masterlist - Updating'!$K:$K,MATCH(B182,'Masterlist - Updating'!$B:$B,0))</f>
        <v>Years</v>
      </c>
      <c r="L182" s="8">
        <f>INDEX('Masterlist - Updating'!$L:$L,MATCH(B182,'Masterlist - Updating'!$B:$B,0))</f>
        <v>44875</v>
      </c>
      <c r="M182" s="7" t="str">
        <f>INDEX('Masterlist - Updating'!$M:$M,MATCH(B182,'Masterlist - Updating'!$B:$B,0))</f>
        <v>TRESCAL</v>
      </c>
      <c r="N182" s="7" t="str">
        <f>INDEX('Masterlist - Updating'!$N:$N,MATCH(B182,'Masterlist - Updating'!$B:$B,0))</f>
        <v>SALDM/1709/4/21</v>
      </c>
      <c r="O182" s="7" t="str">
        <f>INDEX('Masterlist - Updating'!$O:$O,MATCH(B182,'Masterlist - Updating'!$B:$B,0))</f>
        <v>M/S GAUGE ROOM M11</v>
      </c>
      <c r="P182" s="7" t="b">
        <f ca="1">INDEX('Masterlist - Updating'!$P:$P,MATCH(B182,'Masterlist - Updating'!$B:$B,0))</f>
        <v>1</v>
      </c>
      <c r="Q182" s="7">
        <f>INDEX('Masterlist - Updating'!$Q:$Q,MATCH(B182,'Masterlist - Updating'!$B:$B,0))</f>
        <v>0</v>
      </c>
      <c r="R182" s="7">
        <f>INDEX('Masterlist - Updating'!$R:$R,MATCH(B182,'Masterlist - Updating'!$B:$B,0))</f>
        <v>0</v>
      </c>
      <c r="S182" s="7">
        <f>INDEX('Masterlist - Updating'!$S:$S,MATCH(B182,'Masterlist - Updating'!$B:$B,0))</f>
        <v>0</v>
      </c>
      <c r="T182" s="7">
        <f>INDEX('Masterlist - Updating'!$T:$T,MATCH(B182,'Masterlist - Updating'!$B:$B,0))</f>
        <v>0</v>
      </c>
      <c r="U182" s="11">
        <f t="shared" ca="1" si="11"/>
        <v>44831</v>
      </c>
      <c r="V182" s="11">
        <f t="shared" si="10"/>
        <v>44861</v>
      </c>
    </row>
    <row r="183" spans="1:22" ht="62" hidden="1" x14ac:dyDescent="0.35">
      <c r="A183" s="2">
        <v>138</v>
      </c>
      <c r="B183" s="12" t="s">
        <v>850</v>
      </c>
      <c r="C183" s="130" t="str">
        <f>INDEX('Masterlist - Updating'!$C:$C,MATCH(B183,'Masterlist - Updating'!$B:$B,0))</f>
        <v>EXTERNAL MICROMETER</v>
      </c>
      <c r="D183" s="7" t="str">
        <f>INDEX('Masterlist - Updating'!$D:$D,MATCH(B183,'Masterlist - Updating'!$B:$B,0))</f>
        <v>MITUTOYO</v>
      </c>
      <c r="E183" s="7" t="str">
        <f>INDEX('Masterlist - Updating'!$E:$E,MATCH(B183,'Masterlist - Updating'!$B:$B,0))</f>
        <v>6" - 12"</v>
      </c>
      <c r="F183" s="7" t="str">
        <f>INDEX('Masterlist - Updating'!$F:$F,MATCH(B183,'Masterlist - Updating'!$B:$B,0))</f>
        <v>87178648</v>
      </c>
      <c r="G183" s="7" t="str">
        <f>INDEX('Masterlist - Updating'!$G:$G,MATCH(B183,'Masterlist - Updating'!$B:$B,0))</f>
        <v>MDCP-01:2020 / MDCP-34:2020</v>
      </c>
      <c r="H183" s="7" t="str">
        <f>INDEX('Masterlist - Updating'!$H:$H,MATCH(B183,'Masterlist - Updating'!$B:$B,0))</f>
        <v>BS 870 / ISO 3611 OR PER MANUFACTURER SPECIFICATION</v>
      </c>
      <c r="I183" s="8">
        <f>INDEX('Masterlist - Updating'!$I:$I,MATCH(B183,'Masterlist - Updating'!$B:$B,0))</f>
        <v>44483</v>
      </c>
      <c r="J183" s="133">
        <f>INDEX('Masterlist - Updating'!$J:$J,MATCH(B183,'Masterlist - Updating'!$B:$B,0))</f>
        <v>1</v>
      </c>
      <c r="K183" s="133" t="str">
        <f>INDEX('Masterlist - Updating'!$K:$K,MATCH(B183,'Masterlist - Updating'!$B:$B,0))</f>
        <v>Years</v>
      </c>
      <c r="L183" s="8">
        <f>INDEX('Masterlist - Updating'!$L:$L,MATCH(B183,'Masterlist - Updating'!$B:$B,0))</f>
        <v>44848</v>
      </c>
      <c r="M183" s="7" t="str">
        <f>INDEX('Masterlist - Updating'!$M:$M,MATCH(B183,'Masterlist - Updating'!$B:$B,0))</f>
        <v>Ming Deng</v>
      </c>
      <c r="N183" s="7" t="str">
        <f>INDEX('Masterlist - Updating'!$N:$N,MATCH(B183,'Masterlist - Updating'!$B:$B,0))</f>
        <v>MDL213166-10</v>
      </c>
      <c r="O183" s="7" t="str">
        <f>INDEX('Masterlist - Updating'!$O:$O,MATCH(B183,'Masterlist - Updating'!$B:$B,0))</f>
        <v>M/S GAUGE ROOM M13</v>
      </c>
      <c r="P183" s="7" t="b">
        <f ca="1">INDEX('Masterlist - Updating'!$P:$P,MATCH(B183,'Masterlist - Updating'!$B:$B,0))</f>
        <v>1</v>
      </c>
      <c r="Q183" s="7">
        <f>INDEX('Masterlist - Updating'!$Q:$Q,MATCH(B183,'Masterlist - Updating'!$B:$B,0))</f>
        <v>0</v>
      </c>
      <c r="R183" s="7">
        <f>INDEX('Masterlist - Updating'!$R:$R,MATCH(B183,'Masterlist - Updating'!$B:$B,0))</f>
        <v>0</v>
      </c>
      <c r="S183" s="7">
        <f>INDEX('Masterlist - Updating'!$S:$S,MATCH(B183,'Masterlist - Updating'!$B:$B,0))</f>
        <v>0</v>
      </c>
      <c r="T183" s="7">
        <f>INDEX('Masterlist - Updating'!$T:$T,MATCH(B183,'Masterlist - Updating'!$B:$B,0))</f>
        <v>0</v>
      </c>
      <c r="U183" s="11">
        <f t="shared" ca="1" si="11"/>
        <v>44831</v>
      </c>
      <c r="V183" s="11">
        <f t="shared" si="10"/>
        <v>44834</v>
      </c>
    </row>
    <row r="184" spans="1:22" ht="62" hidden="1" x14ac:dyDescent="0.35">
      <c r="A184" s="2">
        <v>184</v>
      </c>
      <c r="B184" s="12" t="s">
        <v>854</v>
      </c>
      <c r="C184" s="130" t="str">
        <f>INDEX('Masterlist - Updating'!$C:$C,MATCH(B184,'Masterlist - Updating'!$B:$B,0))</f>
        <v>THREAD PLUG GAUGE
(GO &amp; NO GO)</v>
      </c>
      <c r="D184" s="7" t="str">
        <f>INDEX('Masterlist - Updating'!$D:$D,MATCH(B184,'Masterlist - Updating'!$B:$B,0))</f>
        <v>THREADMASTER</v>
      </c>
      <c r="E184" s="7" t="str">
        <f>INDEX('Masterlist - Updating'!$E:$E,MATCH(B184,'Masterlist - Updating'!$B:$B,0))</f>
        <v>3/4" - 10 UNC - 2B</v>
      </c>
      <c r="F184" s="7" t="str">
        <f>INDEX('Masterlist - Updating'!$F:$F,MATCH(B184,'Masterlist - Updating'!$B:$B,0))</f>
        <v>97145</v>
      </c>
      <c r="G184" s="7" t="str">
        <f>INDEX('Masterlist - Updating'!$G:$G,MATCH(B184,'Masterlist - Updating'!$B:$B,0))</f>
        <v>QCD/TRSG/PROCEDURE 014 /  TRSG/QM/001/20</v>
      </c>
      <c r="H184" s="7" t="str">
        <f>INDEX('Masterlist - Updating'!$H:$H,MATCH(B184,'Masterlist - Updating'!$B:$B,0))</f>
        <v>ANSI/ASME B1.2
ANSI/ASME B1.8
ANSI/ASME B1.20.1
ANSI/ASME B1.5</v>
      </c>
      <c r="I184" s="8">
        <f>INDEX('Masterlist - Updating'!$I:$I,MATCH(B184,'Masterlist - Updating'!$B:$B,0))</f>
        <v>44754</v>
      </c>
      <c r="J184" s="133">
        <f>INDEX('Masterlist - Updating'!$J:$J,MATCH(B184,'Masterlist - Updating'!$B:$B,0))</f>
        <v>1</v>
      </c>
      <c r="K184" s="133" t="str">
        <f>INDEX('Masterlist - Updating'!$K:$K,MATCH(B184,'Masterlist - Updating'!$B:$B,0))</f>
        <v>Years</v>
      </c>
      <c r="L184" s="8">
        <f>INDEX('Masterlist - Updating'!$L:$L,MATCH(B184,'Masterlist - Updating'!$B:$B,0))</f>
        <v>45119</v>
      </c>
      <c r="M184" s="7" t="str">
        <f>INDEX('Masterlist - Updating'!$M:$M,MATCH(B184,'Masterlist - Updating'!$B:$B,0))</f>
        <v>TRESCAL</v>
      </c>
      <c r="N184" s="7" t="str">
        <f>INDEX('Masterlist - Updating'!$N:$N,MATCH(B184,'Masterlist - Updating'!$B:$B,0))</f>
        <v>SALDM/1087/1/22</v>
      </c>
      <c r="O184" s="7" t="str">
        <f>INDEX('Masterlist - Updating'!$O:$O,MATCH(B184,'Masterlist - Updating'!$B:$B,0))</f>
        <v>M/S GAUGE ROOM H23</v>
      </c>
      <c r="P184" s="7" t="b">
        <f ca="1">INDEX('Masterlist - Updating'!$P:$P,MATCH(B184,'Masterlist - Updating'!$B:$B,0))</f>
        <v>1</v>
      </c>
      <c r="Q184" s="7">
        <f>INDEX('Masterlist - Updating'!$Q:$Q,MATCH(B184,'Masterlist - Updating'!$B:$B,0))</f>
        <v>0</v>
      </c>
      <c r="R184" s="7" t="str">
        <f>INDEX('Masterlist - Updating'!$R:$R,MATCH(B184,'Masterlist - Updating'!$B:$B,0))</f>
        <v>18641 (M112)
0101 (600.2)
000211509 (PH-3515F)</v>
      </c>
      <c r="S184" s="7" t="str">
        <f>INDEX('Masterlist - Updating'!$S:$S,MATCH(B184,'Masterlist - Updating'!$B:$B,0))</f>
        <v>SALDM/1010/1/21
SALDM/1074/3/21
SALDM/0624/1/22</v>
      </c>
      <c r="T184" s="7" t="str">
        <f>INDEX('Masterlist - Updating'!$T:$T,MATCH(B184,'Masterlist - Updating'!$B:$B,0))</f>
        <v>06.08.2023
12.08.2023
19.04.2023</v>
      </c>
      <c r="U184" s="11">
        <f t="shared" ca="1" si="11"/>
        <v>44831</v>
      </c>
      <c r="V184" s="11">
        <f t="shared" si="10"/>
        <v>45105</v>
      </c>
    </row>
    <row r="185" spans="1:22" ht="62" hidden="1" x14ac:dyDescent="0.35">
      <c r="A185" s="2">
        <v>185</v>
      </c>
      <c r="B185" s="12" t="s">
        <v>857</v>
      </c>
      <c r="C185" s="130" t="str">
        <f>INDEX('Masterlist - Updating'!$C:$C,MATCH(B185,'Masterlist - Updating'!$B:$B,0))</f>
        <v>PLUG GAUGE 
(GO &amp; NO GO)</v>
      </c>
      <c r="D185" s="7" t="str">
        <f>INDEX('Masterlist - Updating'!$D:$D,MATCH(B185,'Masterlist - Updating'!$B:$B,0))</f>
        <v>THREADMASTER</v>
      </c>
      <c r="E185" s="7" t="str">
        <f>INDEX('Masterlist - Updating'!$E:$E,MATCH(B185,'Masterlist - Updating'!$B:$B,0))</f>
        <v>3-3/4"  - 8 UN - 2B</v>
      </c>
      <c r="F185" s="7" t="str">
        <f>INDEX('Masterlist - Updating'!$F:$F,MATCH(B185,'Masterlist - Updating'!$B:$B,0))</f>
        <v>MTG32402</v>
      </c>
      <c r="G185" s="7" t="str">
        <f>INDEX('Masterlist - Updating'!$G:$G,MATCH(B185,'Masterlist - Updating'!$B:$B,0))</f>
        <v>QCD/TRSG/PROCEDURE 014 / TRSG/QM/001/20</v>
      </c>
      <c r="H185" s="7" t="str">
        <f>INDEX('Masterlist - Updating'!$H:$H,MATCH(B185,'Masterlist - Updating'!$B:$B,0))</f>
        <v>ANSI/ASME B1.2
ANSI/ASME B1.8
ANSI/ASME B1.20.1
ANSI/ASME B1.5</v>
      </c>
      <c r="I185" s="8">
        <f>INDEX('Masterlist - Updating'!$I:$I,MATCH(B185,'Masterlist - Updating'!$B:$B,0))</f>
        <v>44469</v>
      </c>
      <c r="J185" s="133">
        <f>INDEX('Masterlist - Updating'!$J:$J,MATCH(B185,'Masterlist - Updating'!$B:$B,0))</f>
        <v>1</v>
      </c>
      <c r="K185" s="133" t="str">
        <f>INDEX('Masterlist - Updating'!$K:$K,MATCH(B185,'Masterlist - Updating'!$B:$B,0))</f>
        <v>Years</v>
      </c>
      <c r="L185" s="8">
        <f>INDEX('Masterlist - Updating'!$L:$L,MATCH(B185,'Masterlist - Updating'!$B:$B,0))</f>
        <v>44834</v>
      </c>
      <c r="M185" s="7" t="str">
        <f>INDEX('Masterlist - Updating'!$M:$M,MATCH(B185,'Masterlist - Updating'!$B:$B,0))</f>
        <v>TRESCAL</v>
      </c>
      <c r="N185" s="7" t="str">
        <f>INDEX('Masterlist - Updating'!$N:$N,MATCH(B185,'Masterlist - Updating'!$B:$B,0))</f>
        <v>SALDM/1356/6/21</v>
      </c>
      <c r="O185" s="7" t="str">
        <f>INDEX('Masterlist - Updating'!$O:$O,MATCH(B185,'Masterlist - Updating'!$B:$B,0))</f>
        <v>QC GAUGE ROOM - D</v>
      </c>
      <c r="P185" s="7" t="b">
        <f ca="1">INDEX('Masterlist - Updating'!$P:$P,MATCH(B185,'Masterlist - Updating'!$B:$B,0))</f>
        <v>0</v>
      </c>
      <c r="Q185" s="7">
        <f>INDEX('Masterlist - Updating'!$Q:$Q,MATCH(B185,'Masterlist - Updating'!$B:$B,0))</f>
        <v>0</v>
      </c>
      <c r="R185" s="7">
        <f>INDEX('Masterlist - Updating'!$R:$R,MATCH(B185,'Masterlist - Updating'!$B:$B,0))</f>
        <v>0</v>
      </c>
      <c r="S185" s="7">
        <f>INDEX('Masterlist - Updating'!$S:$S,MATCH(B185,'Masterlist - Updating'!$B:$B,0))</f>
        <v>0</v>
      </c>
      <c r="T185" s="7">
        <f>INDEX('Masterlist - Updating'!$T:$T,MATCH(B185,'Masterlist - Updating'!$B:$B,0))</f>
        <v>0</v>
      </c>
      <c r="U185" s="11">
        <f t="shared" ca="1" si="11"/>
        <v>44831</v>
      </c>
      <c r="V185" s="11">
        <f t="shared" si="10"/>
        <v>44820</v>
      </c>
    </row>
    <row r="186" spans="1:22" ht="62" hidden="1" x14ac:dyDescent="0.35">
      <c r="A186" s="2">
        <v>186</v>
      </c>
      <c r="B186" s="12" t="s">
        <v>859</v>
      </c>
      <c r="C186" s="130" t="str">
        <f>INDEX('Masterlist - Updating'!$C:$C,MATCH(B186,'Masterlist - Updating'!$B:$B,0))</f>
        <v>PLUG GAUGE 
(GO &amp; NO GO)</v>
      </c>
      <c r="D186" s="7" t="str">
        <f>INDEX('Masterlist - Updating'!$D:$D,MATCH(B186,'Masterlist - Updating'!$B:$B,0))</f>
        <v>PMC MERCURY</v>
      </c>
      <c r="E186" s="7" t="str">
        <f>INDEX('Masterlist - Updating'!$E:$E,MATCH(B186,'Masterlist - Updating'!$B:$B,0))</f>
        <v>5-1/2“ - 4 STUB ACME - 2G</v>
      </c>
      <c r="F186" s="7" t="str">
        <f>INDEX('Masterlist - Updating'!$F:$F,MATCH(B186,'Masterlist - Updating'!$B:$B,0))</f>
        <v>MTG33096</v>
      </c>
      <c r="G186" s="7" t="str">
        <f>INDEX('Masterlist - Updating'!$G:$G,MATCH(B186,'Masterlist - Updating'!$B:$B,0))</f>
        <v>QCD/TRSG/PROCEDURE 014 / TRSG/QM/001/20</v>
      </c>
      <c r="H186" s="7" t="str">
        <f>INDEX('Masterlist - Updating'!$H:$H,MATCH(B186,'Masterlist - Updating'!$B:$B,0))</f>
        <v>ANSI/ASME B1.2
ANSI/ASME B1.8
ANSI/ASME B1.20.1
ANSI/ASME B1.5</v>
      </c>
      <c r="I186" s="8">
        <f>INDEX('Masterlist - Updating'!$I:$I,MATCH(B186,'Masterlist - Updating'!$B:$B,0))</f>
        <v>44469</v>
      </c>
      <c r="J186" s="133">
        <f>INDEX('Masterlist - Updating'!$J:$J,MATCH(B186,'Masterlist - Updating'!$B:$B,0))</f>
        <v>1</v>
      </c>
      <c r="K186" s="133" t="str">
        <f>INDEX('Masterlist - Updating'!$K:$K,MATCH(B186,'Masterlist - Updating'!$B:$B,0))</f>
        <v>Years</v>
      </c>
      <c r="L186" s="8">
        <f>INDEX('Masterlist - Updating'!$L:$L,MATCH(B186,'Masterlist - Updating'!$B:$B,0))</f>
        <v>44834</v>
      </c>
      <c r="M186" s="7" t="str">
        <f>INDEX('Masterlist - Updating'!$M:$M,MATCH(B186,'Masterlist - Updating'!$B:$B,0))</f>
        <v>TRESCAL</v>
      </c>
      <c r="N186" s="7" t="str">
        <f>INDEX('Masterlist - Updating'!$N:$N,MATCH(B186,'Masterlist - Updating'!$B:$B,0))</f>
        <v>SNLDM/0285/2/21</v>
      </c>
      <c r="O186" s="7" t="str">
        <f>INDEX('Masterlist - Updating'!$O:$O,MATCH(B186,'Masterlist - Updating'!$B:$B,0))</f>
        <v>QC GAUGE ROOM - H</v>
      </c>
      <c r="P186" s="7" t="b">
        <f ca="1">INDEX('Masterlist - Updating'!$P:$P,MATCH(B186,'Masterlist - Updating'!$B:$B,0))</f>
        <v>0</v>
      </c>
      <c r="Q186" s="7">
        <f>INDEX('Masterlist - Updating'!$Q:$Q,MATCH(B186,'Masterlist - Updating'!$B:$B,0))</f>
        <v>0</v>
      </c>
      <c r="R186" s="7">
        <f>INDEX('Masterlist - Updating'!$R:$R,MATCH(B186,'Masterlist - Updating'!$B:$B,0))</f>
        <v>0</v>
      </c>
      <c r="S186" s="7">
        <f>INDEX('Masterlist - Updating'!$S:$S,MATCH(B186,'Masterlist - Updating'!$B:$B,0))</f>
        <v>0</v>
      </c>
      <c r="T186" s="7">
        <f>INDEX('Masterlist - Updating'!$T:$T,MATCH(B186,'Masterlist - Updating'!$B:$B,0))</f>
        <v>0</v>
      </c>
      <c r="U186" s="11">
        <f t="shared" ca="1" si="11"/>
        <v>44831</v>
      </c>
      <c r="V186" s="11">
        <f t="shared" ref="V186:V217" si="12">L186-14</f>
        <v>44820</v>
      </c>
    </row>
    <row r="187" spans="1:22" ht="62" hidden="1" x14ac:dyDescent="0.35">
      <c r="A187" s="2">
        <v>187</v>
      </c>
      <c r="B187" s="12" t="s">
        <v>862</v>
      </c>
      <c r="C187" s="130" t="str">
        <f>INDEX('Masterlist - Updating'!$C:$C,MATCH(B187,'Masterlist - Updating'!$B:$B,0))</f>
        <v>PLUG GAUGE 
(GO &amp; NO GO)</v>
      </c>
      <c r="D187" s="7" t="str">
        <f>INDEX('Masterlist - Updating'!$D:$D,MATCH(B187,'Masterlist - Updating'!$B:$B,0))</f>
        <v>THREADMASTER</v>
      </c>
      <c r="E187" s="7" t="str">
        <f>INDEX('Masterlist - Updating'!$E:$E,MATCH(B187,'Masterlist - Updating'!$B:$B,0))</f>
        <v>7/8“ - 9 UNC - 2B</v>
      </c>
      <c r="F187" s="7" t="str">
        <f>INDEX('Masterlist - Updating'!$F:$F,MATCH(B187,'Masterlist - Updating'!$B:$B,0))</f>
        <v>90655</v>
      </c>
      <c r="G187" s="7" t="str">
        <f>INDEX('Masterlist - Updating'!$G:$G,MATCH(B187,'Masterlist - Updating'!$B:$B,0))</f>
        <v>MDCP-15:2020</v>
      </c>
      <c r="H187" s="7" t="str">
        <f>INDEX('Masterlist - Updating'!$H:$H,MATCH(B187,'Masterlist - Updating'!$B:$B,0))</f>
        <v>ANSI/ASME B1.2
ANSI/ASME B1.8
ANSI/ASME B1.20.1
ANSI/ASME B1.5</v>
      </c>
      <c r="I187" s="8">
        <f>INDEX('Masterlist - Updating'!$I:$I,MATCH(B187,'Masterlist - Updating'!$B:$B,0))</f>
        <v>44566</v>
      </c>
      <c r="J187" s="133">
        <f>INDEX('Masterlist - Updating'!$J:$J,MATCH(B187,'Masterlist - Updating'!$B:$B,0))</f>
        <v>1</v>
      </c>
      <c r="K187" s="133" t="str">
        <f>INDEX('Masterlist - Updating'!$K:$K,MATCH(B187,'Masterlist - Updating'!$B:$B,0))</f>
        <v>Years</v>
      </c>
      <c r="L187" s="8">
        <f>INDEX('Masterlist - Updating'!$L:$L,MATCH(B187,'Masterlist - Updating'!$B:$B,0))</f>
        <v>44931</v>
      </c>
      <c r="M187" s="7" t="str">
        <f>INDEX('Masterlist - Updating'!$M:$M,MATCH(B187,'Masterlist - Updating'!$B:$B,0))</f>
        <v>Ming Deng</v>
      </c>
      <c r="N187" s="7" t="str">
        <f>INDEX('Masterlist - Updating'!$N:$N,MATCH(B187,'Masterlist - Updating'!$B:$B,0))</f>
        <v>MDL214096-15</v>
      </c>
      <c r="O187" s="7" t="str">
        <f>INDEX('Masterlist - Updating'!$O:$O,MATCH(B187,'Masterlist - Updating'!$B:$B,0))</f>
        <v>M/S GAUGE ROOM H16</v>
      </c>
      <c r="P187" s="7" t="b">
        <f ca="1">INDEX('Masterlist - Updating'!$P:$P,MATCH(B187,'Masterlist - Updating'!$B:$B,0))</f>
        <v>1</v>
      </c>
      <c r="Q187" s="7" t="str">
        <f>INDEX('Masterlist - Updating'!$Q:$Q,MATCH(B187,'Masterlist - Updating'!$B:$B,0))</f>
        <v>NOT REQUIRED CALIBRATION</v>
      </c>
      <c r="R187" s="7">
        <f>INDEX('Masterlist - Updating'!$R:$R,MATCH(B187,'Masterlist - Updating'!$B:$B,0))</f>
        <v>0</v>
      </c>
      <c r="S187" s="7">
        <f>INDEX('Masterlist - Updating'!$S:$S,MATCH(B187,'Masterlist - Updating'!$B:$B,0))</f>
        <v>0</v>
      </c>
      <c r="T187" s="7">
        <f>INDEX('Masterlist - Updating'!$T:$T,MATCH(B187,'Masterlist - Updating'!$B:$B,0))</f>
        <v>0</v>
      </c>
      <c r="U187" s="11">
        <f t="shared" ca="1" si="11"/>
        <v>44831</v>
      </c>
      <c r="V187" s="11">
        <f t="shared" si="12"/>
        <v>44917</v>
      </c>
    </row>
    <row r="188" spans="1:22" ht="62" hidden="1" x14ac:dyDescent="0.35">
      <c r="A188" s="2">
        <v>188</v>
      </c>
      <c r="B188" s="12" t="s">
        <v>865</v>
      </c>
      <c r="C188" s="130" t="str">
        <f>INDEX('Masterlist - Updating'!$C:$C,MATCH(B188,'Masterlist - Updating'!$B:$B,0))</f>
        <v>PLUG GAUGE 
(GO &amp; NO GO)</v>
      </c>
      <c r="D188" s="7" t="str">
        <f>INDEX('Masterlist - Updating'!$D:$D,MATCH(B188,'Masterlist - Updating'!$B:$B,0))</f>
        <v>THREADMASTER</v>
      </c>
      <c r="E188" s="7" t="str">
        <f>INDEX('Masterlist - Updating'!$E:$E,MATCH(B188,'Masterlist - Updating'!$B:$B,0))</f>
        <v>1-1/4” - 7 UNC - 2B</v>
      </c>
      <c r="F188" s="7" t="str">
        <f>INDEX('Masterlist - Updating'!$F:$F,MATCH(B188,'Masterlist - Updating'!$B:$B,0))</f>
        <v>90563</v>
      </c>
      <c r="G188" s="7" t="str">
        <f>INDEX('Masterlist - Updating'!$G:$G,MATCH(B188,'Masterlist - Updating'!$B:$B,0))</f>
        <v>MDCP-15:2020</v>
      </c>
      <c r="H188" s="7" t="str">
        <f>INDEX('Masterlist - Updating'!$H:$H,MATCH(B188,'Masterlist - Updating'!$B:$B,0))</f>
        <v>ANSI/ASME B1.2
ANSI/ASME B1.8
ANSI/ASME B1.20.1
ANSI/ASME B1.5</v>
      </c>
      <c r="I188" s="8">
        <f>INDEX('Masterlist - Updating'!$I:$I,MATCH(B188,'Masterlist - Updating'!$B:$B,0))</f>
        <v>44566</v>
      </c>
      <c r="J188" s="133">
        <f>INDEX('Masterlist - Updating'!$J:$J,MATCH(B188,'Masterlist - Updating'!$B:$B,0))</f>
        <v>1</v>
      </c>
      <c r="K188" s="133" t="str">
        <f>INDEX('Masterlist - Updating'!$K:$K,MATCH(B188,'Masterlist - Updating'!$B:$B,0))</f>
        <v>Years</v>
      </c>
      <c r="L188" s="8">
        <f>INDEX('Masterlist - Updating'!$L:$L,MATCH(B188,'Masterlist - Updating'!$B:$B,0))</f>
        <v>44931</v>
      </c>
      <c r="M188" s="7" t="str">
        <f>INDEX('Masterlist - Updating'!$M:$M,MATCH(B188,'Masterlist - Updating'!$B:$B,0))</f>
        <v>Ming Deng</v>
      </c>
      <c r="N188" s="7" t="str">
        <f>INDEX('Masterlist - Updating'!$N:$N,MATCH(B188,'Masterlist - Updating'!$B:$B,0))</f>
        <v>MDL214096-16</v>
      </c>
      <c r="O188" s="7" t="str">
        <f>INDEX('Masterlist - Updating'!$O:$O,MATCH(B188,'Masterlist - Updating'!$B:$B,0))</f>
        <v>QC GAUGE ROOM - I</v>
      </c>
      <c r="P188" s="7" t="b">
        <f ca="1">INDEX('Masterlist - Updating'!$P:$P,MATCH(B188,'Masterlist - Updating'!$B:$B,0))</f>
        <v>1</v>
      </c>
      <c r="Q188" s="7">
        <f>INDEX('Masterlist - Updating'!$Q:$Q,MATCH(B188,'Masterlist - Updating'!$B:$B,0))</f>
        <v>0</v>
      </c>
      <c r="R188" s="7">
        <f>INDEX('Masterlist - Updating'!$R:$R,MATCH(B188,'Masterlist - Updating'!$B:$B,0))</f>
        <v>0</v>
      </c>
      <c r="S188" s="7">
        <f>INDEX('Masterlist - Updating'!$S:$S,MATCH(B188,'Masterlist - Updating'!$B:$B,0))</f>
        <v>0</v>
      </c>
      <c r="T188" s="7">
        <f>INDEX('Masterlist - Updating'!$T:$T,MATCH(B188,'Masterlist - Updating'!$B:$B,0))</f>
        <v>0</v>
      </c>
      <c r="U188" s="11">
        <f t="shared" ca="1" si="11"/>
        <v>44831</v>
      </c>
      <c r="V188" s="11">
        <f t="shared" si="12"/>
        <v>44917</v>
      </c>
    </row>
    <row r="189" spans="1:22" ht="62" hidden="1" x14ac:dyDescent="0.35">
      <c r="A189" s="2">
        <v>189</v>
      </c>
      <c r="B189" s="12" t="s">
        <v>867</v>
      </c>
      <c r="C189" s="130" t="str">
        <f>INDEX('Masterlist - Updating'!$C:$C,MATCH(B189,'Masterlist - Updating'!$B:$B,0))</f>
        <v>PLUG GAUGE 
(GO &amp; NO GO)</v>
      </c>
      <c r="D189" s="7" t="str">
        <f>INDEX('Masterlist - Updating'!$D:$D,MATCH(B189,'Masterlist - Updating'!$B:$B,0))</f>
        <v>THREADMASTER</v>
      </c>
      <c r="E189" s="7" t="str">
        <f>INDEX('Masterlist - Updating'!$E:$E,MATCH(B189,'Masterlist - Updating'!$B:$B,0))</f>
        <v>1-1/2" - 6 UNC - 2B</v>
      </c>
      <c r="F189" s="7" t="str">
        <f>INDEX('Masterlist - Updating'!$F:$F,MATCH(B189,'Masterlist - Updating'!$B:$B,0))</f>
        <v>90568</v>
      </c>
      <c r="G189" s="7" t="str">
        <f>INDEX('Masterlist - Updating'!$G:$G,MATCH(B189,'Masterlist - Updating'!$B:$B,0))</f>
        <v>MDCP-15:2020</v>
      </c>
      <c r="H189" s="7" t="str">
        <f>INDEX('Masterlist - Updating'!$H:$H,MATCH(B189,'Masterlist - Updating'!$B:$B,0))</f>
        <v>ANSI/ASME B1.2
ANSI/ASME B1.8
ANSI/ASME B1.20.1
ANSI/ASME B1.5</v>
      </c>
      <c r="I189" s="8">
        <f>INDEX('Masterlist - Updating'!$I:$I,MATCH(B189,'Masterlist - Updating'!$B:$B,0))</f>
        <v>44566</v>
      </c>
      <c r="J189" s="133">
        <f>INDEX('Masterlist - Updating'!$J:$J,MATCH(B189,'Masterlist - Updating'!$B:$B,0))</f>
        <v>1</v>
      </c>
      <c r="K189" s="133" t="str">
        <f>INDEX('Masterlist - Updating'!$K:$K,MATCH(B189,'Masterlist - Updating'!$B:$B,0))</f>
        <v>Years</v>
      </c>
      <c r="L189" s="8">
        <f>INDEX('Masterlist - Updating'!$L:$L,MATCH(B189,'Masterlist - Updating'!$B:$B,0))</f>
        <v>44931</v>
      </c>
      <c r="M189" s="7" t="str">
        <f>INDEX('Masterlist - Updating'!$M:$M,MATCH(B189,'Masterlist - Updating'!$B:$B,0))</f>
        <v>Ming Deng</v>
      </c>
      <c r="N189" s="7" t="str">
        <f>INDEX('Masterlist - Updating'!$N:$N,MATCH(B189,'Masterlist - Updating'!$B:$B,0))</f>
        <v>MDL214096-6</v>
      </c>
      <c r="O189" s="7" t="str">
        <f>INDEX('Masterlist - Updating'!$O:$O,MATCH(B189,'Masterlist - Updating'!$B:$B,0))</f>
        <v>QC BAY C TROLLY 1 L3</v>
      </c>
      <c r="P189" s="7" t="b">
        <f ca="1">INDEX('Masterlist - Updating'!$P:$P,MATCH(B189,'Masterlist - Updating'!$B:$B,0))</f>
        <v>1</v>
      </c>
      <c r="Q189" s="7">
        <f>INDEX('Masterlist - Updating'!$Q:$Q,MATCH(B189,'Masterlist - Updating'!$B:$B,0))</f>
        <v>0</v>
      </c>
      <c r="R189" s="7">
        <f>INDEX('Masterlist - Updating'!$R:$R,MATCH(B189,'Masterlist - Updating'!$B:$B,0))</f>
        <v>0</v>
      </c>
      <c r="S189" s="7">
        <f>INDEX('Masterlist - Updating'!$S:$S,MATCH(B189,'Masterlist - Updating'!$B:$B,0))</f>
        <v>0</v>
      </c>
      <c r="T189" s="7">
        <f>INDEX('Masterlist - Updating'!$T:$T,MATCH(B189,'Masterlist - Updating'!$B:$B,0))</f>
        <v>0</v>
      </c>
      <c r="U189" s="11">
        <f t="shared" ca="1" si="11"/>
        <v>44831</v>
      </c>
      <c r="V189" s="11">
        <f t="shared" si="12"/>
        <v>44917</v>
      </c>
    </row>
    <row r="190" spans="1:22" ht="62" hidden="1" x14ac:dyDescent="0.35">
      <c r="A190" s="2">
        <v>190</v>
      </c>
      <c r="B190" s="12" t="s">
        <v>873</v>
      </c>
      <c r="C190" s="130" t="str">
        <f>INDEX('Masterlist - Updating'!$C:$C,MATCH(B190,'Masterlist - Updating'!$B:$B,0))</f>
        <v>PLUG GAUGE 
(GO &amp; NO GO)</v>
      </c>
      <c r="D190" s="7" t="str">
        <f>INDEX('Masterlist - Updating'!$D:$D,MATCH(B190,'Masterlist - Updating'!$B:$B,0))</f>
        <v>THREADMASTER</v>
      </c>
      <c r="E190" s="7" t="str">
        <f>INDEX('Masterlist - Updating'!$E:$E,MATCH(B190,'Masterlist - Updating'!$B:$B,0))</f>
        <v>1-3/8" - 8 UN - 2B</v>
      </c>
      <c r="F190" s="7" t="str">
        <f>INDEX('Masterlist - Updating'!$F:$F,MATCH(B190,'Masterlist - Updating'!$B:$B,0))</f>
        <v>90565</v>
      </c>
      <c r="G190" s="7" t="str">
        <f>INDEX('Masterlist - Updating'!$G:$G,MATCH(B190,'Masterlist - Updating'!$B:$B,0))</f>
        <v>MDCP-15:2020</v>
      </c>
      <c r="H190" s="7" t="str">
        <f>INDEX('Masterlist - Updating'!$H:$H,MATCH(B190,'Masterlist - Updating'!$B:$B,0))</f>
        <v>ANSI/ASME B1.2
ANSI/ASME B1.8
ANSI/ASME B1.20.1
ANSI/ASME B1.5</v>
      </c>
      <c r="I190" s="8">
        <f>INDEX('Masterlist - Updating'!$I:$I,MATCH(B190,'Masterlist - Updating'!$B:$B,0))</f>
        <v>44566</v>
      </c>
      <c r="J190" s="133">
        <f>INDEX('Masterlist - Updating'!$J:$J,MATCH(B190,'Masterlist - Updating'!$B:$B,0))</f>
        <v>1</v>
      </c>
      <c r="K190" s="133" t="str">
        <f>INDEX('Masterlist - Updating'!$K:$K,MATCH(B190,'Masterlist - Updating'!$B:$B,0))</f>
        <v>Years</v>
      </c>
      <c r="L190" s="8">
        <f>INDEX('Masterlist - Updating'!$L:$L,MATCH(B190,'Masterlist - Updating'!$B:$B,0))</f>
        <v>44931</v>
      </c>
      <c r="M190" s="7" t="str">
        <f>INDEX('Masterlist - Updating'!$M:$M,MATCH(B190,'Masterlist - Updating'!$B:$B,0))</f>
        <v>Ming Deng</v>
      </c>
      <c r="N190" s="7" t="str">
        <f>INDEX('Masterlist - Updating'!$N:$N,MATCH(B190,'Masterlist - Updating'!$B:$B,0))</f>
        <v>MDL214096-17</v>
      </c>
      <c r="O190" s="7" t="str">
        <f>INDEX('Masterlist - Updating'!$O:$O,MATCH(B190,'Masterlist - Updating'!$B:$B,0))</f>
        <v>QC BAY C TROLLY 1 L3</v>
      </c>
      <c r="P190" s="7" t="b">
        <f ca="1">INDEX('Masterlist - Updating'!$P:$P,MATCH(B190,'Masterlist - Updating'!$B:$B,0))</f>
        <v>1</v>
      </c>
      <c r="Q190" s="7">
        <f>INDEX('Masterlist - Updating'!$Q:$Q,MATCH(B190,'Masterlist - Updating'!$B:$B,0))</f>
        <v>0</v>
      </c>
      <c r="R190" s="7">
        <f>INDEX('Masterlist - Updating'!$R:$R,MATCH(B190,'Masterlist - Updating'!$B:$B,0))</f>
        <v>0</v>
      </c>
      <c r="S190" s="7">
        <f>INDEX('Masterlist - Updating'!$S:$S,MATCH(B190,'Masterlist - Updating'!$B:$B,0))</f>
        <v>0</v>
      </c>
      <c r="T190" s="7">
        <f>INDEX('Masterlist - Updating'!$T:$T,MATCH(B190,'Masterlist - Updating'!$B:$B,0))</f>
        <v>0</v>
      </c>
      <c r="U190" s="11">
        <f t="shared" ca="1" si="11"/>
        <v>44831</v>
      </c>
      <c r="V190" s="11">
        <f t="shared" si="12"/>
        <v>44917</v>
      </c>
    </row>
    <row r="191" spans="1:22" ht="62" hidden="1" x14ac:dyDescent="0.35">
      <c r="A191" s="2">
        <v>191</v>
      </c>
      <c r="B191" s="12" t="s">
        <v>875</v>
      </c>
      <c r="C191" s="130" t="str">
        <f>INDEX('Masterlist - Updating'!$C:$C,MATCH(B191,'Masterlist - Updating'!$B:$B,0))</f>
        <v>PLUG GAUGE 
(GO &amp; NO GO)</v>
      </c>
      <c r="D191" s="7" t="str">
        <f>INDEX('Masterlist - Updating'!$D:$D,MATCH(B191,'Masterlist - Updating'!$B:$B,0))</f>
        <v>THREADMASTER</v>
      </c>
      <c r="E191" s="7" t="str">
        <f>INDEX('Masterlist - Updating'!$E:$E,MATCH(B191,'Masterlist - Updating'!$B:$B,0))</f>
        <v xml:space="preserve">1-5/8"  - 8 UN - 2B </v>
      </c>
      <c r="F191" s="7" t="str">
        <f>INDEX('Masterlist - Updating'!$F:$F,MATCH(B191,'Masterlist - Updating'!$B:$B,0))</f>
        <v>90572</v>
      </c>
      <c r="G191" s="7" t="str">
        <f>INDEX('Masterlist - Updating'!$G:$G,MATCH(B191,'Masterlist - Updating'!$B:$B,0))</f>
        <v>MDCP-15:2020</v>
      </c>
      <c r="H191" s="7" t="str">
        <f>INDEX('Masterlist - Updating'!$H:$H,MATCH(B191,'Masterlist - Updating'!$B:$B,0))</f>
        <v>ANSI/ASME B1.2
ANSI/ASME B1.8
ANSI/ASME B1.20.1
ANSI/ASME B1.5</v>
      </c>
      <c r="I191" s="8">
        <f>INDEX('Masterlist - Updating'!$I:$I,MATCH(B191,'Masterlist - Updating'!$B:$B,0))</f>
        <v>44566</v>
      </c>
      <c r="J191" s="133">
        <f>INDEX('Masterlist - Updating'!$J:$J,MATCH(B191,'Masterlist - Updating'!$B:$B,0))</f>
        <v>1</v>
      </c>
      <c r="K191" s="133" t="str">
        <f>INDEX('Masterlist - Updating'!$K:$K,MATCH(B191,'Masterlist - Updating'!$B:$B,0))</f>
        <v>Years</v>
      </c>
      <c r="L191" s="8">
        <f>INDEX('Masterlist - Updating'!$L:$L,MATCH(B191,'Masterlist - Updating'!$B:$B,0))</f>
        <v>44931</v>
      </c>
      <c r="M191" s="7" t="str">
        <f>INDEX('Masterlist - Updating'!$M:$M,MATCH(B191,'Masterlist - Updating'!$B:$B,0))</f>
        <v>Ming Deng</v>
      </c>
      <c r="N191" s="7" t="str">
        <f>INDEX('Masterlist - Updating'!$N:$N,MATCH(B191,'Masterlist - Updating'!$B:$B,0))</f>
        <v>MDL214096-7</v>
      </c>
      <c r="O191" s="7" t="str">
        <f>INDEX('Masterlist - Updating'!$O:$O,MATCH(B191,'Masterlist - Updating'!$B:$B,0))</f>
        <v>QC GAUGE ROOM - D</v>
      </c>
      <c r="P191" s="7" t="b">
        <f ca="1">INDEX('Masterlist - Updating'!$P:$P,MATCH(B191,'Masterlist - Updating'!$B:$B,0))</f>
        <v>1</v>
      </c>
      <c r="Q191" s="7">
        <f>INDEX('Masterlist - Updating'!$Q:$Q,MATCH(B191,'Masterlist - Updating'!$B:$B,0))</f>
        <v>0</v>
      </c>
      <c r="R191" s="7">
        <f>INDEX('Masterlist - Updating'!$R:$R,MATCH(B191,'Masterlist - Updating'!$B:$B,0))</f>
        <v>0</v>
      </c>
      <c r="S191" s="7">
        <f>INDEX('Masterlist - Updating'!$S:$S,MATCH(B191,'Masterlist - Updating'!$B:$B,0))</f>
        <v>0</v>
      </c>
      <c r="T191" s="7">
        <f>INDEX('Masterlist - Updating'!$T:$T,MATCH(B191,'Masterlist - Updating'!$B:$B,0))</f>
        <v>0</v>
      </c>
      <c r="U191" s="11">
        <f t="shared" ca="1" si="11"/>
        <v>44831</v>
      </c>
      <c r="V191" s="11">
        <f t="shared" si="12"/>
        <v>44917</v>
      </c>
    </row>
    <row r="192" spans="1:22" ht="62" hidden="1" x14ac:dyDescent="0.35">
      <c r="A192" s="2">
        <v>192</v>
      </c>
      <c r="B192" s="12" t="s">
        <v>877</v>
      </c>
      <c r="C192" s="130" t="str">
        <f>INDEX('Masterlist - Updating'!$C:$C,MATCH(B192,'Masterlist - Updating'!$B:$B,0))</f>
        <v>PLUG GAUGE 
(GO &amp; NO GO)</v>
      </c>
      <c r="D192" s="7" t="str">
        <f>INDEX('Masterlist - Updating'!$D:$D,MATCH(B192,'Masterlist - Updating'!$B:$B,0))</f>
        <v>THREADMASTER</v>
      </c>
      <c r="E192" s="7" t="str">
        <f>INDEX('Masterlist - Updating'!$E:$E,MATCH(B192,'Masterlist - Updating'!$B:$B,0))</f>
        <v>1-3/4" - 8 UN - 2B</v>
      </c>
      <c r="F192" s="7" t="str">
        <f>INDEX('Masterlist - Updating'!$F:$F,MATCH(B192,'Masterlist - Updating'!$B:$B,0))</f>
        <v>90573</v>
      </c>
      <c r="G192" s="7" t="str">
        <f>INDEX('Masterlist - Updating'!$G:$G,MATCH(B192,'Masterlist - Updating'!$B:$B,0))</f>
        <v>MDCP-15:2020</v>
      </c>
      <c r="H192" s="7" t="str">
        <f>INDEX('Masterlist - Updating'!$H:$H,MATCH(B192,'Masterlist - Updating'!$B:$B,0))</f>
        <v>ANSI/ASME B1.2
ANSI/ASME B1.8
ANSI/ASME B1.20.1
ANSI/ASME B1.5</v>
      </c>
      <c r="I192" s="8">
        <f>INDEX('Masterlist - Updating'!$I:$I,MATCH(B192,'Masterlist - Updating'!$B:$B,0))</f>
        <v>44566</v>
      </c>
      <c r="J192" s="133">
        <f>INDEX('Masterlist - Updating'!$J:$J,MATCH(B192,'Masterlist - Updating'!$B:$B,0))</f>
        <v>1</v>
      </c>
      <c r="K192" s="133" t="str">
        <f>INDEX('Masterlist - Updating'!$K:$K,MATCH(B192,'Masterlist - Updating'!$B:$B,0))</f>
        <v>Years</v>
      </c>
      <c r="L192" s="8">
        <f>INDEX('Masterlist - Updating'!$L:$L,MATCH(B192,'Masterlist - Updating'!$B:$B,0))</f>
        <v>44931</v>
      </c>
      <c r="M192" s="7" t="str">
        <f>INDEX('Masterlist - Updating'!$M:$M,MATCH(B192,'Masterlist - Updating'!$B:$B,0))</f>
        <v>Ming Deng</v>
      </c>
      <c r="N192" s="7" t="str">
        <f>INDEX('Masterlist - Updating'!$N:$N,MATCH(B192,'Masterlist - Updating'!$B:$B,0))</f>
        <v>MDL214096-13</v>
      </c>
      <c r="O192" s="7" t="str">
        <f>INDEX('Masterlist - Updating'!$O:$O,MATCH(B192,'Masterlist - Updating'!$B:$B,0))</f>
        <v>QC GAUGE ROOM - D</v>
      </c>
      <c r="P192" s="7" t="b">
        <f ca="1">INDEX('Masterlist - Updating'!$P:$P,MATCH(B192,'Masterlist - Updating'!$B:$B,0))</f>
        <v>1</v>
      </c>
      <c r="Q192" s="7">
        <f>INDEX('Masterlist - Updating'!$Q:$Q,MATCH(B192,'Masterlist - Updating'!$B:$B,0))</f>
        <v>0</v>
      </c>
      <c r="R192" s="7">
        <f>INDEX('Masterlist - Updating'!$R:$R,MATCH(B192,'Masterlist - Updating'!$B:$B,0))</f>
        <v>0</v>
      </c>
      <c r="S192" s="7">
        <f>INDEX('Masterlist - Updating'!$S:$S,MATCH(B192,'Masterlist - Updating'!$B:$B,0))</f>
        <v>0</v>
      </c>
      <c r="T192" s="7">
        <f>INDEX('Masterlist - Updating'!$T:$T,MATCH(B192,'Masterlist - Updating'!$B:$B,0))</f>
        <v>0</v>
      </c>
      <c r="U192" s="11">
        <f t="shared" ca="1" si="11"/>
        <v>44831</v>
      </c>
      <c r="V192" s="11">
        <f t="shared" si="12"/>
        <v>44917</v>
      </c>
    </row>
    <row r="193" spans="1:22" ht="62" hidden="1" x14ac:dyDescent="0.35">
      <c r="A193" s="2">
        <v>193</v>
      </c>
      <c r="B193" s="12" t="s">
        <v>889</v>
      </c>
      <c r="C193" s="130" t="str">
        <f>INDEX('Masterlist - Updating'!$C:$C,MATCH(B193,'Masterlist - Updating'!$B:$B,0))</f>
        <v>PLUG GAUGE 
(GO &amp; NO GO)</v>
      </c>
      <c r="D193" s="7" t="str">
        <f>INDEX('Masterlist - Updating'!$D:$D,MATCH(B193,'Masterlist - Updating'!$B:$B,0))</f>
        <v>THREAD CHECK INC</v>
      </c>
      <c r="E193" s="7" t="str">
        <f>INDEX('Masterlist - Updating'!$E:$E,MATCH(B193,'Masterlist - Updating'!$B:$B,0))</f>
        <v>2-1/2" - 8 UN - 2B</v>
      </c>
      <c r="F193" s="7" t="str">
        <f>INDEX('Masterlist - Updating'!$F:$F,MATCH(B193,'Masterlist - Updating'!$B:$B,0))</f>
        <v>-</v>
      </c>
      <c r="G193" s="7" t="str">
        <f>INDEX('Masterlist - Updating'!$G:$G,MATCH(B193,'Masterlist - Updating'!$B:$B,0))</f>
        <v>QCD/TRSG/PROCEDURE 014 / TRSG/QM/001/20</v>
      </c>
      <c r="H193" s="7" t="str">
        <f>INDEX('Masterlist - Updating'!$H:$H,MATCH(B193,'Masterlist - Updating'!$B:$B,0))</f>
        <v>ANSI/ASME B1.2
ANSI/ASME B1.8
ANSI/ASME B1.20.1
ANSI/ASME B1.5</v>
      </c>
      <c r="I193" s="8">
        <f>INDEX('Masterlist - Updating'!$I:$I,MATCH(B193,'Masterlist - Updating'!$B:$B,0))</f>
        <v>44560</v>
      </c>
      <c r="J193" s="133">
        <f>INDEX('Masterlist - Updating'!$J:$J,MATCH(B193,'Masterlist - Updating'!$B:$B,0))</f>
        <v>1</v>
      </c>
      <c r="K193" s="133" t="str">
        <f>INDEX('Masterlist - Updating'!$K:$K,MATCH(B193,'Masterlist - Updating'!$B:$B,0))</f>
        <v>Years</v>
      </c>
      <c r="L193" s="8">
        <f>INDEX('Masterlist - Updating'!$L:$L,MATCH(B193,'Masterlist - Updating'!$B:$B,0))</f>
        <v>44925</v>
      </c>
      <c r="M193" s="7" t="str">
        <f>INDEX('Masterlist - Updating'!$M:$M,MATCH(B193,'Masterlist - Updating'!$B:$B,0))</f>
        <v>TRESCAL</v>
      </c>
      <c r="N193" s="7" t="str">
        <f>INDEX('Masterlist - Updating'!$N:$N,MATCH(B193,'Masterlist - Updating'!$B:$B,0))</f>
        <v>SALDM/2184/17/21</v>
      </c>
      <c r="O193" s="7" t="str">
        <f>INDEX('Masterlist - Updating'!$O:$O,MATCH(B193,'Masterlist - Updating'!$B:$B,0))</f>
        <v>M/S GAUGE ROOM H20</v>
      </c>
      <c r="P193" s="7" t="b">
        <f ca="1">INDEX('Masterlist - Updating'!$P:$P,MATCH(B193,'Masterlist - Updating'!$B:$B,0))</f>
        <v>1</v>
      </c>
      <c r="Q193" s="7">
        <f>INDEX('Masterlist - Updating'!$Q:$Q,MATCH(B193,'Masterlist - Updating'!$B:$B,0))</f>
        <v>0</v>
      </c>
      <c r="R193" s="7">
        <f>INDEX('Masterlist - Updating'!$R:$R,MATCH(B193,'Masterlist - Updating'!$B:$B,0))</f>
        <v>0</v>
      </c>
      <c r="S193" s="7">
        <f>INDEX('Masterlist - Updating'!$S:$S,MATCH(B193,'Masterlist - Updating'!$B:$B,0))</f>
        <v>0</v>
      </c>
      <c r="T193" s="7">
        <f>INDEX('Masterlist - Updating'!$T:$T,MATCH(B193,'Masterlist - Updating'!$B:$B,0))</f>
        <v>0</v>
      </c>
      <c r="U193" s="11">
        <f t="shared" ca="1" si="11"/>
        <v>44831</v>
      </c>
      <c r="V193" s="11">
        <f t="shared" si="12"/>
        <v>44911</v>
      </c>
    </row>
    <row r="194" spans="1:22" ht="62" hidden="1" x14ac:dyDescent="0.35">
      <c r="A194" s="2">
        <v>194</v>
      </c>
      <c r="B194" s="12" t="s">
        <v>891</v>
      </c>
      <c r="C194" s="130" t="str">
        <f>INDEX('Masterlist - Updating'!$C:$C,MATCH(B194,'Masterlist - Updating'!$B:$B,0))</f>
        <v>PLUG GAUGE 
(GO &amp; NO GO)</v>
      </c>
      <c r="D194" s="7" t="str">
        <f>INDEX('Masterlist - Updating'!$D:$D,MATCH(B194,'Masterlist - Updating'!$B:$B,0))</f>
        <v>THREADMASTER</v>
      </c>
      <c r="E194" s="7" t="str">
        <f>INDEX('Masterlist - Updating'!$E:$E,MATCH(B194,'Masterlist - Updating'!$B:$B,0))</f>
        <v>2-7/8" - 8 UN - 2B</v>
      </c>
      <c r="F194" s="7" t="str">
        <f>INDEX('Masterlist - Updating'!$F:$F,MATCH(B194,'Masterlist - Updating'!$B:$B,0))</f>
        <v>90656</v>
      </c>
      <c r="G194" s="7" t="str">
        <f>INDEX('Masterlist - Updating'!$G:$G,MATCH(B194,'Masterlist - Updating'!$B:$B,0))</f>
        <v>QCD/TRSG/PROCEDURE 014 / TRSG/QM/001/20</v>
      </c>
      <c r="H194" s="7" t="str">
        <f>INDEX('Masterlist - Updating'!$H:$H,MATCH(B194,'Masterlist - Updating'!$B:$B,0))</f>
        <v>ANSI/ASME B1.2
ANSI/ASME B1.8
ANSI/ASME B1.20.1
ANSI/ASME B1.5</v>
      </c>
      <c r="I194" s="8">
        <f>INDEX('Masterlist - Updating'!$I:$I,MATCH(B194,'Masterlist - Updating'!$B:$B,0))</f>
        <v>44559</v>
      </c>
      <c r="J194" s="133">
        <f>INDEX('Masterlist - Updating'!$J:$J,MATCH(B194,'Masterlist - Updating'!$B:$B,0))</f>
        <v>1</v>
      </c>
      <c r="K194" s="133" t="str">
        <f>INDEX('Masterlist - Updating'!$K:$K,MATCH(B194,'Masterlist - Updating'!$B:$B,0))</f>
        <v>Years</v>
      </c>
      <c r="L194" s="8">
        <f>INDEX('Masterlist - Updating'!$L:$L,MATCH(B194,'Masterlist - Updating'!$B:$B,0))</f>
        <v>44924</v>
      </c>
      <c r="M194" s="7" t="str">
        <f>INDEX('Masterlist - Updating'!$M:$M,MATCH(B194,'Masterlist - Updating'!$B:$B,0))</f>
        <v>TRESCAL</v>
      </c>
      <c r="N194" s="7" t="str">
        <f>INDEX('Masterlist - Updating'!$N:$N,MATCH(B194,'Masterlist - Updating'!$B:$B,0))</f>
        <v>SALDM/2184/13/21</v>
      </c>
      <c r="O194" s="7" t="str">
        <f>INDEX('Masterlist - Updating'!$O:$O,MATCH(B194,'Masterlist - Updating'!$B:$B,0))</f>
        <v>M/S GAUGE ROOM H5</v>
      </c>
      <c r="P194" s="7" t="b">
        <f ca="1">INDEX('Masterlist - Updating'!$P:$P,MATCH(B194,'Masterlist - Updating'!$B:$B,0))</f>
        <v>1</v>
      </c>
      <c r="Q194" s="7">
        <f>INDEX('Masterlist - Updating'!$Q:$Q,MATCH(B194,'Masterlist - Updating'!$B:$B,0))</f>
        <v>0</v>
      </c>
      <c r="R194" s="7">
        <f>INDEX('Masterlist - Updating'!$R:$R,MATCH(B194,'Masterlist - Updating'!$B:$B,0))</f>
        <v>0</v>
      </c>
      <c r="S194" s="7">
        <f>INDEX('Masterlist - Updating'!$S:$S,MATCH(B194,'Masterlist - Updating'!$B:$B,0))</f>
        <v>0</v>
      </c>
      <c r="T194" s="7">
        <f>INDEX('Masterlist - Updating'!$T:$T,MATCH(B194,'Masterlist - Updating'!$B:$B,0))</f>
        <v>0</v>
      </c>
      <c r="U194" s="11">
        <f t="shared" ca="1" si="11"/>
        <v>44831</v>
      </c>
      <c r="V194" s="11">
        <f t="shared" si="12"/>
        <v>44910</v>
      </c>
    </row>
    <row r="195" spans="1:22" ht="62" hidden="1" x14ac:dyDescent="0.35">
      <c r="A195" s="2">
        <v>195</v>
      </c>
      <c r="B195" s="12" t="s">
        <v>894</v>
      </c>
      <c r="C195" s="130" t="str">
        <f>INDEX('Masterlist - Updating'!$C:$C,MATCH(B195,'Masterlist - Updating'!$B:$B,0))</f>
        <v>PLUG GAUGE 
(GO &amp; NO GO)</v>
      </c>
      <c r="D195" s="7" t="str">
        <f>INDEX('Masterlist - Updating'!$D:$D,MATCH(B195,'Masterlist - Updating'!$B:$B,0))</f>
        <v>THREADMASTER</v>
      </c>
      <c r="E195" s="7" t="str">
        <f>INDEX('Masterlist - Updating'!$E:$E,MATCH(B195,'Masterlist - Updating'!$B:$B,0))</f>
        <v>2-7/8" - 8 UN - 2B</v>
      </c>
      <c r="F195" s="7" t="str">
        <f>INDEX('Masterlist - Updating'!$F:$F,MATCH(B195,'Masterlist - Updating'!$B:$B,0))</f>
        <v>8048</v>
      </c>
      <c r="G195" s="7" t="str">
        <f>INDEX('Masterlist - Updating'!$G:$G,MATCH(B195,'Masterlist - Updating'!$B:$B,0))</f>
        <v>QCD/TRSG/PROCEDURE 014 / TRSG/QM/001/20</v>
      </c>
      <c r="H195" s="7" t="str">
        <f>INDEX('Masterlist - Updating'!$H:$H,MATCH(B195,'Masterlist - Updating'!$B:$B,0))</f>
        <v>ANSI/ASME B1.2
ANSI/ASME B1.8
ANSI/ASME B1.20.1
ANSI/ASME B1.5</v>
      </c>
      <c r="I195" s="8">
        <f>INDEX('Masterlist - Updating'!$I:$I,MATCH(B195,'Masterlist - Updating'!$B:$B,0))</f>
        <v>44560</v>
      </c>
      <c r="J195" s="133">
        <f>INDEX('Masterlist - Updating'!$J:$J,MATCH(B195,'Masterlist - Updating'!$B:$B,0))</f>
        <v>1</v>
      </c>
      <c r="K195" s="133" t="str">
        <f>INDEX('Masterlist - Updating'!$K:$K,MATCH(B195,'Masterlist - Updating'!$B:$B,0))</f>
        <v>Years</v>
      </c>
      <c r="L195" s="8">
        <f>INDEX('Masterlist - Updating'!$L:$L,MATCH(B195,'Masterlist - Updating'!$B:$B,0))</f>
        <v>44925</v>
      </c>
      <c r="M195" s="7" t="str">
        <f>INDEX('Masterlist - Updating'!$M:$M,MATCH(B195,'Masterlist - Updating'!$B:$B,0))</f>
        <v>TRESCAL</v>
      </c>
      <c r="N195" s="7" t="str">
        <f>INDEX('Masterlist - Updating'!$N:$N,MATCH(B195,'Masterlist - Updating'!$B:$B,0))</f>
        <v>SALDM/2184/16/21</v>
      </c>
      <c r="O195" s="7" t="str">
        <f>INDEX('Masterlist - Updating'!$O:$O,MATCH(B195,'Masterlist - Updating'!$B:$B,0))</f>
        <v>QC GAUGE ROOM - D</v>
      </c>
      <c r="P195" s="7" t="b">
        <f ca="1">INDEX('Masterlist - Updating'!$P:$P,MATCH(B195,'Masterlist - Updating'!$B:$B,0))</f>
        <v>1</v>
      </c>
      <c r="Q195" s="7">
        <f>INDEX('Masterlist - Updating'!$Q:$Q,MATCH(B195,'Masterlist - Updating'!$B:$B,0))</f>
        <v>0</v>
      </c>
      <c r="R195" s="7">
        <f>INDEX('Masterlist - Updating'!$R:$R,MATCH(B195,'Masterlist - Updating'!$B:$B,0))</f>
        <v>0</v>
      </c>
      <c r="S195" s="7">
        <f>INDEX('Masterlist - Updating'!$S:$S,MATCH(B195,'Masterlist - Updating'!$B:$B,0))</f>
        <v>0</v>
      </c>
      <c r="T195" s="7">
        <f>INDEX('Masterlist - Updating'!$T:$T,MATCH(B195,'Masterlist - Updating'!$B:$B,0))</f>
        <v>0</v>
      </c>
      <c r="U195" s="11">
        <f t="shared" ca="1" si="11"/>
        <v>44831</v>
      </c>
      <c r="V195" s="11">
        <f t="shared" si="12"/>
        <v>44911</v>
      </c>
    </row>
    <row r="196" spans="1:22" ht="62" hidden="1" x14ac:dyDescent="0.35">
      <c r="A196" s="2">
        <v>196</v>
      </c>
      <c r="B196" s="12" t="s">
        <v>896</v>
      </c>
      <c r="C196" s="130" t="str">
        <f>INDEX('Masterlist - Updating'!$C:$C,MATCH(B196,'Masterlist - Updating'!$B:$B,0))</f>
        <v>PLUG GAUGE 
(GO &amp; NO GO)</v>
      </c>
      <c r="D196" s="7" t="str">
        <f>INDEX('Masterlist - Updating'!$D:$D,MATCH(B196,'Masterlist - Updating'!$B:$B,0))</f>
        <v xml:space="preserve">3-3/8" - 8 UN - 2B </v>
      </c>
      <c r="E196" s="7" t="str">
        <f>INDEX('Masterlist - Updating'!$E:$E,MATCH(B196,'Masterlist - Updating'!$B:$B,0))</f>
        <v>3-3/8" - 8 UN - 2B</v>
      </c>
      <c r="F196" s="7" t="str">
        <f>INDEX('Masterlist - Updating'!$F:$F,MATCH(B196,'Masterlist - Updating'!$B:$B,0))</f>
        <v>90657</v>
      </c>
      <c r="G196" s="7" t="str">
        <f>INDEX('Masterlist - Updating'!$G:$G,MATCH(B196,'Masterlist - Updating'!$B:$B,0))</f>
        <v>QCD/TRSG/PROCEDURE 014 / TRSG/QM/001/20 / 
ANSI/ASME B1.2-1983</v>
      </c>
      <c r="H196" s="7" t="str">
        <f>INDEX('Masterlist - Updating'!$H:$H,MATCH(B196,'Masterlist - Updating'!$B:$B,0))</f>
        <v>ANSI/ASME B1.2
ANSI/ASME B1.8
ANSI/ASME B1.20.1
ANSI/ASME B1.5</v>
      </c>
      <c r="I196" s="8">
        <f>INDEX('Masterlist - Updating'!$I:$I,MATCH(B196,'Masterlist - Updating'!$B:$B,0))</f>
        <v>44688</v>
      </c>
      <c r="J196" s="133">
        <f>INDEX('Masterlist - Updating'!$J:$J,MATCH(B196,'Masterlist - Updating'!$B:$B,0))</f>
        <v>1</v>
      </c>
      <c r="K196" s="133" t="str">
        <f>INDEX('Masterlist - Updating'!$K:$K,MATCH(B196,'Masterlist - Updating'!$B:$B,0))</f>
        <v>Years</v>
      </c>
      <c r="L196" s="8">
        <f>INDEX('Masterlist - Updating'!$L:$L,MATCH(B196,'Masterlist - Updating'!$B:$B,0))</f>
        <v>45053</v>
      </c>
      <c r="M196" s="7" t="str">
        <f>INDEX('Masterlist - Updating'!$M:$M,MATCH(B196,'Masterlist - Updating'!$B:$B,0))</f>
        <v>TRESCAL</v>
      </c>
      <c r="N196" s="7" t="str">
        <f>INDEX('Masterlist - Updating'!$N:$N,MATCH(B196,'Masterlist - Updating'!$B:$B,0))</f>
        <v>SALDM/0699/11/22</v>
      </c>
      <c r="O196" s="7" t="str">
        <f>INDEX('Masterlist - Updating'!$O:$O,MATCH(B196,'Masterlist - Updating'!$B:$B,0))</f>
        <v>M/S GAUGE ROOM C15 &amp; C16</v>
      </c>
      <c r="P196" s="7" t="b">
        <f ca="1">INDEX('Masterlist - Updating'!$P:$P,MATCH(B196,'Masterlist - Updating'!$B:$B,0))</f>
        <v>1</v>
      </c>
      <c r="Q196" s="7">
        <f>INDEX('Masterlist - Updating'!$Q:$Q,MATCH(B196,'Masterlist - Updating'!$B:$B,0))</f>
        <v>0</v>
      </c>
      <c r="R196" s="7" t="str">
        <f>INDEX('Masterlist - Updating'!$R:$R,MATCH(B196,'Masterlist - Updating'!$B:$B,0))</f>
        <v>18640 (E81)
0101 (600.2)
000211509 (PH-3515F)</v>
      </c>
      <c r="S196" s="7" t="str">
        <f>INDEX('Masterlist - Updating'!$S:$S,MATCH(B196,'Masterlist - Updating'!$B:$B,0))</f>
        <v>SALDM/1010/2/21
SALDM/1074/3/21
SALDM/0624/1/22</v>
      </c>
      <c r="T196" s="7" t="str">
        <f>INDEX('Masterlist - Updating'!$T:$T,MATCH(B196,'Masterlist - Updating'!$B:$B,0))</f>
        <v>11.08.2023
12.08.2023
19.04.2023</v>
      </c>
      <c r="U196" s="11">
        <f t="shared" ca="1" si="11"/>
        <v>44831</v>
      </c>
      <c r="V196" s="11">
        <f t="shared" si="12"/>
        <v>45039</v>
      </c>
    </row>
    <row r="197" spans="1:22" ht="62" hidden="1" x14ac:dyDescent="0.35">
      <c r="A197" s="2">
        <v>197</v>
      </c>
      <c r="B197" s="12" t="s">
        <v>901</v>
      </c>
      <c r="C197" s="130" t="str">
        <f>INDEX('Masterlist - Updating'!$C:$C,MATCH(B197,'Masterlist - Updating'!$B:$B,0))</f>
        <v>PLUG GAUGE 
(GO &amp; NO GO)</v>
      </c>
      <c r="D197" s="7" t="str">
        <f>INDEX('Masterlist - Updating'!$D:$D,MATCH(B197,'Masterlist - Updating'!$B:$B,0))</f>
        <v>THREADMASTER</v>
      </c>
      <c r="E197" s="7" t="str">
        <f>INDEX('Masterlist - Updating'!$E:$E,MATCH(B197,'Masterlist - Updating'!$B:$B,0))</f>
        <v xml:space="preserve">3-3/8" - 8 UN - 2B </v>
      </c>
      <c r="F197" s="7" t="str">
        <f>INDEX('Masterlist - Updating'!$F:$F,MATCH(B197,'Masterlist - Updating'!$B:$B,0))</f>
        <v>90595</v>
      </c>
      <c r="G197" s="7" t="str">
        <f>INDEX('Masterlist - Updating'!$G:$G,MATCH(B197,'Masterlist - Updating'!$B:$B,0))</f>
        <v>QCD/TRSG/PROCEDURE 014 / TRSG/QM/001/20</v>
      </c>
      <c r="H197" s="7" t="str">
        <f>INDEX('Masterlist - Updating'!$H:$H,MATCH(B197,'Masterlist - Updating'!$B:$B,0))</f>
        <v>ANSI/ASME B1.2
ANSI/ASME B1.8
ANSI/ASME B1.20.1
ANSI/ASME B1.5</v>
      </c>
      <c r="I197" s="8">
        <f>INDEX('Masterlist - Updating'!$I:$I,MATCH(B197,'Masterlist - Updating'!$B:$B,0))</f>
        <v>44525</v>
      </c>
      <c r="J197" s="133">
        <f>INDEX('Masterlist - Updating'!$J:$J,MATCH(B197,'Masterlist - Updating'!$B:$B,0))</f>
        <v>1</v>
      </c>
      <c r="K197" s="133" t="str">
        <f>INDEX('Masterlist - Updating'!$K:$K,MATCH(B197,'Masterlist - Updating'!$B:$B,0))</f>
        <v>Years</v>
      </c>
      <c r="L197" s="8">
        <f>INDEX('Masterlist - Updating'!$L:$L,MATCH(B197,'Masterlist - Updating'!$B:$B,0))</f>
        <v>44890</v>
      </c>
      <c r="M197" s="7" t="str">
        <f>INDEX('Masterlist - Updating'!$M:$M,MATCH(B197,'Masterlist - Updating'!$B:$B,0))</f>
        <v>TRESCAL</v>
      </c>
      <c r="N197" s="7" t="str">
        <f>INDEX('Masterlist - Updating'!$N:$N,MATCH(B197,'Masterlist - Updating'!$B:$B,0))</f>
        <v>SALDM/1918/4/21</v>
      </c>
      <c r="O197" s="7" t="str">
        <f>INDEX('Masterlist - Updating'!$O:$O,MATCH(B197,'Masterlist - Updating'!$B:$B,0))</f>
        <v>QC GAUGE ROOM - D</v>
      </c>
      <c r="P197" s="7" t="b">
        <f ca="1">INDEX('Masterlist - Updating'!$P:$P,MATCH(B197,'Masterlist - Updating'!$B:$B,0))</f>
        <v>1</v>
      </c>
      <c r="Q197" s="7">
        <f>INDEX('Masterlist - Updating'!$Q:$Q,MATCH(B197,'Masterlist - Updating'!$B:$B,0))</f>
        <v>0</v>
      </c>
      <c r="R197" s="7">
        <f>INDEX('Masterlist - Updating'!$R:$R,MATCH(B197,'Masterlist - Updating'!$B:$B,0))</f>
        <v>0</v>
      </c>
      <c r="S197" s="7">
        <f>INDEX('Masterlist - Updating'!$S:$S,MATCH(B197,'Masterlist - Updating'!$B:$B,0))</f>
        <v>0</v>
      </c>
      <c r="T197" s="7">
        <f>INDEX('Masterlist - Updating'!$T:$T,MATCH(B197,'Masterlist - Updating'!$B:$B,0))</f>
        <v>0</v>
      </c>
      <c r="U197" s="11">
        <f t="shared" ca="1" si="11"/>
        <v>44831</v>
      </c>
      <c r="V197" s="11">
        <f t="shared" si="12"/>
        <v>44876</v>
      </c>
    </row>
    <row r="198" spans="1:22" ht="62" hidden="1" x14ac:dyDescent="0.35">
      <c r="A198" s="2">
        <v>198</v>
      </c>
      <c r="B198" s="12" t="s">
        <v>903</v>
      </c>
      <c r="C198" s="130" t="str">
        <f>INDEX('Masterlist - Updating'!$C:$C,MATCH(B198,'Masterlist - Updating'!$B:$B,0))</f>
        <v>PLUG GAUGE 
(GO &amp; NO GO)</v>
      </c>
      <c r="D198" s="7" t="str">
        <f>INDEX('Masterlist - Updating'!$D:$D,MATCH(B198,'Masterlist - Updating'!$B:$B,0))</f>
        <v xml:space="preserve">3-3/8" - 8 UN - 2B </v>
      </c>
      <c r="E198" s="7" t="str">
        <f>INDEX('Masterlist - Updating'!$E:$E,MATCH(B198,'Masterlist - Updating'!$B:$B,0))</f>
        <v>3-3/8" - 8 UN - 2B</v>
      </c>
      <c r="F198" s="7" t="str">
        <f>INDEX('Masterlist - Updating'!$F:$F,MATCH(B198,'Masterlist - Updating'!$B:$B,0))</f>
        <v>-</v>
      </c>
      <c r="G198" s="7" t="str">
        <f>INDEX('Masterlist - Updating'!$G:$G,MATCH(B198,'Masterlist - Updating'!$B:$B,0))</f>
        <v>QCD/TRSG/PROCEDURE 014 / TRSG/QM/001/20 / 
ANSI/ASME B1.2-1983</v>
      </c>
      <c r="H198" s="7" t="str">
        <f>INDEX('Masterlist - Updating'!$H:$H,MATCH(B198,'Masterlist - Updating'!$B:$B,0))</f>
        <v>ANSI/ASME B1.2
ANSI/ASME B1.8
ANSI/ASME B1.20.1
ANSI/ASME B1.5</v>
      </c>
      <c r="I198" s="8">
        <f>INDEX('Masterlist - Updating'!$I:$I,MATCH(B198,'Masterlist - Updating'!$B:$B,0))</f>
        <v>44688</v>
      </c>
      <c r="J198" s="133">
        <f>INDEX('Masterlist - Updating'!$J:$J,MATCH(B198,'Masterlist - Updating'!$B:$B,0))</f>
        <v>1</v>
      </c>
      <c r="K198" s="133" t="str">
        <f>INDEX('Masterlist - Updating'!$K:$K,MATCH(B198,'Masterlist - Updating'!$B:$B,0))</f>
        <v>Years</v>
      </c>
      <c r="L198" s="8">
        <f>INDEX('Masterlist - Updating'!$L:$L,MATCH(B198,'Masterlist - Updating'!$B:$B,0))</f>
        <v>45053</v>
      </c>
      <c r="M198" s="7" t="str">
        <f>INDEX('Masterlist - Updating'!$M:$M,MATCH(B198,'Masterlist - Updating'!$B:$B,0))</f>
        <v>TRESCAL</v>
      </c>
      <c r="N198" s="7" t="str">
        <f>INDEX('Masterlist - Updating'!$N:$N,MATCH(B198,'Masterlist - Updating'!$B:$B,0))</f>
        <v>SALDM/0699/10/22</v>
      </c>
      <c r="O198" s="7" t="str">
        <f>INDEX('Masterlist - Updating'!$O:$O,MATCH(B198,'Masterlist - Updating'!$B:$B,0))</f>
        <v>M/S GAUGE ROOM C12 &amp; C13</v>
      </c>
      <c r="P198" s="7" t="b">
        <f ca="1">INDEX('Masterlist - Updating'!$P:$P,MATCH(B198,'Masterlist - Updating'!$B:$B,0))</f>
        <v>1</v>
      </c>
      <c r="Q198" s="7">
        <f>INDEX('Masterlist - Updating'!$Q:$Q,MATCH(B198,'Masterlist - Updating'!$B:$B,0))</f>
        <v>0</v>
      </c>
      <c r="R198" s="7" t="str">
        <f>INDEX('Masterlist - Updating'!$R:$R,MATCH(B198,'Masterlist - Updating'!$B:$B,0))</f>
        <v>18640 (E81)
0101 (600.2)
000211509 (PH-3515F)</v>
      </c>
      <c r="S198" s="7" t="str">
        <f>INDEX('Masterlist - Updating'!$S:$S,MATCH(B198,'Masterlist - Updating'!$B:$B,0))</f>
        <v>SALDM/1010/2/21
SALDM/1074/3/21
SALDM/0624/1/22</v>
      </c>
      <c r="T198" s="7" t="str">
        <f>INDEX('Masterlist - Updating'!$T:$T,MATCH(B198,'Masterlist - Updating'!$B:$B,0))</f>
        <v>11.08.2023
12.08.2023
19.04.2023</v>
      </c>
      <c r="U198" s="11">
        <f t="shared" ca="1" si="11"/>
        <v>44831</v>
      </c>
      <c r="V198" s="11">
        <f t="shared" si="12"/>
        <v>45039</v>
      </c>
    </row>
    <row r="199" spans="1:22" ht="62" hidden="1" x14ac:dyDescent="0.35">
      <c r="A199" s="2">
        <v>199</v>
      </c>
      <c r="B199" s="12" t="s">
        <v>906</v>
      </c>
      <c r="C199" s="130" t="str">
        <f>INDEX('Masterlist - Updating'!$C:$C,MATCH(B199,'Masterlist - Updating'!$B:$B,0))</f>
        <v>PLUG GAUGE 
(GO &amp; NO GO)</v>
      </c>
      <c r="D199" s="7" t="str">
        <f>INDEX('Masterlist - Updating'!$D:$D,MATCH(B199,'Masterlist - Updating'!$B:$B,0))</f>
        <v>THREADMASTER</v>
      </c>
      <c r="E199" s="7" t="str">
        <f>INDEX('Masterlist - Updating'!$E:$E,MATCH(B199,'Masterlist - Updating'!$B:$B,0))</f>
        <v>3.500" - 8 UN - 2B</v>
      </c>
      <c r="F199" s="7" t="str">
        <f>INDEX('Masterlist - Updating'!$F:$F,MATCH(B199,'Masterlist - Updating'!$B:$B,0))</f>
        <v>90597</v>
      </c>
      <c r="G199" s="7" t="str">
        <f>INDEX('Masterlist - Updating'!$G:$G,MATCH(B199,'Masterlist - Updating'!$B:$B,0))</f>
        <v>QCD/TRSG/PROCEDURE 014 / TRSG/QM/001/20</v>
      </c>
      <c r="H199" s="7" t="str">
        <f>INDEX('Masterlist - Updating'!$H:$H,MATCH(B199,'Masterlist - Updating'!$B:$B,0))</f>
        <v>ANSI/ASME B1.2
ANSI/ASME B1.8
ANSI/ASME B1.20.1
ANSI/ASME B1.5</v>
      </c>
      <c r="I199" s="8">
        <f>INDEX('Masterlist - Updating'!$I:$I,MATCH(B199,'Masterlist - Updating'!$B:$B,0))</f>
        <v>44525</v>
      </c>
      <c r="J199" s="133">
        <f>INDEX('Masterlist - Updating'!$J:$J,MATCH(B199,'Masterlist - Updating'!$B:$B,0))</f>
        <v>1</v>
      </c>
      <c r="K199" s="133" t="str">
        <f>INDEX('Masterlist - Updating'!$K:$K,MATCH(B199,'Masterlist - Updating'!$B:$B,0))</f>
        <v>Years</v>
      </c>
      <c r="L199" s="8">
        <f>INDEX('Masterlist - Updating'!$L:$L,MATCH(B199,'Masterlist - Updating'!$B:$B,0))</f>
        <v>44890</v>
      </c>
      <c r="M199" s="7" t="str">
        <f>INDEX('Masterlist - Updating'!$M:$M,MATCH(B199,'Masterlist - Updating'!$B:$B,0))</f>
        <v>TRESCAL</v>
      </c>
      <c r="N199" s="7" t="str">
        <f>INDEX('Masterlist - Updating'!$N:$N,MATCH(B199,'Masterlist - Updating'!$B:$B,0))</f>
        <v>SALDM/1918/3/21</v>
      </c>
      <c r="O199" s="7" t="str">
        <f>INDEX('Masterlist - Updating'!$O:$O,MATCH(B199,'Masterlist - Updating'!$B:$B,0))</f>
        <v>QC GAUGE ROOM - D</v>
      </c>
      <c r="P199" s="7" t="b">
        <f ca="1">INDEX('Masterlist - Updating'!$P:$P,MATCH(B199,'Masterlist - Updating'!$B:$B,0))</f>
        <v>1</v>
      </c>
      <c r="Q199" s="7">
        <f>INDEX('Masterlist - Updating'!$Q:$Q,MATCH(B199,'Masterlist - Updating'!$B:$B,0))</f>
        <v>0</v>
      </c>
      <c r="R199" s="7">
        <f>INDEX('Masterlist - Updating'!$R:$R,MATCH(B199,'Masterlist - Updating'!$B:$B,0))</f>
        <v>0</v>
      </c>
      <c r="S199" s="7">
        <f>INDEX('Masterlist - Updating'!$S:$S,MATCH(B199,'Masterlist - Updating'!$B:$B,0))</f>
        <v>0</v>
      </c>
      <c r="T199" s="7">
        <f>INDEX('Masterlist - Updating'!$T:$T,MATCH(B199,'Masterlist - Updating'!$B:$B,0))</f>
        <v>0</v>
      </c>
      <c r="U199" s="11">
        <f t="shared" ca="1" si="11"/>
        <v>44831</v>
      </c>
      <c r="V199" s="11">
        <f t="shared" si="12"/>
        <v>44876</v>
      </c>
    </row>
    <row r="200" spans="1:22" ht="62" hidden="1" x14ac:dyDescent="0.35">
      <c r="A200" s="2">
        <v>200</v>
      </c>
      <c r="B200" s="12" t="s">
        <v>908</v>
      </c>
      <c r="C200" s="130" t="str">
        <f>INDEX('Masterlist - Updating'!$C:$C,MATCH(B200,'Masterlist - Updating'!$B:$B,0))</f>
        <v>PLUG GAUGE 
(GO &amp; NO GO)</v>
      </c>
      <c r="D200" s="7" t="str">
        <f>INDEX('Masterlist - Updating'!$D:$D,MATCH(B200,'Masterlist - Updating'!$B:$B,0))</f>
        <v>THREADMASTER</v>
      </c>
      <c r="E200" s="7" t="str">
        <f>INDEX('Masterlist - Updating'!$E:$E,MATCH(B200,'Masterlist - Updating'!$B:$B,0))</f>
        <v>3-1/2" - 8 UN - 2B</v>
      </c>
      <c r="F200" s="7" t="str">
        <f>INDEX('Masterlist - Updating'!$F:$F,MATCH(B200,'Masterlist - Updating'!$B:$B,0))</f>
        <v>-</v>
      </c>
      <c r="G200" s="7" t="str">
        <f>INDEX('Masterlist - Updating'!$G:$G,MATCH(B200,'Masterlist - Updating'!$B:$B,0))</f>
        <v>QCD/TRSG/PROCEDURE 014 / TRSG/QM/001/20 / 
ANSI/ASME B1.2-1983</v>
      </c>
      <c r="H200" s="7" t="str">
        <f>INDEX('Masterlist - Updating'!$H:$H,MATCH(B200,'Masterlist - Updating'!$B:$B,0))</f>
        <v>ANSI/ASME B1.2
ANSI/ASME B1.8
ANSI/ASME B1.20.1
ANSI/ASME B1.5</v>
      </c>
      <c r="I200" s="8">
        <f>INDEX('Masterlist - Updating'!$I:$I,MATCH(B200,'Masterlist - Updating'!$B:$B,0))</f>
        <v>44688</v>
      </c>
      <c r="J200" s="133">
        <f>INDEX('Masterlist - Updating'!$J:$J,MATCH(B200,'Masterlist - Updating'!$B:$B,0))</f>
        <v>1</v>
      </c>
      <c r="K200" s="133" t="str">
        <f>INDEX('Masterlist - Updating'!$K:$K,MATCH(B200,'Masterlist - Updating'!$B:$B,0))</f>
        <v>Years</v>
      </c>
      <c r="L200" s="8">
        <f>INDEX('Masterlist - Updating'!$L:$L,MATCH(B200,'Masterlist - Updating'!$B:$B,0))</f>
        <v>45053</v>
      </c>
      <c r="M200" s="7" t="str">
        <f>INDEX('Masterlist - Updating'!$M:$M,MATCH(B200,'Masterlist - Updating'!$B:$B,0))</f>
        <v>TRESCAL</v>
      </c>
      <c r="N200" s="7" t="str">
        <f>INDEX('Masterlist - Updating'!$N:$N,MATCH(B200,'Masterlist - Updating'!$B:$B,0))</f>
        <v>SALDM/0699/9/22</v>
      </c>
      <c r="O200" s="7" t="str">
        <f>INDEX('Masterlist - Updating'!$O:$O,MATCH(B200,'Masterlist - Updating'!$B:$B,0))</f>
        <v>M/S GAUGE ROOM C9 &amp; C10</v>
      </c>
      <c r="P200" s="7" t="b">
        <f ca="1">INDEX('Masterlist - Updating'!$P:$P,MATCH(B200,'Masterlist - Updating'!$B:$B,0))</f>
        <v>1</v>
      </c>
      <c r="Q200" s="7">
        <f>INDEX('Masterlist - Updating'!$Q:$Q,MATCH(B200,'Masterlist - Updating'!$B:$B,0))</f>
        <v>0</v>
      </c>
      <c r="R200" s="7" t="str">
        <f>INDEX('Masterlist - Updating'!$R:$R,MATCH(B200,'Masterlist - Updating'!$B:$B,0))</f>
        <v>18640 (E81)
0101 (600.2)
000211509 (PH-3515F)</v>
      </c>
      <c r="S200" s="7" t="str">
        <f>INDEX('Masterlist - Updating'!$S:$S,MATCH(B200,'Masterlist - Updating'!$B:$B,0))</f>
        <v>SALDM/1010/2/21
SALDM/1074/3/21
SALDM/0624/1/22</v>
      </c>
      <c r="T200" s="7" t="str">
        <f>INDEX('Masterlist - Updating'!$T:$T,MATCH(B200,'Masterlist - Updating'!$B:$B,0))</f>
        <v>11.08.2023
12.08.2023
19.04.2023</v>
      </c>
      <c r="U200" s="11">
        <f t="shared" ca="1" si="11"/>
        <v>44831</v>
      </c>
      <c r="V200" s="11">
        <f t="shared" si="12"/>
        <v>45039</v>
      </c>
    </row>
    <row r="201" spans="1:22" ht="62" hidden="1" x14ac:dyDescent="0.35">
      <c r="A201" s="2">
        <v>201</v>
      </c>
      <c r="B201" s="12" t="s">
        <v>912</v>
      </c>
      <c r="C201" s="130" t="str">
        <f>INDEX('Masterlist - Updating'!$C:$C,MATCH(B201,'Masterlist - Updating'!$B:$B,0))</f>
        <v>PLUG GAUGE 
(GO &amp; NO GO)</v>
      </c>
      <c r="D201" s="7" t="str">
        <f>INDEX('Masterlist - Updating'!$D:$D,MATCH(B201,'Masterlist - Updating'!$B:$B,0))</f>
        <v>THREAD CHECK INC</v>
      </c>
      <c r="E201" s="7" t="str">
        <f>INDEX('Masterlist - Updating'!$E:$E,MATCH(B201,'Masterlist - Updating'!$B:$B,0))</f>
        <v>4-1/2"  - 8 UN - 2B</v>
      </c>
      <c r="F201" s="7" t="str">
        <f>INDEX('Masterlist - Updating'!$F:$F,MATCH(B201,'Masterlist - Updating'!$B:$B,0))</f>
        <v>-</v>
      </c>
      <c r="G201" s="7" t="str">
        <f>INDEX('Masterlist - Updating'!$G:$G,MATCH(B201,'Masterlist - Updating'!$B:$B,0))</f>
        <v>QCD/TRSG/PROCEDURE 014 / TRSG/QM/001/20</v>
      </c>
      <c r="H201" s="7" t="str">
        <f>INDEX('Masterlist - Updating'!$H:$H,MATCH(B201,'Masterlist - Updating'!$B:$B,0))</f>
        <v>ANSI/ASME B1.2
ANSI/ASME B1.8
ANSI/ASME B1.20.1
ANSI/ASME B1.5</v>
      </c>
      <c r="I201" s="8">
        <f>INDEX('Masterlist - Updating'!$I:$I,MATCH(B201,'Masterlist - Updating'!$B:$B,0))</f>
        <v>44557</v>
      </c>
      <c r="J201" s="133">
        <f>INDEX('Masterlist - Updating'!$J:$J,MATCH(B201,'Masterlist - Updating'!$B:$B,0))</f>
        <v>1</v>
      </c>
      <c r="K201" s="133" t="str">
        <f>INDEX('Masterlist - Updating'!$K:$K,MATCH(B201,'Masterlist - Updating'!$B:$B,0))</f>
        <v>Years</v>
      </c>
      <c r="L201" s="8">
        <f>INDEX('Masterlist - Updating'!$L:$L,MATCH(B201,'Masterlist - Updating'!$B:$B,0))</f>
        <v>44922</v>
      </c>
      <c r="M201" s="7" t="str">
        <f>INDEX('Masterlist - Updating'!$M:$M,MATCH(B201,'Masterlist - Updating'!$B:$B,0))</f>
        <v>TRESCAL</v>
      </c>
      <c r="N201" s="7" t="str">
        <f>INDEX('Masterlist - Updating'!$N:$N,MATCH(B201,'Masterlist - Updating'!$B:$B,0))</f>
        <v>SALDM/0384/1/21</v>
      </c>
      <c r="O201" s="7" t="str">
        <f>INDEX('Masterlist - Updating'!$O:$O,MATCH(B201,'Masterlist - Updating'!$B:$B,0))</f>
        <v>M/S GAUGE ROOM C1 &amp; C2</v>
      </c>
      <c r="P201" s="7" t="b">
        <f ca="1">INDEX('Masterlist - Updating'!$P:$P,MATCH(B201,'Masterlist - Updating'!$B:$B,0))</f>
        <v>1</v>
      </c>
      <c r="Q201" s="7">
        <f>INDEX('Masterlist - Updating'!$Q:$Q,MATCH(B201,'Masterlist - Updating'!$B:$B,0))</f>
        <v>0</v>
      </c>
      <c r="R201" s="7">
        <f>INDEX('Masterlist - Updating'!$R:$R,MATCH(B201,'Masterlist - Updating'!$B:$B,0))</f>
        <v>0</v>
      </c>
      <c r="S201" s="7">
        <f>INDEX('Masterlist - Updating'!$S:$S,MATCH(B201,'Masterlist - Updating'!$B:$B,0))</f>
        <v>0</v>
      </c>
      <c r="T201" s="7">
        <f>INDEX('Masterlist - Updating'!$T:$T,MATCH(B201,'Masterlist - Updating'!$B:$B,0))</f>
        <v>0</v>
      </c>
      <c r="U201" s="11">
        <f t="shared" ca="1" si="11"/>
        <v>44831</v>
      </c>
      <c r="V201" s="11">
        <f t="shared" si="12"/>
        <v>44908</v>
      </c>
    </row>
    <row r="202" spans="1:22" ht="62" hidden="1" x14ac:dyDescent="0.35">
      <c r="A202" s="2">
        <v>202</v>
      </c>
      <c r="B202" s="12" t="s">
        <v>914</v>
      </c>
      <c r="C202" s="130" t="str">
        <f>INDEX('Masterlist - Updating'!$C:$C,MATCH(B202,'Masterlist - Updating'!$B:$B,0))</f>
        <v>PLUG GAUGE 
(GO &amp; NO GO)</v>
      </c>
      <c r="D202" s="7" t="str">
        <f>INDEX('Masterlist - Updating'!$D:$D,MATCH(B202,'Masterlist - Updating'!$B:$B,0))</f>
        <v>THREADMASTER</v>
      </c>
      <c r="E202" s="7" t="str">
        <f>INDEX('Masterlist - Updating'!$E:$E,MATCH(B202,'Masterlist - Updating'!$B:$B,0))</f>
        <v>4-1/2" - 8 UN - 2B</v>
      </c>
      <c r="F202" s="7" t="str">
        <f>INDEX('Masterlist - Updating'!$F:$F,MATCH(B202,'Masterlist - Updating'!$B:$B,0))</f>
        <v>90599</v>
      </c>
      <c r="G202" s="7" t="str">
        <f>INDEX('Masterlist - Updating'!$G:$G,MATCH(B202,'Masterlist - Updating'!$B:$B,0))</f>
        <v>QCD/TRSG/PROCEDURE 014 / TRSG/QM/001/20</v>
      </c>
      <c r="H202" s="7" t="str">
        <f>INDEX('Masterlist - Updating'!$H:$H,MATCH(B202,'Masterlist - Updating'!$B:$B,0))</f>
        <v>ANSI/ASME B1.2
ANSI/ASME B1.8
ANSI/ASME B1.20.1
ANSI/ASME B1.5</v>
      </c>
      <c r="I202" s="8">
        <f>INDEX('Masterlist - Updating'!$I:$I,MATCH(B202,'Masterlist - Updating'!$B:$B,0))</f>
        <v>44506</v>
      </c>
      <c r="J202" s="133">
        <f>INDEX('Masterlist - Updating'!$J:$J,MATCH(B202,'Masterlist - Updating'!$B:$B,0))</f>
        <v>1</v>
      </c>
      <c r="K202" s="133" t="str">
        <f>INDEX('Masterlist - Updating'!$K:$K,MATCH(B202,'Masterlist - Updating'!$B:$B,0))</f>
        <v>Years</v>
      </c>
      <c r="L202" s="8">
        <f>INDEX('Masterlist - Updating'!$L:$L,MATCH(B202,'Masterlist - Updating'!$B:$B,0))</f>
        <v>44871</v>
      </c>
      <c r="M202" s="7" t="str">
        <f>INDEX('Masterlist - Updating'!$M:$M,MATCH(B202,'Masterlist - Updating'!$B:$B,0))</f>
        <v>TRESCAL</v>
      </c>
      <c r="N202" s="7" t="str">
        <f>INDEX('Masterlist - Updating'!$N:$N,MATCH(B202,'Masterlist - Updating'!$B:$B,0))</f>
        <v>SALDM/0322/3/21</v>
      </c>
      <c r="O202" s="7" t="str">
        <f>INDEX('Masterlist - Updating'!$O:$O,MATCH(B202,'Masterlist - Updating'!$B:$B,0))</f>
        <v>QC GAUGE ROOM - D</v>
      </c>
      <c r="P202" s="7" t="b">
        <f ca="1">INDEX('Masterlist - Updating'!$P:$P,MATCH(B202,'Masterlist - Updating'!$B:$B,0))</f>
        <v>1</v>
      </c>
      <c r="Q202" s="7">
        <f>INDEX('Masterlist - Updating'!$Q:$Q,MATCH(B202,'Masterlist - Updating'!$B:$B,0))</f>
        <v>0</v>
      </c>
      <c r="R202" s="7">
        <f>INDEX('Masterlist - Updating'!$R:$R,MATCH(B202,'Masterlist - Updating'!$B:$B,0))</f>
        <v>0</v>
      </c>
      <c r="S202" s="7">
        <f>INDEX('Masterlist - Updating'!$S:$S,MATCH(B202,'Masterlist - Updating'!$B:$B,0))</f>
        <v>0</v>
      </c>
      <c r="T202" s="7">
        <f>INDEX('Masterlist - Updating'!$T:$T,MATCH(B202,'Masterlist - Updating'!$B:$B,0))</f>
        <v>0</v>
      </c>
      <c r="U202" s="11">
        <f t="shared" ca="1" si="11"/>
        <v>44831</v>
      </c>
      <c r="V202" s="11">
        <f t="shared" si="12"/>
        <v>44857</v>
      </c>
    </row>
    <row r="203" spans="1:22" ht="62" hidden="1" x14ac:dyDescent="0.35">
      <c r="A203" s="2">
        <v>203</v>
      </c>
      <c r="B203" s="12" t="s">
        <v>916</v>
      </c>
      <c r="C203" s="130" t="str">
        <f>INDEX('Masterlist - Updating'!$C:$C,MATCH(B203,'Masterlist - Updating'!$B:$B,0))</f>
        <v>PLUG GAUGE 
(GO &amp; NO GO)</v>
      </c>
      <c r="D203" s="7" t="str">
        <f>INDEX('Masterlist - Updating'!$D:$D,MATCH(B203,'Masterlist - Updating'!$B:$B,0))</f>
        <v>THREADMASTER</v>
      </c>
      <c r="E203" s="7" t="str">
        <f>INDEX('Masterlist - Updating'!$E:$E,MATCH(B203,'Masterlist - Updating'!$B:$B,0))</f>
        <v>4-3/4" - 8 UN - 2B</v>
      </c>
      <c r="F203" s="7" t="str">
        <f>INDEX('Masterlist - Updating'!$F:$F,MATCH(B203,'Masterlist - Updating'!$B:$B,0))</f>
        <v>90600</v>
      </c>
      <c r="G203" s="7" t="str">
        <f>INDEX('Masterlist - Updating'!$G:$G,MATCH(B203,'Masterlist - Updating'!$B:$B,0))</f>
        <v>QCD/TRSG/PROCEDURE 014 / TRSG/QM/001/20</v>
      </c>
      <c r="H203" s="7" t="str">
        <f>INDEX('Masterlist - Updating'!$H:$H,MATCH(B203,'Masterlist - Updating'!$B:$B,0))</f>
        <v>ANSI/ASME B1.2
ANSI/ASME B1.8
ANSI/ASME B1.20.1
ANSI/ASME B1.5</v>
      </c>
      <c r="I203" s="8">
        <f>INDEX('Masterlist - Updating'!$I:$I,MATCH(B203,'Masterlist - Updating'!$B:$B,0))</f>
        <v>44506</v>
      </c>
      <c r="J203" s="133">
        <f>INDEX('Masterlist - Updating'!$J:$J,MATCH(B203,'Masterlist - Updating'!$B:$B,0))</f>
        <v>1</v>
      </c>
      <c r="K203" s="133" t="str">
        <f>INDEX('Masterlist - Updating'!$K:$K,MATCH(B203,'Masterlist - Updating'!$B:$B,0))</f>
        <v>Years</v>
      </c>
      <c r="L203" s="8">
        <f>INDEX('Masterlist - Updating'!$L:$L,MATCH(B203,'Masterlist - Updating'!$B:$B,0))</f>
        <v>44871</v>
      </c>
      <c r="M203" s="7" t="str">
        <f>INDEX('Masterlist - Updating'!$M:$M,MATCH(B203,'Masterlist - Updating'!$B:$B,0))</f>
        <v>TRESCAL</v>
      </c>
      <c r="N203" s="7" t="str">
        <f>INDEX('Masterlist - Updating'!$N:$N,MATCH(B203,'Masterlist - Updating'!$B:$B,0))</f>
        <v>SNLDM/0322/2/21</v>
      </c>
      <c r="O203" s="7" t="str">
        <f>INDEX('Masterlist - Updating'!$O:$O,MATCH(B203,'Masterlist - Updating'!$B:$B,0))</f>
        <v>QC GAUGE ROOM - D</v>
      </c>
      <c r="P203" s="7" t="b">
        <f ca="1">INDEX('Masterlist - Updating'!$P:$P,MATCH(B203,'Masterlist - Updating'!$B:$B,0))</f>
        <v>1</v>
      </c>
      <c r="Q203" s="7">
        <f>INDEX('Masterlist - Updating'!$Q:$Q,MATCH(B203,'Masterlist - Updating'!$B:$B,0))</f>
        <v>0</v>
      </c>
      <c r="R203" s="7">
        <f>INDEX('Masterlist - Updating'!$R:$R,MATCH(B203,'Masterlist - Updating'!$B:$B,0))</f>
        <v>0</v>
      </c>
      <c r="S203" s="7">
        <f>INDEX('Masterlist - Updating'!$S:$S,MATCH(B203,'Masterlist - Updating'!$B:$B,0))</f>
        <v>0</v>
      </c>
      <c r="T203" s="7">
        <f>INDEX('Masterlist - Updating'!$T:$T,MATCH(B203,'Masterlist - Updating'!$B:$B,0))</f>
        <v>0</v>
      </c>
      <c r="U203" s="11">
        <f t="shared" ca="1" si="11"/>
        <v>44831</v>
      </c>
      <c r="V203" s="11">
        <f t="shared" si="12"/>
        <v>44857</v>
      </c>
    </row>
    <row r="204" spans="1:22" ht="62" hidden="1" x14ac:dyDescent="0.35">
      <c r="A204" s="2">
        <v>204</v>
      </c>
      <c r="B204" s="12" t="s">
        <v>918</v>
      </c>
      <c r="C204" s="130" t="str">
        <f>INDEX('Masterlist - Updating'!$C:$C,MATCH(B204,'Masterlist - Updating'!$B:$B,0))</f>
        <v>PLUG GAUGE 
(GO &amp; NO GO)</v>
      </c>
      <c r="D204" s="7" t="str">
        <f>INDEX('Masterlist - Updating'!$D:$D,MATCH(B204,'Masterlist - Updating'!$B:$B,0))</f>
        <v>THREADMASTER</v>
      </c>
      <c r="E204" s="7" t="str">
        <f>INDEX('Masterlist - Updating'!$E:$E,MATCH(B204,'Masterlist - Updating'!$B:$B,0))</f>
        <v xml:space="preserve">5.250”  - 8 UN - 2B </v>
      </c>
      <c r="F204" s="7" t="str">
        <f>INDEX('Masterlist - Updating'!$F:$F,MATCH(B204,'Masterlist - Updating'!$B:$B,0))</f>
        <v>90601</v>
      </c>
      <c r="G204" s="7" t="str">
        <f>INDEX('Masterlist - Updating'!$G:$G,MATCH(B204,'Masterlist - Updating'!$B:$B,0))</f>
        <v>QCD/TRSG/PROCEDURE 014 / TRSG/QM/001/20</v>
      </c>
      <c r="H204" s="7" t="str">
        <f>INDEX('Masterlist - Updating'!$H:$H,MATCH(B204,'Masterlist - Updating'!$B:$B,0))</f>
        <v>ANSI/ASME B1.2
ANSI/ASME B1.8
ANSI/ASME B1.20.1
ANSI/ASME B1.5</v>
      </c>
      <c r="I204" s="8">
        <f>INDEX('Masterlist - Updating'!$I:$I,MATCH(B204,'Masterlist - Updating'!$B:$B,0))</f>
        <v>44809</v>
      </c>
      <c r="J204" s="133">
        <f>INDEX('Masterlist - Updating'!$J:$J,MATCH(B204,'Masterlist - Updating'!$B:$B,0))</f>
        <v>1</v>
      </c>
      <c r="K204" s="133" t="str">
        <f>INDEX('Masterlist - Updating'!$K:$K,MATCH(B204,'Masterlist - Updating'!$B:$B,0))</f>
        <v>Years</v>
      </c>
      <c r="L204" s="8">
        <f>INDEX('Masterlist - Updating'!$L:$L,MATCH(B204,'Masterlist - Updating'!$B:$B,0))</f>
        <v>45174</v>
      </c>
      <c r="M204" s="7" t="str">
        <f>INDEX('Masterlist - Updating'!$M:$M,MATCH(B204,'Masterlist - Updating'!$B:$B,0))</f>
        <v>TRESCAL</v>
      </c>
      <c r="N204" s="7" t="str">
        <f>INDEX('Masterlist - Updating'!$N:$N,MATCH(B204,'Masterlist - Updating'!$B:$B,0))</f>
        <v>SNLDM/0222/1/22</v>
      </c>
      <c r="O204" s="7" t="str">
        <f>INDEX('Masterlist - Updating'!$O:$O,MATCH(B204,'Masterlist - Updating'!$B:$B,0))</f>
        <v>M/S GAUGE ROOM C11 &amp; C14</v>
      </c>
      <c r="P204" s="7" t="b">
        <f ca="1">INDEX('Masterlist - Updating'!$P:$P,MATCH(B204,'Masterlist - Updating'!$B:$B,0))</f>
        <v>1</v>
      </c>
      <c r="Q204" s="7">
        <f>INDEX('Masterlist - Updating'!$Q:$Q,MATCH(B204,'Masterlist - Updating'!$B:$B,0))</f>
        <v>0</v>
      </c>
      <c r="R204" s="7">
        <f>INDEX('Masterlist - Updating'!$R:$R,MATCH(B204,'Masterlist - Updating'!$B:$B,0))</f>
        <v>0</v>
      </c>
      <c r="S204" s="7">
        <f>INDEX('Masterlist - Updating'!$S:$S,MATCH(B204,'Masterlist - Updating'!$B:$B,0))</f>
        <v>0</v>
      </c>
      <c r="T204" s="7">
        <f>INDEX('Masterlist - Updating'!$T:$T,MATCH(B204,'Masterlist - Updating'!$B:$B,0))</f>
        <v>0</v>
      </c>
      <c r="U204" s="11">
        <f t="shared" ca="1" si="11"/>
        <v>44831</v>
      </c>
      <c r="V204" s="11">
        <f t="shared" si="12"/>
        <v>45160</v>
      </c>
    </row>
    <row r="205" spans="1:22" ht="62" hidden="1" x14ac:dyDescent="0.35">
      <c r="A205" s="2">
        <v>205</v>
      </c>
      <c r="B205" s="12" t="s">
        <v>921</v>
      </c>
      <c r="C205" s="130" t="str">
        <f>INDEX('Masterlist - Updating'!$C:$C,MATCH(B205,'Masterlist - Updating'!$B:$B,0))</f>
        <v>PLUG GAUGE 
(GO &amp; NO GO)</v>
      </c>
      <c r="D205" s="7" t="str">
        <f>INDEX('Masterlist - Updating'!$D:$D,MATCH(B205,'Masterlist - Updating'!$B:$B,0))</f>
        <v>PMC MERCURY</v>
      </c>
      <c r="E205" s="7" t="str">
        <f>INDEX('Masterlist - Updating'!$E:$E,MATCH(B205,'Masterlist - Updating'!$B:$B,0))</f>
        <v>5-3/4" - 4 STUB ACME - 2G</v>
      </c>
      <c r="F205" s="7" t="str">
        <f>INDEX('Masterlist - Updating'!$F:$F,MATCH(B205,'Masterlist - Updating'!$B:$B,0))</f>
        <v>-</v>
      </c>
      <c r="G205" s="7" t="str">
        <f>INDEX('Masterlist - Updating'!$G:$G,MATCH(B205,'Masterlist - Updating'!$B:$B,0))</f>
        <v>QCD/TRSG/PROCEDURE 014 / TRSG/QM/001/20</v>
      </c>
      <c r="H205" s="7" t="str">
        <f>INDEX('Masterlist - Updating'!$H:$H,MATCH(B205,'Masterlist - Updating'!$B:$B,0))</f>
        <v>ANSI/ASME B1.2
ANSI/ASME B1.8
ANSI/ASME B1.20.1
ANSI/ASME B1.5</v>
      </c>
      <c r="I205" s="8">
        <f>INDEX('Masterlist - Updating'!$I:$I,MATCH(B205,'Masterlist - Updating'!$B:$B,0))</f>
        <v>44506</v>
      </c>
      <c r="J205" s="133">
        <f>INDEX('Masterlist - Updating'!$J:$J,MATCH(B205,'Masterlist - Updating'!$B:$B,0))</f>
        <v>1</v>
      </c>
      <c r="K205" s="133" t="str">
        <f>INDEX('Masterlist - Updating'!$K:$K,MATCH(B205,'Masterlist - Updating'!$B:$B,0))</f>
        <v>Years</v>
      </c>
      <c r="L205" s="8">
        <f>INDEX('Masterlist - Updating'!$L:$L,MATCH(B205,'Masterlist - Updating'!$B:$B,0))</f>
        <v>44871</v>
      </c>
      <c r="M205" s="7" t="str">
        <f>INDEX('Masterlist - Updating'!$M:$M,MATCH(B205,'Masterlist - Updating'!$B:$B,0))</f>
        <v>TRESCAL</v>
      </c>
      <c r="N205" s="7" t="str">
        <f>INDEX('Masterlist - Updating'!$N:$N,MATCH(B205,'Masterlist - Updating'!$B:$B,0))</f>
        <v>SNLDM/0322/4/21</v>
      </c>
      <c r="O205" s="7" t="str">
        <f>INDEX('Masterlist - Updating'!$O:$O,MATCH(B205,'Masterlist - Updating'!$B:$B,0))</f>
        <v>QC GAUGE ROOM - H</v>
      </c>
      <c r="P205" s="7" t="b">
        <f ca="1">INDEX('Masterlist - Updating'!$P:$P,MATCH(B205,'Masterlist - Updating'!$B:$B,0))</f>
        <v>1</v>
      </c>
      <c r="Q205" s="7">
        <f>INDEX('Masterlist - Updating'!$Q:$Q,MATCH(B205,'Masterlist - Updating'!$B:$B,0))</f>
        <v>0</v>
      </c>
      <c r="R205" s="7">
        <f>INDEX('Masterlist - Updating'!$R:$R,MATCH(B205,'Masterlist - Updating'!$B:$B,0))</f>
        <v>0</v>
      </c>
      <c r="S205" s="7">
        <f>INDEX('Masterlist - Updating'!$S:$S,MATCH(B205,'Masterlist - Updating'!$B:$B,0))</f>
        <v>0</v>
      </c>
      <c r="T205" s="7">
        <f>INDEX('Masterlist - Updating'!$T:$T,MATCH(B205,'Masterlist - Updating'!$B:$B,0))</f>
        <v>0</v>
      </c>
      <c r="U205" s="11">
        <f t="shared" ca="1" si="11"/>
        <v>44831</v>
      </c>
      <c r="V205" s="11">
        <f t="shared" si="12"/>
        <v>44857</v>
      </c>
    </row>
    <row r="206" spans="1:22" ht="62" hidden="1" x14ac:dyDescent="0.35">
      <c r="A206" s="2">
        <v>162</v>
      </c>
      <c r="B206" s="12" t="s">
        <v>922</v>
      </c>
      <c r="C206" s="130" t="str">
        <f>INDEX('Masterlist - Updating'!$C:$C,MATCH(B206,'Masterlist - Updating'!$B:$B,0))</f>
        <v>PLUG GAUGE</v>
      </c>
      <c r="D206" s="7" t="str">
        <f>INDEX('Masterlist - Updating'!$D:$D,MATCH(B206,'Masterlist - Updating'!$B:$B,0))</f>
        <v>THREAD CHECK INC</v>
      </c>
      <c r="E206" s="7" t="str">
        <f>INDEX('Masterlist - Updating'!$E:$E,MATCH(B206,'Masterlist - Updating'!$B:$B,0))</f>
        <v>1/8" - 27 NPT</v>
      </c>
      <c r="F206" s="7" t="str">
        <f>INDEX('Masterlist - Updating'!$F:$F,MATCH(B206,'Masterlist - Updating'!$B:$B,0))</f>
        <v>-</v>
      </c>
      <c r="G206" s="7" t="str">
        <f>INDEX('Masterlist - Updating'!$G:$G,MATCH(B206,'Masterlist - Updating'!$B:$B,0))</f>
        <v>QCD/TRSG/PROCEDURE 030 / TRSG/QM/001/20 / 
ANSI/ASME B1.20.5-1991</v>
      </c>
      <c r="H206" s="7" t="str">
        <f>INDEX('Masterlist - Updating'!$H:$H,MATCH(B206,'Masterlist - Updating'!$B:$B,0))</f>
        <v>ANSI/ASME B1.2
ANSI/ASME B1.8
ANSI/ASME B1.20.1
ANSI/ASME B1.5</v>
      </c>
      <c r="I206" s="8">
        <f>INDEX('Masterlist - Updating'!$I:$I,MATCH(B206,'Masterlist - Updating'!$B:$B,0))</f>
        <v>44690</v>
      </c>
      <c r="J206" s="133">
        <f>INDEX('Masterlist - Updating'!$J:$J,MATCH(B206,'Masterlist - Updating'!$B:$B,0))</f>
        <v>1</v>
      </c>
      <c r="K206" s="133" t="str">
        <f>INDEX('Masterlist - Updating'!$K:$K,MATCH(B206,'Masterlist - Updating'!$B:$B,0))</f>
        <v>Years</v>
      </c>
      <c r="L206" s="8">
        <f>INDEX('Masterlist - Updating'!$L:$L,MATCH(B206,'Masterlist - Updating'!$B:$B,0))</f>
        <v>45055</v>
      </c>
      <c r="M206" s="7" t="str">
        <f>INDEX('Masterlist - Updating'!$M:$M,MATCH(B206,'Masterlist - Updating'!$B:$B,0))</f>
        <v>TRESCAL</v>
      </c>
      <c r="N206" s="7" t="str">
        <f>INDEX('Masterlist - Updating'!$N:$N,MATCH(B206,'Masterlist - Updating'!$B:$B,0))</f>
        <v>SALDM/0699/15/22</v>
      </c>
      <c r="O206" s="7" t="str">
        <f>INDEX('Masterlist - Updating'!$O:$O,MATCH(B206,'Masterlist - Updating'!$B:$B,0))</f>
        <v>M/S GAUGE ROOM H37</v>
      </c>
      <c r="P206" s="7" t="b">
        <f ca="1">INDEX('Masterlist - Updating'!$P:$P,MATCH(B206,'Masterlist - Updating'!$B:$B,0))</f>
        <v>1</v>
      </c>
      <c r="Q206" s="7">
        <f>INDEX('Masterlist - Updating'!$Q:$Q,MATCH(B206,'Masterlist - Updating'!$B:$B,0))</f>
        <v>0</v>
      </c>
      <c r="R206" s="7" t="str">
        <f>INDEX('Masterlist - Updating'!$R:$R,MATCH(B206,'Masterlist - Updating'!$B:$B,0))</f>
        <v>18640 (E81)
0101 (600.2)
000211509 (PH-3515F)</v>
      </c>
      <c r="S206" s="7" t="str">
        <f>INDEX('Masterlist - Updating'!$S:$S,MATCH(B206,'Masterlist - Updating'!$B:$B,0))</f>
        <v>SALDM/1010/2/21
SALDM/1074/3/21
SALDM/0624/1/22</v>
      </c>
      <c r="T206" s="7" t="str">
        <f>INDEX('Masterlist - Updating'!$T:$T,MATCH(B206,'Masterlist - Updating'!$B:$B,0))</f>
        <v>11.08.2023
12.08.2023
19.04.2023</v>
      </c>
      <c r="U206" s="11">
        <f t="shared" ca="1" si="11"/>
        <v>44831</v>
      </c>
      <c r="V206" s="11">
        <f t="shared" si="12"/>
        <v>45041</v>
      </c>
    </row>
    <row r="207" spans="1:22" ht="62" hidden="1" x14ac:dyDescent="0.35">
      <c r="A207" s="2">
        <v>163</v>
      </c>
      <c r="B207" s="12" t="s">
        <v>926</v>
      </c>
      <c r="C207" s="130" t="str">
        <f>INDEX('Masterlist - Updating'!$C:$C,MATCH(B207,'Masterlist - Updating'!$B:$B,0))</f>
        <v>PLUG GAUGE</v>
      </c>
      <c r="D207" s="7" t="str">
        <f>INDEX('Masterlist - Updating'!$D:$D,MATCH(B207,'Masterlist - Updating'!$B:$B,0))</f>
        <v>THREAD CHECK INC</v>
      </c>
      <c r="E207" s="7" t="str">
        <f>INDEX('Masterlist - Updating'!$E:$E,MATCH(B207,'Masterlist - Updating'!$B:$B,0))</f>
        <v>1/4" - 18 NPT</v>
      </c>
      <c r="F207" s="7" t="str">
        <f>INDEX('Masterlist - Updating'!$F:$F,MATCH(B207,'Masterlist - Updating'!$B:$B,0))</f>
        <v>1-800-767-7633</v>
      </c>
      <c r="G207" s="7" t="str">
        <f>INDEX('Masterlist - Updating'!$G:$G,MATCH(B207,'Masterlist - Updating'!$B:$B,0))</f>
        <v>QCD/TRSG/PROCEDURE 030 / TRSG/QM/001/20 / 
ANSI/ASME B1.20.5-1991</v>
      </c>
      <c r="H207" s="7" t="str">
        <f>INDEX('Masterlist - Updating'!$H:$H,MATCH(B207,'Masterlist - Updating'!$B:$B,0))</f>
        <v>ANSI/ASME B1.2
ANSI/ASME B1.8
ANSI/ASME B1.20.1
ANSI/ASME B1.5</v>
      </c>
      <c r="I207" s="8">
        <f>INDEX('Masterlist - Updating'!$I:$I,MATCH(B207,'Masterlist - Updating'!$B:$B,0))</f>
        <v>44688</v>
      </c>
      <c r="J207" s="133">
        <f>INDEX('Masterlist - Updating'!$J:$J,MATCH(B207,'Masterlist - Updating'!$B:$B,0))</f>
        <v>1</v>
      </c>
      <c r="K207" s="133" t="str">
        <f>INDEX('Masterlist - Updating'!$K:$K,MATCH(B207,'Masterlist - Updating'!$B:$B,0))</f>
        <v>Years</v>
      </c>
      <c r="L207" s="8">
        <f>INDEX('Masterlist - Updating'!$L:$L,MATCH(B207,'Masterlist - Updating'!$B:$B,0))</f>
        <v>45053</v>
      </c>
      <c r="M207" s="7" t="str">
        <f>INDEX('Masterlist - Updating'!$M:$M,MATCH(B207,'Masterlist - Updating'!$B:$B,0))</f>
        <v>TRESCAL</v>
      </c>
      <c r="N207" s="7" t="str">
        <f>INDEX('Masterlist - Updating'!$N:$N,MATCH(B207,'Masterlist - Updating'!$B:$B,0))</f>
        <v>SALDM/0699/12/22</v>
      </c>
      <c r="O207" s="7" t="str">
        <f>INDEX('Masterlist - Updating'!$O:$O,MATCH(B207,'Masterlist - Updating'!$B:$B,0))</f>
        <v>QC GAUGE ROOM - I</v>
      </c>
      <c r="P207" s="7" t="b">
        <f ca="1">INDEX('Masterlist - Updating'!$P:$P,MATCH(B207,'Masterlist - Updating'!$B:$B,0))</f>
        <v>1</v>
      </c>
      <c r="Q207" s="7">
        <f>INDEX('Masterlist - Updating'!$Q:$Q,MATCH(B207,'Masterlist - Updating'!$B:$B,0))</f>
        <v>0</v>
      </c>
      <c r="R207" s="7" t="str">
        <f>INDEX('Masterlist - Updating'!$R:$R,MATCH(B207,'Masterlist - Updating'!$B:$B,0))</f>
        <v>18640 (E81)
0101 (600.2)
000211509 (PH-3515F)</v>
      </c>
      <c r="S207" s="7" t="str">
        <f>INDEX('Masterlist - Updating'!$S:$S,MATCH(B207,'Masterlist - Updating'!$B:$B,0))</f>
        <v>SALDM/1010/2/21
SALDM/1074/3/21
SALDM/0624/1/22</v>
      </c>
      <c r="T207" s="7" t="str">
        <f>INDEX('Masterlist - Updating'!$T:$T,MATCH(B207,'Masterlist - Updating'!$B:$B,0))</f>
        <v>11.08.2023
12.08.2023
19.04.2023</v>
      </c>
      <c r="U207" s="11">
        <f t="shared" ca="1" si="11"/>
        <v>44831</v>
      </c>
      <c r="V207" s="11">
        <f t="shared" si="12"/>
        <v>45039</v>
      </c>
    </row>
    <row r="208" spans="1:22" ht="62" hidden="1" x14ac:dyDescent="0.35">
      <c r="A208" s="2">
        <v>270</v>
      </c>
      <c r="B208" s="12" t="s">
        <v>929</v>
      </c>
      <c r="C208" s="130" t="str">
        <f>INDEX('Masterlist - Updating'!$C:$C,MATCH(B208,'Masterlist - Updating'!$B:$B,0))</f>
        <v>PLUG GAUGE</v>
      </c>
      <c r="D208" s="7" t="str">
        <f>INDEX('Masterlist - Updating'!$D:$D,MATCH(B208,'Masterlist - Updating'!$B:$B,0))</f>
        <v>THREADMASTER</v>
      </c>
      <c r="E208" s="7" t="str">
        <f>INDEX('Masterlist - Updating'!$E:$E,MATCH(B208,'Masterlist - Updating'!$B:$B,0))</f>
        <v>3/8" - 18 NPT</v>
      </c>
      <c r="F208" s="7" t="str">
        <f>INDEX('Masterlist - Updating'!$F:$F,MATCH(B208,'Masterlist - Updating'!$B:$B,0))</f>
        <v>90636</v>
      </c>
      <c r="G208" s="7" t="str">
        <f>INDEX('Masterlist - Updating'!$G:$G,MATCH(B208,'Masterlist - Updating'!$B:$B,0))</f>
        <v>QCD/TRSG/PROCEDURE 030 / TRSG/QM/001/20</v>
      </c>
      <c r="H208" s="7" t="str">
        <f>INDEX('Masterlist - Updating'!$H:$H,MATCH(B208,'Masterlist - Updating'!$B:$B,0))</f>
        <v>ANSI/ASME B1.2
ANSI/ASME B1.8
ANSI/ASME B1.20.1
ANSI/ASME B1.5</v>
      </c>
      <c r="I208" s="8">
        <f>INDEX('Masterlist - Updating'!$I:$I,MATCH(B208,'Masterlist - Updating'!$B:$B,0))</f>
        <v>44560</v>
      </c>
      <c r="J208" s="133">
        <f>INDEX('Masterlist - Updating'!$J:$J,MATCH(B208,'Masterlist - Updating'!$B:$B,0))</f>
        <v>1</v>
      </c>
      <c r="K208" s="133" t="str">
        <f>INDEX('Masterlist - Updating'!$K:$K,MATCH(B208,'Masterlist - Updating'!$B:$B,0))</f>
        <v>Years</v>
      </c>
      <c r="L208" s="8">
        <f>INDEX('Masterlist - Updating'!$L:$L,MATCH(B208,'Masterlist - Updating'!$B:$B,0))</f>
        <v>44925</v>
      </c>
      <c r="M208" s="7" t="str">
        <f>INDEX('Masterlist - Updating'!$M:$M,MATCH(B208,'Masterlist - Updating'!$B:$B,0))</f>
        <v>TRESCAL</v>
      </c>
      <c r="N208" s="7" t="str">
        <f>INDEX('Masterlist - Updating'!$N:$N,MATCH(B208,'Masterlist - Updating'!$B:$B,0))</f>
        <v>SALDM/2184/18/21</v>
      </c>
      <c r="O208" s="7" t="str">
        <f>INDEX('Masterlist - Updating'!$O:$O,MATCH(B208,'Masterlist - Updating'!$B:$B,0))</f>
        <v>QC BAY C TROLLY 1 L3</v>
      </c>
      <c r="P208" s="7" t="b">
        <f ca="1">INDEX('Masterlist - Updating'!$P:$P,MATCH(B208,'Masterlist - Updating'!$B:$B,0))</f>
        <v>1</v>
      </c>
      <c r="Q208" s="7">
        <f>INDEX('Masterlist - Updating'!$Q:$Q,MATCH(B208,'Masterlist - Updating'!$B:$B,0))</f>
        <v>0</v>
      </c>
      <c r="R208" s="7">
        <f>INDEX('Masterlist - Updating'!$R:$R,MATCH(B208,'Masterlist - Updating'!$B:$B,0))</f>
        <v>0</v>
      </c>
      <c r="S208" s="7">
        <f>INDEX('Masterlist - Updating'!$S:$S,MATCH(B208,'Masterlist - Updating'!$B:$B,0))</f>
        <v>0</v>
      </c>
      <c r="T208" s="7">
        <f>INDEX('Masterlist - Updating'!$T:$T,MATCH(B208,'Masterlist - Updating'!$B:$B,0))</f>
        <v>0</v>
      </c>
      <c r="U208" s="11">
        <f t="shared" ca="1" si="11"/>
        <v>44831</v>
      </c>
      <c r="V208" s="11">
        <f t="shared" si="12"/>
        <v>44911</v>
      </c>
    </row>
    <row r="209" spans="1:22" ht="62" hidden="1" x14ac:dyDescent="0.35">
      <c r="A209" s="2">
        <v>236</v>
      </c>
      <c r="B209" s="12" t="s">
        <v>932</v>
      </c>
      <c r="C209" s="130" t="str">
        <f>INDEX('Masterlist - Updating'!$C:$C,MATCH(B209,'Masterlist - Updating'!$B:$B,0))</f>
        <v>PLUG GAUGE</v>
      </c>
      <c r="D209" s="7" t="str">
        <f>INDEX('Masterlist - Updating'!$D:$D,MATCH(B209,'Masterlist - Updating'!$B:$B,0))</f>
        <v>THREAD CHECK INC</v>
      </c>
      <c r="E209" s="7" t="str">
        <f>INDEX('Masterlist - Updating'!$E:$E,MATCH(B209,'Masterlist - Updating'!$B:$B,0))</f>
        <v>1" - 11-1/2 NPT</v>
      </c>
      <c r="F209" s="7" t="str">
        <f>INDEX('Masterlist - Updating'!$F:$F,MATCH(B209,'Masterlist - Updating'!$B:$B,0))</f>
        <v>1-800-767-7633</v>
      </c>
      <c r="G209" s="7" t="str">
        <f>INDEX('Masterlist - Updating'!$G:$G,MATCH(B209,'Masterlist - Updating'!$B:$B,0))</f>
        <v>QCD/TRSG/PROCEDURE 030 / TRSG/QM/001/20</v>
      </c>
      <c r="H209" s="7" t="str">
        <f>INDEX('Masterlist - Updating'!$H:$H,MATCH(B209,'Masterlist - Updating'!$B:$B,0))</f>
        <v>ANSI/ASME B1.2
ANSI/ASME B1.8
ANSI/ASME B1.20.1
ANSI/ASME B1.5</v>
      </c>
      <c r="I209" s="8">
        <f>INDEX('Masterlist - Updating'!$I:$I,MATCH(B209,'Masterlist - Updating'!$B:$B,0))</f>
        <v>44560</v>
      </c>
      <c r="J209" s="133">
        <f>INDEX('Masterlist - Updating'!$J:$J,MATCH(B209,'Masterlist - Updating'!$B:$B,0))</f>
        <v>1</v>
      </c>
      <c r="K209" s="133" t="str">
        <f>INDEX('Masterlist - Updating'!$K:$K,MATCH(B209,'Masterlist - Updating'!$B:$B,0))</f>
        <v>Years</v>
      </c>
      <c r="L209" s="8">
        <f>INDEX('Masterlist - Updating'!$L:$L,MATCH(B209,'Masterlist - Updating'!$B:$B,0))</f>
        <v>44925</v>
      </c>
      <c r="M209" s="7" t="str">
        <f>INDEX('Masterlist - Updating'!$M:$M,MATCH(B209,'Masterlist - Updating'!$B:$B,0))</f>
        <v>TRESCAL</v>
      </c>
      <c r="N209" s="7" t="str">
        <f>INDEX('Masterlist - Updating'!$N:$N,MATCH(B209,'Masterlist - Updating'!$B:$B,0))</f>
        <v>SALDM/2184/19/21</v>
      </c>
      <c r="O209" s="7" t="str">
        <f>INDEX('Masterlist - Updating'!$O:$O,MATCH(B209,'Masterlist - Updating'!$B:$B,0))</f>
        <v>QC BAY C TROLLY 1 L3</v>
      </c>
      <c r="P209" s="7" t="b">
        <f ca="1">INDEX('Masterlist - Updating'!$P:$P,MATCH(B209,'Masterlist - Updating'!$B:$B,0))</f>
        <v>1</v>
      </c>
      <c r="Q209" s="7">
        <f>INDEX('Masterlist - Updating'!$Q:$Q,MATCH(B209,'Masterlist - Updating'!$B:$B,0))</f>
        <v>0</v>
      </c>
      <c r="R209" s="7">
        <f>INDEX('Masterlist - Updating'!$R:$R,MATCH(B209,'Masterlist - Updating'!$B:$B,0))</f>
        <v>0</v>
      </c>
      <c r="S209" s="7">
        <f>INDEX('Masterlist - Updating'!$S:$S,MATCH(B209,'Masterlist - Updating'!$B:$B,0))</f>
        <v>0</v>
      </c>
      <c r="T209" s="7">
        <f>INDEX('Masterlist - Updating'!$T:$T,MATCH(B209,'Masterlist - Updating'!$B:$B,0))</f>
        <v>0</v>
      </c>
      <c r="U209" s="11">
        <f t="shared" ca="1" si="11"/>
        <v>44831</v>
      </c>
      <c r="V209" s="11">
        <f t="shared" si="12"/>
        <v>44911</v>
      </c>
    </row>
    <row r="210" spans="1:22" ht="62" hidden="1" x14ac:dyDescent="0.35">
      <c r="A210" s="2">
        <v>206</v>
      </c>
      <c r="B210" s="12" t="s">
        <v>935</v>
      </c>
      <c r="C210" s="130" t="str">
        <f>INDEX('Masterlist - Updating'!$C:$C,MATCH(B210,'Masterlist - Updating'!$B:$B,0))</f>
        <v>PLUG GAUGE 
(GO &amp; NO GO)</v>
      </c>
      <c r="D210" s="7" t="str">
        <f>INDEX('Masterlist - Updating'!$D:$D,MATCH(B210,'Masterlist - Updating'!$B:$B,0))</f>
        <v>THREAD CHECK INC</v>
      </c>
      <c r="E210" s="7" t="str">
        <f>INDEX('Masterlist - Updating'!$E:$E,MATCH(B210,'Masterlist - Updating'!$B:$B,0))</f>
        <v>4-3/4" - 8 UN - 2B</v>
      </c>
      <c r="F210" s="7" t="str">
        <f>INDEX('Masterlist - Updating'!$F:$F,MATCH(B210,'Masterlist - Updating'!$B:$B,0))</f>
        <v>-</v>
      </c>
      <c r="G210" s="7" t="str">
        <f>INDEX('Masterlist - Updating'!$G:$G,MATCH(B210,'Masterlist - Updating'!$B:$B,0))</f>
        <v>QCD/TRSG/PROCEDURE 014 / TRSG/QM/001/20 / 
ANSI/ASME B1.2-1983</v>
      </c>
      <c r="H210" s="7" t="str">
        <f>INDEX('Masterlist - Updating'!$H:$H,MATCH(B210,'Masterlist - Updating'!$B:$B,0))</f>
        <v>ANSI/ASME B1.2
ANSI/ASME B1.8
ANSI/ASME B1.20.1
ANSI/ASME B1.5</v>
      </c>
      <c r="I210" s="8">
        <f>INDEX('Masterlist - Updating'!$I:$I,MATCH(B210,'Masterlist - Updating'!$B:$B,0))</f>
        <v>44688</v>
      </c>
      <c r="J210" s="133">
        <f>INDEX('Masterlist - Updating'!$J:$J,MATCH(B210,'Masterlist - Updating'!$B:$B,0))</f>
        <v>1</v>
      </c>
      <c r="K210" s="133" t="str">
        <f>INDEX('Masterlist - Updating'!$K:$K,MATCH(B210,'Masterlist - Updating'!$B:$B,0))</f>
        <v>Years</v>
      </c>
      <c r="L210" s="8">
        <f>INDEX('Masterlist - Updating'!$L:$L,MATCH(B210,'Masterlist - Updating'!$B:$B,0))</f>
        <v>45053</v>
      </c>
      <c r="M210" s="7" t="str">
        <f>INDEX('Masterlist - Updating'!$M:$M,MATCH(B210,'Masterlist - Updating'!$B:$B,0))</f>
        <v>TRESCAL</v>
      </c>
      <c r="N210" s="7" t="str">
        <f>INDEX('Masterlist - Updating'!$N:$N,MATCH(B210,'Masterlist - Updating'!$B:$B,0))</f>
        <v>SNLDM/0111/1/22</v>
      </c>
      <c r="O210" s="7" t="str">
        <f>INDEX('Masterlist - Updating'!$O:$O,MATCH(B210,'Masterlist - Updating'!$B:$B,0))</f>
        <v>M/S GAUGE ROOM C17 &amp; C22</v>
      </c>
      <c r="P210" s="7" t="b">
        <f ca="1">INDEX('Masterlist - Updating'!$P:$P,MATCH(B210,'Masterlist - Updating'!$B:$B,0))</f>
        <v>1</v>
      </c>
      <c r="Q210" s="7">
        <f>INDEX('Masterlist - Updating'!$Q:$Q,MATCH(B210,'Masterlist - Updating'!$B:$B,0))</f>
        <v>0</v>
      </c>
      <c r="R210" s="7" t="str">
        <f>INDEX('Masterlist - Updating'!$R:$R,MATCH(B210,'Masterlist - Updating'!$B:$B,0))</f>
        <v>18640 (E81)
0101 (600.2)
000211509 (PH-3515F)</v>
      </c>
      <c r="S210" s="7" t="str">
        <f>INDEX('Masterlist - Updating'!$S:$S,MATCH(B210,'Masterlist - Updating'!$B:$B,0))</f>
        <v>SALDM/1010/2/21
SALDM/1074/3/21
SALDM/0624/1/22</v>
      </c>
      <c r="T210" s="7" t="str">
        <f>INDEX('Masterlist - Updating'!$T:$T,MATCH(B210,'Masterlist - Updating'!$B:$B,0))</f>
        <v>11.08.2023
12.08.2023
19.04.2023</v>
      </c>
      <c r="U210" s="11">
        <f t="shared" ca="1" si="11"/>
        <v>44831</v>
      </c>
      <c r="V210" s="11">
        <f t="shared" si="12"/>
        <v>45039</v>
      </c>
    </row>
    <row r="211" spans="1:22" ht="62" hidden="1" x14ac:dyDescent="0.35">
      <c r="A211" s="2">
        <v>207</v>
      </c>
      <c r="B211" s="12" t="s">
        <v>939</v>
      </c>
      <c r="C211" s="130" t="str">
        <f>INDEX('Masterlist - Updating'!$C:$C,MATCH(B211,'Masterlist - Updating'!$B:$B,0))</f>
        <v>PLUG GAUGE 
(GO &amp; NO GO)</v>
      </c>
      <c r="D211" s="7" t="str">
        <f>INDEX('Masterlist - Updating'!$D:$D,MATCH(B211,'Masterlist - Updating'!$B:$B,0))</f>
        <v>THREADMASTER</v>
      </c>
      <c r="E211" s="7" t="str">
        <f>INDEX('Masterlist - Updating'!$E:$E,MATCH(B211,'Masterlist - Updating'!$B:$B,0))</f>
        <v xml:space="preserve">5.750" - 8 UN - 2B </v>
      </c>
      <c r="F211" s="7" t="str">
        <f>INDEX('Masterlist - Updating'!$F:$F,MATCH(B211,'Masterlist - Updating'!$B:$B,0))</f>
        <v>90602</v>
      </c>
      <c r="G211" s="7" t="str">
        <f>INDEX('Masterlist - Updating'!$G:$G,MATCH(B211,'Masterlist - Updating'!$B:$B,0))</f>
        <v>QCD/TRSG/PROCEDURE 014 / TRSG/QM/001/20</v>
      </c>
      <c r="H211" s="7" t="str">
        <f>INDEX('Masterlist - Updating'!$H:$H,MATCH(B211,'Masterlist - Updating'!$B:$B,0))</f>
        <v>ANSI/ASME B1.2
ANSI/ASME B1.8
ANSI/ASME B1.20.1
ANSI/ASME B1.5</v>
      </c>
      <c r="I211" s="8">
        <f>INDEX('Masterlist - Updating'!$I:$I,MATCH(B211,'Masterlist - Updating'!$B:$B,0))</f>
        <v>44809</v>
      </c>
      <c r="J211" s="133">
        <f>INDEX('Masterlist - Updating'!$J:$J,MATCH(B211,'Masterlist - Updating'!$B:$B,0))</f>
        <v>1</v>
      </c>
      <c r="K211" s="133" t="str">
        <f>INDEX('Masterlist - Updating'!$K:$K,MATCH(B211,'Masterlist - Updating'!$B:$B,0))</f>
        <v>Years</v>
      </c>
      <c r="L211" s="8">
        <f>INDEX('Masterlist - Updating'!$L:$L,MATCH(B211,'Masterlist - Updating'!$B:$B,0))</f>
        <v>45174</v>
      </c>
      <c r="M211" s="7" t="str">
        <f>INDEX('Masterlist - Updating'!$M:$M,MATCH(B211,'Masterlist - Updating'!$B:$B,0))</f>
        <v>TRESCAL</v>
      </c>
      <c r="N211" s="7" t="str">
        <f>INDEX('Masterlist - Updating'!$N:$N,MATCH(B211,'Masterlist - Updating'!$B:$B,0))</f>
        <v>SNLDM/0222/2/22</v>
      </c>
      <c r="O211" s="7" t="str">
        <f>INDEX('Masterlist - Updating'!$O:$O,MATCH(B211,'Masterlist - Updating'!$B:$B,0))</f>
        <v>M/S GAUGE ROOM C3 &amp; C6</v>
      </c>
      <c r="P211" s="7" t="b">
        <f ca="1">INDEX('Masterlist - Updating'!$P:$P,MATCH(B211,'Masterlist - Updating'!$B:$B,0))</f>
        <v>1</v>
      </c>
      <c r="Q211" s="7">
        <f>INDEX('Masterlist - Updating'!$Q:$Q,MATCH(B211,'Masterlist - Updating'!$B:$B,0))</f>
        <v>0</v>
      </c>
      <c r="R211" s="7">
        <f>INDEX('Masterlist - Updating'!$R:$R,MATCH(B211,'Masterlist - Updating'!$B:$B,0))</f>
        <v>0</v>
      </c>
      <c r="S211" s="7">
        <f>INDEX('Masterlist - Updating'!$S:$S,MATCH(B211,'Masterlist - Updating'!$B:$B,0))</f>
        <v>0</v>
      </c>
      <c r="T211" s="7">
        <f>INDEX('Masterlist - Updating'!$T:$T,MATCH(B211,'Masterlist - Updating'!$B:$B,0))</f>
        <v>0</v>
      </c>
      <c r="U211" s="11">
        <f t="shared" ca="1" si="11"/>
        <v>44831</v>
      </c>
      <c r="V211" s="11">
        <f t="shared" si="12"/>
        <v>45160</v>
      </c>
    </row>
    <row r="212" spans="1:22" ht="31" hidden="1" x14ac:dyDescent="0.35">
      <c r="A212" s="2">
        <v>31</v>
      </c>
      <c r="B212" s="12" t="s">
        <v>942</v>
      </c>
      <c r="C212" s="130" t="str">
        <f>INDEX('Masterlist - Updating'!$C:$C,MATCH(B212,'Masterlist - Updating'!$B:$B,0))</f>
        <v>BRINELL MICROSCOPE</v>
      </c>
      <c r="D212" s="7" t="str">
        <f>INDEX('Masterlist - Updating'!$D:$D,MATCH(B212,'Masterlist - Updating'!$B:$B,0))</f>
        <v>BRINELL</v>
      </c>
      <c r="E212" s="7" t="str">
        <f>INDEX('Masterlist - Updating'!$E:$E,MATCH(B212,'Masterlist - Updating'!$B:$B,0))</f>
        <v>-</v>
      </c>
      <c r="F212" s="7" t="str">
        <f>INDEX('Masterlist - Updating'!$F:$F,MATCH(B212,'Masterlist - Updating'!$B:$B,0))</f>
        <v>11053</v>
      </c>
      <c r="G212" s="7" t="str">
        <f>INDEX('Masterlist - Updating'!$G:$G,MATCH(B212,'Masterlist - Updating'!$B:$B,0))</f>
        <v>CP-E10-02-REV 0 / ASTM E10-18 / ASTM E110-14</v>
      </c>
      <c r="H212" s="7" t="str">
        <f>INDEX('Masterlist - Updating'!$H:$H,MATCH(B212,'Masterlist - Updating'!$B:$B,0))</f>
        <v>ASTM E10 (TABLE 2)</v>
      </c>
      <c r="I212" s="8">
        <f>INDEX('Masterlist - Updating'!$I:$I,MATCH(B212,'Masterlist - Updating'!$B:$B,0))</f>
        <v>44511</v>
      </c>
      <c r="J212" s="133">
        <f>INDEX('Masterlist - Updating'!$J:$J,MATCH(B212,'Masterlist - Updating'!$B:$B,0))</f>
        <v>1</v>
      </c>
      <c r="K212" s="133" t="str">
        <f>INDEX('Masterlist - Updating'!$K:$K,MATCH(B212,'Masterlist - Updating'!$B:$B,0))</f>
        <v>Years</v>
      </c>
      <c r="L212" s="8">
        <f>INDEX('Masterlist - Updating'!$L:$L,MATCH(B212,'Masterlist - Updating'!$B:$B,0))</f>
        <v>44876</v>
      </c>
      <c r="M212" s="7" t="str">
        <f>INDEX('Masterlist - Updating'!$M:$M,MATCH(B212,'Masterlist - Updating'!$B:$B,0))</f>
        <v>SUNRICH</v>
      </c>
      <c r="N212" s="7" t="str">
        <f>INDEX('Masterlist - Updating'!$N:$N,MATCH(B212,'Masterlist - Updating'!$B:$B,0))</f>
        <v>Q-100A-21</v>
      </c>
      <c r="O212" s="7" t="str">
        <f>INDEX('Masterlist - Updating'!$O:$O,MATCH(B212,'Masterlist - Updating'!$B:$B,0))</f>
        <v>QC BAY C CABINET 1 L3</v>
      </c>
      <c r="P212" s="7" t="b">
        <f ca="1">INDEX('Masterlist - Updating'!$P:$P,MATCH(B212,'Masterlist - Updating'!$B:$B,0))</f>
        <v>1</v>
      </c>
      <c r="Q212" s="7">
        <f>INDEX('Masterlist - Updating'!$Q:$Q,MATCH(B212,'Masterlist - Updating'!$B:$B,0))</f>
        <v>0</v>
      </c>
      <c r="R212" s="7">
        <f>INDEX('Masterlist - Updating'!$R:$R,MATCH(B212,'Masterlist - Updating'!$B:$B,0))</f>
        <v>0</v>
      </c>
      <c r="S212" s="7">
        <f>INDEX('Masterlist - Updating'!$S:$S,MATCH(B212,'Masterlist - Updating'!$B:$B,0))</f>
        <v>0</v>
      </c>
      <c r="T212" s="7">
        <f>INDEX('Masterlist - Updating'!$T:$T,MATCH(B212,'Masterlist - Updating'!$B:$B,0))</f>
        <v>0</v>
      </c>
      <c r="U212" s="11">
        <f t="shared" ca="1" si="11"/>
        <v>44831</v>
      </c>
      <c r="V212" s="11">
        <f t="shared" si="12"/>
        <v>44862</v>
      </c>
    </row>
    <row r="213" spans="1:22" ht="77.5" hidden="1" x14ac:dyDescent="0.35">
      <c r="A213" s="2">
        <v>155</v>
      </c>
      <c r="B213" s="12" t="s">
        <v>945</v>
      </c>
      <c r="C213" s="130" t="str">
        <f>INDEX('Masterlist - Updating'!$C:$C,MATCH(B213,'Masterlist - Updating'!$B:$B,0))</f>
        <v>KING PORTABLE BRINELL HARDNESS TESTER-CHAIN METHOD
(DIRECT / INDIRECT)</v>
      </c>
      <c r="D213" s="7" t="str">
        <f>INDEX('Masterlist - Updating'!$D:$D,MATCH(B213,'Masterlist - Updating'!$B:$B,0))</f>
        <v>KING TESTER CORPORATION</v>
      </c>
      <c r="E213" s="7" t="str">
        <f>INDEX('Masterlist - Updating'!$E:$E,MATCH(B213,'Masterlist - Updating'!$B:$B,0))</f>
        <v>Load 3,000 kg</v>
      </c>
      <c r="F213" s="7" t="str">
        <f>INDEX('Masterlist - Updating'!$F:$F,MATCH(B213,'Masterlist - Updating'!$B:$B,0))</f>
        <v>TD-38</v>
      </c>
      <c r="G213" s="7" t="str">
        <f>INDEX('Masterlist - Updating'!$G:$G,MATCH(B213,'Masterlist - Updating'!$B:$B,0))</f>
        <v>MTD/CAL-25:2019 / ASTM E10-18</v>
      </c>
      <c r="H213" s="7" t="str">
        <f>INDEX('Masterlist - Updating'!$H:$H,MATCH(B213,'Masterlist - Updating'!$B:$B,0))</f>
        <v>Indirect - 3%, Direct - 1%</v>
      </c>
      <c r="I213" s="8">
        <f>INDEX('Masterlist - Updating'!$I:$I,MATCH(B213,'Masterlist - Updating'!$B:$B,0))</f>
        <v>44719</v>
      </c>
      <c r="J213" s="133">
        <f>INDEX('Masterlist - Updating'!$J:$J,MATCH(B213,'Masterlist - Updating'!$B:$B,0))</f>
        <v>1</v>
      </c>
      <c r="K213" s="133" t="str">
        <f>INDEX('Masterlist - Updating'!$K:$K,MATCH(B213,'Masterlist - Updating'!$B:$B,0))</f>
        <v>Years</v>
      </c>
      <c r="L213" s="8">
        <f>INDEX('Masterlist - Updating'!$L:$L,MATCH(B213,'Masterlist - Updating'!$B:$B,0))</f>
        <v>45084</v>
      </c>
      <c r="M213" s="7" t="str">
        <f>INDEX('Masterlist - Updating'!$M:$M,MATCH(B213,'Masterlist - Updating'!$B:$B,0))</f>
        <v>Setsco</v>
      </c>
      <c r="N213" s="7" t="str">
        <f>INDEX('Masterlist - Updating'!$N:$N,MATCH(B213,'Masterlist - Updating'!$B:$B,0))</f>
        <v>CM-8500212461/mn/10/01
CM-8500212461/MN/10/01</v>
      </c>
      <c r="O213" s="7" t="str">
        <f>INDEX('Masterlist - Updating'!$O:$O,MATCH(B213,'Masterlist - Updating'!$B:$B,0))</f>
        <v>QC BAY C ORANGE RACK L1</v>
      </c>
      <c r="P213" s="7" t="b">
        <f ca="1">INDEX('Masterlist - Updating'!$P:$P,MATCH(B213,'Masterlist - Updating'!$B:$B,0))</f>
        <v>1</v>
      </c>
      <c r="Q213" s="7">
        <f>INDEX('Masterlist - Updating'!$Q:$Q,MATCH(B213,'Masterlist - Updating'!$B:$B,0))</f>
        <v>0</v>
      </c>
      <c r="R213" s="7" t="str">
        <f>INDEX('Masterlist - Updating'!$R:$R,MATCH(B213,'Masterlist - Updating'!$B:$B,0))</f>
        <v>0245510
6101305
0811886
8329
62164</v>
      </c>
      <c r="S213" s="7" t="str">
        <f>INDEX('Masterlist - Updating'!$S:$S,MATCH(B213,'Masterlist - Updating'!$B:$B,0))</f>
        <v>0245510
6101305
0811886
SK-175093/20/1
12437 D-K-15106-01-00</v>
      </c>
      <c r="T213" s="7" t="str">
        <f>INDEX('Masterlist - Updating'!$T:$T,MATCH(B213,'Masterlist - Updating'!$B:$B,0))</f>
        <v>14.12.2022
07.12.2022
24.10.2022
27.08.2022
13.10.2023</v>
      </c>
      <c r="U213" s="11">
        <f t="shared" ca="1" si="11"/>
        <v>44831</v>
      </c>
      <c r="V213" s="11">
        <f t="shared" si="12"/>
        <v>45070</v>
      </c>
    </row>
    <row r="214" spans="1:22" ht="46.5" hidden="1" x14ac:dyDescent="0.35">
      <c r="A214" s="2">
        <v>141</v>
      </c>
      <c r="B214" s="12" t="s">
        <v>957</v>
      </c>
      <c r="C214" s="130" t="str">
        <f>INDEX('Masterlist - Updating'!$C:$C,MATCH(B214,'Masterlist - Updating'!$B:$B,0))</f>
        <v>TAPER GAUGE (EXTERNAL PITCH DIAMETER GAUGE -DIAL GAUGE)</v>
      </c>
      <c r="D214" s="7" t="str">
        <f>INDEX('Masterlist - Updating'!$D:$D,MATCH(B214,'Masterlist - Updating'!$B:$B,0))</f>
        <v>GAGEMAKER</v>
      </c>
      <c r="E214" s="7" t="str">
        <f>INDEX('Masterlist - Updating'!$E:$E,MATCH(B214,'Masterlist - Updating'!$B:$B,0))</f>
        <v xml:space="preserve"> 0'' - 0.5''</v>
      </c>
      <c r="F214" s="7" t="str">
        <f>INDEX('Masterlist - Updating'!$F:$F,MATCH(B214,'Masterlist - Updating'!$B:$B,0))</f>
        <v>090505736</v>
      </c>
      <c r="G214" s="7" t="str">
        <f>INDEX('Masterlist - Updating'!$G:$G,MATCH(B214,'Masterlist - Updating'!$B:$B,0))</f>
        <v>QCD/TRSG/PROCEDURE 011 / TRSG/QM/001/20</v>
      </c>
      <c r="H214" s="7" t="str">
        <f>INDEX('Masterlist - Updating'!$H:$H,MATCH(B214,'Masterlist - Updating'!$B:$B,0))</f>
        <v>ASME/ANSI B89.1.10M</v>
      </c>
      <c r="I214" s="8">
        <f>INDEX('Masterlist - Updating'!$I:$I,MATCH(B214,'Masterlist - Updating'!$B:$B,0))</f>
        <v>44806</v>
      </c>
      <c r="J214" s="133">
        <f>INDEX('Masterlist - Updating'!$J:$J,MATCH(B214,'Masterlist - Updating'!$B:$B,0))</f>
        <v>1</v>
      </c>
      <c r="K214" s="133" t="str">
        <f>INDEX('Masterlist - Updating'!$K:$K,MATCH(B214,'Masterlist - Updating'!$B:$B,0))</f>
        <v>Years</v>
      </c>
      <c r="L214" s="8">
        <f>INDEX('Masterlist - Updating'!$L:$L,MATCH(B214,'Masterlist - Updating'!$B:$B,0))</f>
        <v>45171</v>
      </c>
      <c r="M214" s="7" t="str">
        <f>INDEX('Masterlist - Updating'!$M:$M,MATCH(B214,'Masterlist - Updating'!$B:$B,0))</f>
        <v>TRESCAL</v>
      </c>
      <c r="N214" s="7" t="str">
        <f>INDEX('Masterlist - Updating'!$N:$N,MATCH(B214,'Masterlist - Updating'!$B:$B,0))</f>
        <v>SALDM/1462/1/22</v>
      </c>
      <c r="O214" s="7" t="str">
        <f>INDEX('Masterlist - Updating'!$O:$O,MATCH(B214,'Masterlist - Updating'!$B:$B,0))</f>
        <v>M/S GAUGE ROOM L1</v>
      </c>
      <c r="P214" s="7" t="b">
        <f ca="1">INDEX('Masterlist - Updating'!$P:$P,MATCH(B214,'Masterlist - Updating'!$B:$B,0))</f>
        <v>1</v>
      </c>
      <c r="Q214" s="7">
        <f>INDEX('Masterlist - Updating'!$Q:$Q,MATCH(B214,'Masterlist - Updating'!$B:$B,0))</f>
        <v>0</v>
      </c>
      <c r="R214" s="7">
        <f>INDEX('Masterlist - Updating'!$R:$R,MATCH(B214,'Masterlist - Updating'!$B:$B,0))</f>
        <v>0</v>
      </c>
      <c r="S214" s="7">
        <f>INDEX('Masterlist - Updating'!$S:$S,MATCH(B214,'Masterlist - Updating'!$B:$B,0))</f>
        <v>0</v>
      </c>
      <c r="T214" s="7">
        <f>INDEX('Masterlist - Updating'!$T:$T,MATCH(B214,'Masterlist - Updating'!$B:$B,0))</f>
        <v>0</v>
      </c>
      <c r="U214" s="11">
        <f t="shared" ca="1" si="11"/>
        <v>44831</v>
      </c>
      <c r="V214" s="11">
        <f t="shared" si="12"/>
        <v>45157</v>
      </c>
    </row>
    <row r="215" spans="1:22" ht="62" hidden="1" x14ac:dyDescent="0.35">
      <c r="A215" s="2">
        <v>303</v>
      </c>
      <c r="B215" s="12" t="s">
        <v>961</v>
      </c>
      <c r="C215" s="130" t="str">
        <f>INDEX('Masterlist - Updating'!$C:$C,MATCH(B215,'Masterlist - Updating'!$B:$B,0))</f>
        <v>RING GAUGE
(GO &amp; NO GO)</v>
      </c>
      <c r="D215" s="7" t="str">
        <f>INDEX('Masterlist - Updating'!$D:$D,MATCH(B215,'Masterlist - Updating'!$B:$B,0))</f>
        <v>THREADMASTER</v>
      </c>
      <c r="E215" s="7" t="str">
        <f>INDEX('Masterlist - Updating'!$E:$E,MATCH(B215,'Masterlist - Updating'!$B:$B,0))</f>
        <v>3" - 4 STUB ACME - 2G</v>
      </c>
      <c r="F215" s="7" t="str">
        <f>INDEX('Masterlist - Updating'!$F:$F,MATCH(B215,'Masterlist - Updating'!$B:$B,0))</f>
        <v>90645 &amp; 90646</v>
      </c>
      <c r="G215" s="7" t="str">
        <f>INDEX('Masterlist - Updating'!$G:$G,MATCH(B215,'Masterlist - Updating'!$B:$B,0))</f>
        <v>QCD/TRSG/PROCEDURE 014 / TRSG/QM/001/20</v>
      </c>
      <c r="H215" s="7" t="str">
        <f>INDEX('Masterlist - Updating'!$H:$H,MATCH(B215,'Masterlist - Updating'!$B:$B,0))</f>
        <v>ANSI/ASME B1.2
ANSI/ASME B1.8
ANSI/ASME B1.20.1
ANSI/ASME B1.5</v>
      </c>
      <c r="I215" s="8">
        <f>INDEX('Masterlist - Updating'!$I:$I,MATCH(B215,'Masterlist - Updating'!$B:$B,0))</f>
        <v>44809</v>
      </c>
      <c r="J215" s="133">
        <f>INDEX('Masterlist - Updating'!$J:$J,MATCH(B215,'Masterlist - Updating'!$B:$B,0))</f>
        <v>1</v>
      </c>
      <c r="K215" s="133" t="str">
        <f>INDEX('Masterlist - Updating'!$K:$K,MATCH(B215,'Masterlist - Updating'!$B:$B,0))</f>
        <v>Years</v>
      </c>
      <c r="L215" s="8">
        <f>INDEX('Masterlist - Updating'!$L:$L,MATCH(B215,'Masterlist - Updating'!$B:$B,0))</f>
        <v>45174</v>
      </c>
      <c r="M215" s="7" t="str">
        <f>INDEX('Masterlist - Updating'!$M:$M,MATCH(B215,'Masterlist - Updating'!$B:$B,0))</f>
        <v>TRESCAL</v>
      </c>
      <c r="N215" s="7" t="str">
        <f>INDEX('Masterlist - Updating'!$N:$N,MATCH(B215,'Masterlist - Updating'!$B:$B,0))</f>
        <v>SALDM/1462/14/22</v>
      </c>
      <c r="O215" s="7" t="str">
        <f>INDEX('Masterlist - Updating'!$O:$O,MATCH(B215,'Masterlist - Updating'!$B:$B,0))</f>
        <v>QC GAUGE ROOM - H</v>
      </c>
      <c r="P215" s="7" t="b">
        <f ca="1">INDEX('Masterlist - Updating'!$P:$P,MATCH(B215,'Masterlist - Updating'!$B:$B,0))</f>
        <v>1</v>
      </c>
      <c r="Q215" s="7">
        <f>INDEX('Masterlist - Updating'!$Q:$Q,MATCH(B215,'Masterlist - Updating'!$B:$B,0))</f>
        <v>0</v>
      </c>
      <c r="R215" s="7">
        <f>INDEX('Masterlist - Updating'!$R:$R,MATCH(B215,'Masterlist - Updating'!$B:$B,0))</f>
        <v>0</v>
      </c>
      <c r="S215" s="7">
        <f>INDEX('Masterlist - Updating'!$S:$S,MATCH(B215,'Masterlist - Updating'!$B:$B,0))</f>
        <v>0</v>
      </c>
      <c r="T215" s="7">
        <f>INDEX('Masterlist - Updating'!$T:$T,MATCH(B215,'Masterlist - Updating'!$B:$B,0))</f>
        <v>0</v>
      </c>
      <c r="U215" s="11">
        <f t="shared" ca="1" si="11"/>
        <v>44831</v>
      </c>
      <c r="V215" s="11">
        <f t="shared" si="12"/>
        <v>45160</v>
      </c>
    </row>
    <row r="216" spans="1:22" ht="62" hidden="1" x14ac:dyDescent="0.35">
      <c r="A216" s="2">
        <v>271</v>
      </c>
      <c r="B216" s="12" t="s">
        <v>964</v>
      </c>
      <c r="C216" s="130" t="str">
        <f>INDEX('Masterlist - Updating'!$C:$C,MATCH(B216,'Masterlist - Updating'!$B:$B,0))</f>
        <v>PLUG GAUGE 
(GO &amp; NO GO)</v>
      </c>
      <c r="D216" s="7" t="str">
        <f>INDEX('Masterlist - Updating'!$D:$D,MATCH(B216,'Masterlist - Updating'!$B:$B,0))</f>
        <v>MERCURY GAGE</v>
      </c>
      <c r="E216" s="7" t="str">
        <f>INDEX('Masterlist - Updating'!$E:$E,MATCH(B216,'Masterlist - Updating'!$B:$B,0))</f>
        <v>3-1/4" - 8 UN - 2B</v>
      </c>
      <c r="F216" s="7" t="str">
        <f>INDEX('Masterlist - Updating'!$F:$F,MATCH(B216,'Masterlist - Updating'!$B:$B,0))</f>
        <v>GN 2175/ GN 2176</v>
      </c>
      <c r="G216" s="7" t="str">
        <f>INDEX('Masterlist - Updating'!$G:$G,MATCH(B216,'Masterlist - Updating'!$B:$B,0))</f>
        <v>QCD/TRSG/PROCEDURE 014 / TRSG/QM/001/20</v>
      </c>
      <c r="H216" s="7" t="str">
        <f>INDEX('Masterlist - Updating'!$H:$H,MATCH(B216,'Masterlist - Updating'!$B:$B,0))</f>
        <v>ANSI/ASME B1.2
ANSI/ASME B1.8
ANSI/ASME B1.20.1
ANSI/ASME B1.5</v>
      </c>
      <c r="I216" s="8">
        <f>INDEX('Masterlist - Updating'!$I:$I,MATCH(B216,'Masterlist - Updating'!$B:$B,0))</f>
        <v>44809</v>
      </c>
      <c r="J216" s="133">
        <f>INDEX('Masterlist - Updating'!$J:$J,MATCH(B216,'Masterlist - Updating'!$B:$B,0))</f>
        <v>1</v>
      </c>
      <c r="K216" s="133" t="str">
        <f>INDEX('Masterlist - Updating'!$K:$K,MATCH(B216,'Masterlist - Updating'!$B:$B,0))</f>
        <v>Years</v>
      </c>
      <c r="L216" s="8">
        <f>INDEX('Masterlist - Updating'!$L:$L,MATCH(B216,'Masterlist - Updating'!$B:$B,0))</f>
        <v>45174</v>
      </c>
      <c r="M216" s="7" t="str">
        <f>INDEX('Masterlist - Updating'!$M:$M,MATCH(B216,'Masterlist - Updating'!$B:$B,0))</f>
        <v>TRESCAL</v>
      </c>
      <c r="N216" s="7" t="str">
        <f>INDEX('Masterlist - Updating'!$N:$N,MATCH(B216,'Masterlist - Updating'!$B:$B,0))</f>
        <v>SALDM/1462/10/22</v>
      </c>
      <c r="O216" s="7" t="str">
        <f>INDEX('Masterlist - Updating'!$O:$O,MATCH(B216,'Masterlist - Updating'!$B:$B,0))</f>
        <v>QC GAUGE ROOM - D</v>
      </c>
      <c r="P216" s="7" t="b">
        <f ca="1">INDEX('Masterlist - Updating'!$P:$P,MATCH(B216,'Masterlist - Updating'!$B:$B,0))</f>
        <v>1</v>
      </c>
      <c r="Q216" s="7">
        <f>INDEX('Masterlist - Updating'!$Q:$Q,MATCH(B216,'Masterlist - Updating'!$B:$B,0))</f>
        <v>0</v>
      </c>
      <c r="R216" s="7">
        <f>INDEX('Masterlist - Updating'!$R:$R,MATCH(B216,'Masterlist - Updating'!$B:$B,0))</f>
        <v>0</v>
      </c>
      <c r="S216" s="7">
        <f>INDEX('Masterlist - Updating'!$S:$S,MATCH(B216,'Masterlist - Updating'!$B:$B,0))</f>
        <v>0</v>
      </c>
      <c r="T216" s="7">
        <f>INDEX('Masterlist - Updating'!$T:$T,MATCH(B216,'Masterlist - Updating'!$B:$B,0))</f>
        <v>0</v>
      </c>
      <c r="U216" s="11">
        <f t="shared" ca="1" si="11"/>
        <v>44831</v>
      </c>
      <c r="V216" s="11">
        <f t="shared" si="12"/>
        <v>45160</v>
      </c>
    </row>
    <row r="217" spans="1:22" ht="62" hidden="1" x14ac:dyDescent="0.35">
      <c r="A217" s="2">
        <v>266</v>
      </c>
      <c r="B217" s="12" t="s">
        <v>967</v>
      </c>
      <c r="C217" s="130" t="str">
        <f>INDEX('Masterlist - Updating'!$C:$C,MATCH(B217,'Masterlist - Updating'!$B:$B,0))</f>
        <v>PLUG GAUGE 
(GO &amp; NO GO)</v>
      </c>
      <c r="D217" s="7" t="str">
        <f>INDEX('Masterlist - Updating'!$D:$D,MATCH(B217,'Masterlist - Updating'!$B:$B,0))</f>
        <v>THREADMASTER</v>
      </c>
      <c r="E217" s="7" t="str">
        <f>INDEX('Masterlist - Updating'!$E:$E,MATCH(B217,'Masterlist - Updating'!$B:$B,0))</f>
        <v>3.750" - 4 STUB ACME - 2G</v>
      </c>
      <c r="F217" s="7" t="str">
        <f>INDEX('Masterlist - Updating'!$F:$F,MATCH(B217,'Masterlist - Updating'!$B:$B,0))</f>
        <v>72362</v>
      </c>
      <c r="G217" s="7" t="str">
        <f>INDEX('Masterlist - Updating'!$G:$G,MATCH(B217,'Masterlist - Updating'!$B:$B,0))</f>
        <v>QCD/TRSG/PROCEDURE 014 / TRSG/QM/001/20</v>
      </c>
      <c r="H217" s="7" t="str">
        <f>INDEX('Masterlist - Updating'!$H:$H,MATCH(B217,'Masterlist - Updating'!$B:$B,0))</f>
        <v>ANSI/ASME B1.2
ANSI/ASME B1.8
ANSI/ASME B1.20.1
ANSI/ASME B1.5</v>
      </c>
      <c r="I217" s="8">
        <f>INDEX('Masterlist - Updating'!$I:$I,MATCH(B217,'Masterlist - Updating'!$B:$B,0))</f>
        <v>44809</v>
      </c>
      <c r="J217" s="133">
        <f>INDEX('Masterlist - Updating'!$J:$J,MATCH(B217,'Masterlist - Updating'!$B:$B,0))</f>
        <v>1</v>
      </c>
      <c r="K217" s="133" t="str">
        <f>INDEX('Masterlist - Updating'!$K:$K,MATCH(B217,'Masterlist - Updating'!$B:$B,0))</f>
        <v>Years</v>
      </c>
      <c r="L217" s="8">
        <f>INDEX('Masterlist - Updating'!$L:$L,MATCH(B217,'Masterlist - Updating'!$B:$B,0))</f>
        <v>45174</v>
      </c>
      <c r="M217" s="7" t="str">
        <f>INDEX('Masterlist - Updating'!$M:$M,MATCH(B217,'Masterlist - Updating'!$B:$B,0))</f>
        <v>TRESCAL</v>
      </c>
      <c r="N217" s="7" t="str">
        <f>INDEX('Masterlist - Updating'!$N:$N,MATCH(B217,'Masterlist - Updating'!$B:$B,0))</f>
        <v>SALDM/1462/13/22</v>
      </c>
      <c r="O217" s="7" t="str">
        <f>INDEX('Masterlist - Updating'!$O:$O,MATCH(B217,'Masterlist - Updating'!$B:$B,0))</f>
        <v>QC GAUGE ROOM - H</v>
      </c>
      <c r="P217" s="7" t="b">
        <f ca="1">INDEX('Masterlist - Updating'!$P:$P,MATCH(B217,'Masterlist - Updating'!$B:$B,0))</f>
        <v>1</v>
      </c>
      <c r="Q217" s="7">
        <f>INDEX('Masterlist - Updating'!$Q:$Q,MATCH(B217,'Masterlist - Updating'!$B:$B,0))</f>
        <v>0</v>
      </c>
      <c r="R217" s="7">
        <f>INDEX('Masterlist - Updating'!$R:$R,MATCH(B217,'Masterlist - Updating'!$B:$B,0))</f>
        <v>0</v>
      </c>
      <c r="S217" s="7">
        <f>INDEX('Masterlist - Updating'!$S:$S,MATCH(B217,'Masterlist - Updating'!$B:$B,0))</f>
        <v>0</v>
      </c>
      <c r="T217" s="7">
        <f>INDEX('Masterlist - Updating'!$T:$T,MATCH(B217,'Masterlist - Updating'!$B:$B,0))</f>
        <v>0</v>
      </c>
      <c r="U217" s="11">
        <f t="shared" ca="1" si="11"/>
        <v>44831</v>
      </c>
      <c r="V217" s="11">
        <f t="shared" si="12"/>
        <v>45160</v>
      </c>
    </row>
    <row r="218" spans="1:22" ht="62" hidden="1" x14ac:dyDescent="0.35">
      <c r="A218" s="2">
        <v>274</v>
      </c>
      <c r="B218" s="12" t="s">
        <v>970</v>
      </c>
      <c r="C218" s="130" t="str">
        <f>INDEX('Masterlist - Updating'!$C:$C,MATCH(B218,'Masterlist - Updating'!$B:$B,0))</f>
        <v>PLUG GAUGE 
(GO &amp; NO GO)</v>
      </c>
      <c r="D218" s="7" t="str">
        <f>INDEX('Masterlist - Updating'!$D:$D,MATCH(B218,'Masterlist - Updating'!$B:$B,0))</f>
        <v>THREADMASTER</v>
      </c>
      <c r="E218" s="7" t="str">
        <f>INDEX('Masterlist - Updating'!$E:$E,MATCH(B218,'Masterlist - Updating'!$B:$B,0))</f>
        <v>4" - 4 STUB ACME - 2G</v>
      </c>
      <c r="F218" s="7" t="str">
        <f>INDEX('Masterlist - Updating'!$F:$F,MATCH(B218,'Masterlist - Updating'!$B:$B,0))</f>
        <v>72363</v>
      </c>
      <c r="G218" s="7" t="str">
        <f>INDEX('Masterlist - Updating'!$G:$G,MATCH(B218,'Masterlist - Updating'!$B:$B,0))</f>
        <v>QCD/TRSG/PROCEDURE 014 / TRSG/QM/001/20</v>
      </c>
      <c r="H218" s="7" t="str">
        <f>INDEX('Masterlist - Updating'!$H:$H,MATCH(B218,'Masterlist - Updating'!$B:$B,0))</f>
        <v>ANSI/ASME B1.2
ANSI/ASME B1.8
ANSI/ASME B1.20.1
ANSI/ASME B1.5</v>
      </c>
      <c r="I218" s="8">
        <f>INDEX('Masterlist - Updating'!$I:$I,MATCH(B218,'Masterlist - Updating'!$B:$B,0))</f>
        <v>44557</v>
      </c>
      <c r="J218" s="133">
        <f>INDEX('Masterlist - Updating'!$J:$J,MATCH(B218,'Masterlist - Updating'!$B:$B,0))</f>
        <v>1</v>
      </c>
      <c r="K218" s="133" t="str">
        <f>INDEX('Masterlist - Updating'!$K:$K,MATCH(B218,'Masterlist - Updating'!$B:$B,0))</f>
        <v>Years</v>
      </c>
      <c r="L218" s="8">
        <f>INDEX('Masterlist - Updating'!$L:$L,MATCH(B218,'Masterlist - Updating'!$B:$B,0))</f>
        <v>44922</v>
      </c>
      <c r="M218" s="7" t="str">
        <f>INDEX('Masterlist - Updating'!$M:$M,MATCH(B218,'Masterlist - Updating'!$B:$B,0))</f>
        <v>TRESCAL</v>
      </c>
      <c r="N218" s="7" t="str">
        <f>INDEX('Masterlist - Updating'!$N:$N,MATCH(B218,'Masterlist - Updating'!$B:$B,0))</f>
        <v>SNLDM/0384/4/21</v>
      </c>
      <c r="O218" s="7" t="str">
        <f>INDEX('Masterlist - Updating'!$O:$O,MATCH(B218,'Masterlist - Updating'!$B:$B,0))</f>
        <v>QC GAUGE ROOM - H</v>
      </c>
      <c r="P218" s="7" t="b">
        <f ca="1">INDEX('Masterlist - Updating'!$P:$P,MATCH(B218,'Masterlist - Updating'!$B:$B,0))</f>
        <v>1</v>
      </c>
      <c r="Q218" s="7">
        <f>INDEX('Masterlist - Updating'!$Q:$Q,MATCH(B218,'Masterlist - Updating'!$B:$B,0))</f>
        <v>0</v>
      </c>
      <c r="R218" s="7">
        <f>INDEX('Masterlist - Updating'!$R:$R,MATCH(B218,'Masterlist - Updating'!$B:$B,0))</f>
        <v>0</v>
      </c>
      <c r="S218" s="7">
        <f>INDEX('Masterlist - Updating'!$S:$S,MATCH(B218,'Masterlist - Updating'!$B:$B,0))</f>
        <v>0</v>
      </c>
      <c r="T218" s="7">
        <f>INDEX('Masterlist - Updating'!$T:$T,MATCH(B218,'Masterlist - Updating'!$B:$B,0))</f>
        <v>0</v>
      </c>
      <c r="U218" s="11">
        <f t="shared" ca="1" si="11"/>
        <v>44831</v>
      </c>
      <c r="V218" s="11">
        <f t="shared" ref="V218:V249" si="13">L218-14</f>
        <v>44908</v>
      </c>
    </row>
    <row r="219" spans="1:22" ht="62" hidden="1" x14ac:dyDescent="0.35">
      <c r="A219" s="2">
        <v>282</v>
      </c>
      <c r="B219" s="12" t="s">
        <v>973</v>
      </c>
      <c r="C219" s="130" t="str">
        <f>INDEX('Masterlist - Updating'!$C:$C,MATCH(B219,'Masterlist - Updating'!$B:$B,0))</f>
        <v>PLUG GAUGE 
(GO &amp; NO GO)</v>
      </c>
      <c r="D219" s="7" t="str">
        <f>INDEX('Masterlist - Updating'!$D:$D,MATCH(B219,'Masterlist - Updating'!$B:$B,0))</f>
        <v>THREADMASTER</v>
      </c>
      <c r="E219" s="7" t="str">
        <f>INDEX('Masterlist - Updating'!$E:$E,MATCH(B219,'Masterlist - Updating'!$B:$B,0))</f>
        <v>6.500" - 4 STUB ACME - 2G</v>
      </c>
      <c r="F219" s="7" t="str">
        <f>INDEX('Masterlist - Updating'!$F:$F,MATCH(B219,'Masterlist - Updating'!$B:$B,0))</f>
        <v>72364</v>
      </c>
      <c r="G219" s="7" t="str">
        <f>INDEX('Masterlist - Updating'!$G:$G,MATCH(B219,'Masterlist - Updating'!$B:$B,0))</f>
        <v>QCD/TRSG/PROCEDURE 014 / TRSG/QM/001/20</v>
      </c>
      <c r="H219" s="7" t="str">
        <f>INDEX('Masterlist - Updating'!$H:$H,MATCH(B219,'Masterlist - Updating'!$B:$B,0))</f>
        <v>ANSI/ASME B1.2
ANSI/ASME B1.8
ANSI/ASME B1.20.1
ANSI/ASME B1.5</v>
      </c>
      <c r="I219" s="8">
        <f>INDEX('Masterlist - Updating'!$I:$I,MATCH(B219,'Masterlist - Updating'!$B:$B,0))</f>
        <v>44469</v>
      </c>
      <c r="J219" s="133">
        <f>INDEX('Masterlist - Updating'!$J:$J,MATCH(B219,'Masterlist - Updating'!$B:$B,0))</f>
        <v>1</v>
      </c>
      <c r="K219" s="133" t="str">
        <f>INDEX('Masterlist - Updating'!$K:$K,MATCH(B219,'Masterlist - Updating'!$B:$B,0))</f>
        <v>Years</v>
      </c>
      <c r="L219" s="8">
        <f>INDEX('Masterlist - Updating'!$L:$L,MATCH(B219,'Masterlist - Updating'!$B:$B,0))</f>
        <v>44834</v>
      </c>
      <c r="M219" s="7" t="str">
        <f>INDEX('Masterlist - Updating'!$M:$M,MATCH(B219,'Masterlist - Updating'!$B:$B,0))</f>
        <v>TRESCAL</v>
      </c>
      <c r="N219" s="7" t="str">
        <f>INDEX('Masterlist - Updating'!$N:$N,MATCH(B219,'Masterlist - Updating'!$B:$B,0))</f>
        <v>SNLDM/0285/1/21</v>
      </c>
      <c r="O219" s="7" t="str">
        <f>INDEX('Masterlist - Updating'!$O:$O,MATCH(B219,'Masterlist - Updating'!$B:$B,0))</f>
        <v>M/S GAUGE ROOM D1 &amp; D2</v>
      </c>
      <c r="P219" s="7" t="b">
        <f ca="1">INDEX('Masterlist - Updating'!$P:$P,MATCH(B219,'Masterlist - Updating'!$B:$B,0))</f>
        <v>0</v>
      </c>
      <c r="Q219" s="7">
        <f>INDEX('Masterlist - Updating'!$Q:$Q,MATCH(B219,'Masterlist - Updating'!$B:$B,0))</f>
        <v>0</v>
      </c>
      <c r="R219" s="7">
        <f>INDEX('Masterlist - Updating'!$R:$R,MATCH(B219,'Masterlist - Updating'!$B:$B,0))</f>
        <v>0</v>
      </c>
      <c r="S219" s="7">
        <f>INDEX('Masterlist - Updating'!$S:$S,MATCH(B219,'Masterlist - Updating'!$B:$B,0))</f>
        <v>0</v>
      </c>
      <c r="T219" s="7">
        <f>INDEX('Masterlist - Updating'!$T:$T,MATCH(B219,'Masterlist - Updating'!$B:$B,0))</f>
        <v>0</v>
      </c>
      <c r="U219" s="11">
        <f t="shared" ca="1" si="11"/>
        <v>44831</v>
      </c>
      <c r="V219" s="11">
        <f t="shared" si="13"/>
        <v>44820</v>
      </c>
    </row>
    <row r="220" spans="1:22" ht="46.5" hidden="1" x14ac:dyDescent="0.35">
      <c r="A220" s="2">
        <v>72</v>
      </c>
      <c r="B220" s="12" t="s">
        <v>977</v>
      </c>
      <c r="C220" s="130" t="str">
        <f>INDEX('Masterlist - Updating'!$C:$C,MATCH(B220,'Masterlist - Updating'!$B:$B,0))</f>
        <v>DIAL CALIPER</v>
      </c>
      <c r="D220" s="7" t="str">
        <f>INDEX('Masterlist - Updating'!$D:$D,MATCH(B220,'Masterlist - Updating'!$B:$B,0))</f>
        <v>MITUTOYO</v>
      </c>
      <c r="E220" s="7" t="str">
        <f>INDEX('Masterlist - Updating'!$E:$E,MATCH(B220,'Masterlist - Updating'!$B:$B,0))</f>
        <v>0" - 12"</v>
      </c>
      <c r="F220" s="7" t="str">
        <f>INDEX('Masterlist - Updating'!$F:$F,MATCH(B220,'Masterlist - Updating'!$B:$B,0))</f>
        <v>12548658</v>
      </c>
      <c r="G220" s="7" t="str">
        <f>INDEX('Masterlist - Updating'!$G:$G,MATCH(B220,'Masterlist - Updating'!$B:$B,0))</f>
        <v>QCD/TRSG/PROCEDURE 008 / TRSG/QM/001/20 / 
ANSI/ASME B1.2-1983</v>
      </c>
      <c r="H220" s="7" t="str">
        <f>INDEX('Masterlist - Updating'!$H:$H,MATCH(B220,'Masterlist - Updating'!$B:$B,0))</f>
        <v>± 0.001"</v>
      </c>
      <c r="I220" s="8">
        <f>INDEX('Masterlist - Updating'!$I:$I,MATCH(B220,'Masterlist - Updating'!$B:$B,0))</f>
        <v>44707</v>
      </c>
      <c r="J220" s="133">
        <f>INDEX('Masterlist - Updating'!$J:$J,MATCH(B220,'Masterlist - Updating'!$B:$B,0))</f>
        <v>1</v>
      </c>
      <c r="K220" s="133" t="str">
        <f>INDEX('Masterlist - Updating'!$K:$K,MATCH(B220,'Masterlist - Updating'!$B:$B,0))</f>
        <v>Years</v>
      </c>
      <c r="L220" s="8">
        <f>INDEX('Masterlist - Updating'!$L:$L,MATCH(B220,'Masterlist - Updating'!$B:$B,0))</f>
        <v>45072</v>
      </c>
      <c r="M220" s="7" t="str">
        <f>INDEX('Masterlist - Updating'!$M:$M,MATCH(B220,'Masterlist - Updating'!$B:$B,0))</f>
        <v>TRESCAL</v>
      </c>
      <c r="N220" s="7" t="str">
        <f>INDEX('Masterlist - Updating'!$N:$N,MATCH(B220,'Masterlist - Updating'!$B:$B,0))</f>
        <v>SALDM/0826/4/22</v>
      </c>
      <c r="O220" s="7" t="str">
        <f>INDEX('Masterlist - Updating'!$O:$O,MATCH(B220,'Masterlist - Updating'!$B:$B,0))</f>
        <v>Weld Shop  ( BAY B )</v>
      </c>
      <c r="P220" s="7" t="b">
        <f ca="1">INDEX('Masterlist - Updating'!$P:$P,MATCH(B220,'Masterlist - Updating'!$B:$B,0))</f>
        <v>1</v>
      </c>
      <c r="Q220" s="7">
        <f>INDEX('Masterlist - Updating'!$Q:$Q,MATCH(B220,'Masterlist - Updating'!$B:$B,0))</f>
        <v>0</v>
      </c>
      <c r="R220" s="7" t="str">
        <f>INDEX('Masterlist - Updating'!$R:$R,MATCH(B220,'Masterlist - Updating'!$B:$B,0))</f>
        <v>18640 (E81)
515-565
--</v>
      </c>
      <c r="S220" s="7" t="str">
        <f>INDEX('Masterlist - Updating'!$S:$S,MATCH(B220,'Masterlist - Updating'!$B:$B,0))</f>
        <v>SALDM/1010/2/21
SALDM/1681/2/21
SALDM/1883/2/21</v>
      </c>
      <c r="T220" s="7" t="str">
        <f>INDEX('Masterlist - Updating'!$T:$T,MATCH(B220,'Masterlist - Updating'!$B:$B,0))</f>
        <v>11.08.2023
03.11.2022
22.11.2022</v>
      </c>
      <c r="U220" s="11">
        <f t="shared" ca="1" si="11"/>
        <v>44831</v>
      </c>
      <c r="V220" s="11">
        <f t="shared" si="13"/>
        <v>45058</v>
      </c>
    </row>
    <row r="221" spans="1:22" ht="62" hidden="1" x14ac:dyDescent="0.35">
      <c r="A221" s="2">
        <v>358</v>
      </c>
      <c r="B221" s="12" t="s">
        <v>981</v>
      </c>
      <c r="C221" s="130" t="str">
        <f>INDEX('Masterlist - Updating'!$C:$C,MATCH(B221,'Masterlist - Updating'!$B:$B,0))</f>
        <v>VERNIER CALIPER</v>
      </c>
      <c r="D221" s="7" t="str">
        <f>INDEX('Masterlist - Updating'!$D:$D,MATCH(B221,'Masterlist - Updating'!$B:$B,0))</f>
        <v>MITUTOYO</v>
      </c>
      <c r="E221" s="7" t="str">
        <f>INDEX('Masterlist - Updating'!$E:$E,MATCH(B221,'Masterlist - Updating'!$B:$B,0))</f>
        <v xml:space="preserve"> 0" - 40"</v>
      </c>
      <c r="F221" s="7" t="str">
        <f>INDEX('Masterlist - Updating'!$F:$F,MATCH(B221,'Masterlist - Updating'!$B:$B,0))</f>
        <v>12008794</v>
      </c>
      <c r="G221" s="7" t="str">
        <f>INDEX('Masterlist - Updating'!$G:$G,MATCH(B221,'Masterlist - Updating'!$B:$B,0))</f>
        <v>MDCP-02:2020</v>
      </c>
      <c r="H221" s="7" t="str">
        <f>INDEX('Masterlist - Updating'!$H:$H,MATCH(B221,'Masterlist - Updating'!$B:$B,0))</f>
        <v>BS 887 / JIS B 7507 OR PER MANUFACTURER SPECIFICATION</v>
      </c>
      <c r="I221" s="8">
        <f>INDEX('Masterlist - Updating'!$I:$I,MATCH(B221,'Masterlist - Updating'!$B:$B,0))</f>
        <v>44483</v>
      </c>
      <c r="J221" s="133">
        <f>INDEX('Masterlist - Updating'!$J:$J,MATCH(B221,'Masterlist - Updating'!$B:$B,0))</f>
        <v>1</v>
      </c>
      <c r="K221" s="133" t="str">
        <f>INDEX('Masterlist - Updating'!$K:$K,MATCH(B221,'Masterlist - Updating'!$B:$B,0))</f>
        <v>Years</v>
      </c>
      <c r="L221" s="8">
        <f>INDEX('Masterlist - Updating'!$L:$L,MATCH(B221,'Masterlist - Updating'!$B:$B,0))</f>
        <v>44848</v>
      </c>
      <c r="M221" s="7" t="str">
        <f>INDEX('Masterlist - Updating'!$M:$M,MATCH(B221,'Masterlist - Updating'!$B:$B,0))</f>
        <v>Ming Deng</v>
      </c>
      <c r="N221" s="7" t="str">
        <f>INDEX('Masterlist - Updating'!$N:$N,MATCH(B221,'Masterlist - Updating'!$B:$B,0))</f>
        <v>MDL213166-3</v>
      </c>
      <c r="O221" s="7" t="str">
        <f>INDEX('Masterlist - Updating'!$O:$O,MATCH(B221,'Masterlist - Updating'!$B:$B,0))</f>
        <v>QC BAY C ORANGE RACK L4</v>
      </c>
      <c r="P221" s="7" t="b">
        <f ca="1">INDEX('Masterlist - Updating'!$P:$P,MATCH(B221,'Masterlist - Updating'!$B:$B,0))</f>
        <v>1</v>
      </c>
      <c r="Q221" s="7">
        <f>INDEX('Masterlist - Updating'!$Q:$Q,MATCH(B221,'Masterlist - Updating'!$B:$B,0))</f>
        <v>0</v>
      </c>
      <c r="R221" s="7">
        <f>INDEX('Masterlist - Updating'!$R:$R,MATCH(B221,'Masterlist - Updating'!$B:$B,0))</f>
        <v>0</v>
      </c>
      <c r="S221" s="7">
        <f>INDEX('Masterlist - Updating'!$S:$S,MATCH(B221,'Masterlist - Updating'!$B:$B,0))</f>
        <v>0</v>
      </c>
      <c r="T221" s="7">
        <f>INDEX('Masterlist - Updating'!$T:$T,MATCH(B221,'Masterlist - Updating'!$B:$B,0))</f>
        <v>0</v>
      </c>
      <c r="U221" s="11">
        <f t="shared" ca="1" si="11"/>
        <v>44831</v>
      </c>
      <c r="V221" s="11">
        <f t="shared" si="13"/>
        <v>44834</v>
      </c>
    </row>
    <row r="222" spans="1:22" ht="46.5" hidden="1" x14ac:dyDescent="0.35">
      <c r="A222" s="2">
        <v>62</v>
      </c>
      <c r="B222" s="12" t="s">
        <v>985</v>
      </c>
      <c r="C222" s="130" t="str">
        <f>INDEX('Masterlist - Updating'!$C:$C,MATCH(B222,'Masterlist - Updating'!$B:$B,0))</f>
        <v>DEPTH GAGE</v>
      </c>
      <c r="D222" s="7" t="str">
        <f>INDEX('Masterlist - Updating'!$D:$D,MATCH(B222,'Masterlist - Updating'!$B:$B,0))</f>
        <v>MITUTOYO</v>
      </c>
      <c r="E222" s="7" t="str">
        <f>INDEX('Masterlist - Updating'!$E:$E,MATCH(B222,'Masterlist - Updating'!$B:$B,0))</f>
        <v xml:space="preserve"> 0" - 40"</v>
      </c>
      <c r="F222" s="7" t="str">
        <f>INDEX('Masterlist - Updating'!$F:$F,MATCH(B222,'Masterlist - Updating'!$B:$B,0))</f>
        <v>8008655</v>
      </c>
      <c r="G222" s="7" t="str">
        <f>INDEX('Masterlist - Updating'!$G:$G,MATCH(B222,'Masterlist - Updating'!$B:$B,0))</f>
        <v>MDCP-08:2020</v>
      </c>
      <c r="H222" s="7" t="str">
        <f>INDEX('Masterlist - Updating'!$H:$H,MATCH(B222,'Masterlist - Updating'!$B:$B,0))</f>
        <v>BS 6468 OR PER MANUFACTURER SPECIFICATION</v>
      </c>
      <c r="I222" s="8">
        <f>INDEX('Masterlist - Updating'!$I:$I,MATCH(B222,'Masterlist - Updating'!$B:$B,0))</f>
        <v>44483</v>
      </c>
      <c r="J222" s="133">
        <f>INDEX('Masterlist - Updating'!$J:$J,MATCH(B222,'Masterlist - Updating'!$B:$B,0))</f>
        <v>1</v>
      </c>
      <c r="K222" s="133" t="str">
        <f>INDEX('Masterlist - Updating'!$K:$K,MATCH(B222,'Masterlist - Updating'!$B:$B,0))</f>
        <v>Years</v>
      </c>
      <c r="L222" s="8">
        <f>INDEX('Masterlist - Updating'!$L:$L,MATCH(B222,'Masterlist - Updating'!$B:$B,0))</f>
        <v>44848</v>
      </c>
      <c r="M222" s="7" t="str">
        <f>INDEX('Masterlist - Updating'!$M:$M,MATCH(B222,'Masterlist - Updating'!$B:$B,0))</f>
        <v>Ming Deng</v>
      </c>
      <c r="N222" s="7" t="str">
        <f>INDEX('Masterlist - Updating'!$N:$N,MATCH(B222,'Masterlist - Updating'!$B:$B,0))</f>
        <v>MDL213166-17</v>
      </c>
      <c r="O222" s="7" t="str">
        <f>INDEX('Masterlist - Updating'!$O:$O,MATCH(B222,'Masterlist - Updating'!$B:$B,0))</f>
        <v>QC BAY C ORANGE RACK L3</v>
      </c>
      <c r="P222" s="7" t="b">
        <f ca="1">INDEX('Masterlist - Updating'!$P:$P,MATCH(B222,'Masterlist - Updating'!$B:$B,0))</f>
        <v>1</v>
      </c>
      <c r="Q222" s="7">
        <f>INDEX('Masterlist - Updating'!$Q:$Q,MATCH(B222,'Masterlist - Updating'!$B:$B,0))</f>
        <v>0</v>
      </c>
      <c r="R222" s="7">
        <f>INDEX('Masterlist - Updating'!$R:$R,MATCH(B222,'Masterlist - Updating'!$B:$B,0))</f>
        <v>0</v>
      </c>
      <c r="S222" s="7">
        <f>INDEX('Masterlist - Updating'!$S:$S,MATCH(B222,'Masterlist - Updating'!$B:$B,0))</f>
        <v>0</v>
      </c>
      <c r="T222" s="7">
        <f>INDEX('Masterlist - Updating'!$T:$T,MATCH(B222,'Masterlist - Updating'!$B:$B,0))</f>
        <v>0</v>
      </c>
      <c r="U222" s="11">
        <f t="shared" ca="1" si="11"/>
        <v>44831</v>
      </c>
      <c r="V222" s="11">
        <f t="shared" si="13"/>
        <v>44834</v>
      </c>
    </row>
    <row r="223" spans="1:22" ht="62" hidden="1" x14ac:dyDescent="0.35">
      <c r="A223" s="2">
        <v>115</v>
      </c>
      <c r="B223" s="12" t="s">
        <v>989</v>
      </c>
      <c r="C223" s="130" t="str">
        <f>INDEX('Masterlist - Updating'!$C:$C,MATCH(B223,'Masterlist - Updating'!$B:$B,0))</f>
        <v>DIGITAL VERNIER CALIPER</v>
      </c>
      <c r="D223" s="7" t="str">
        <f>INDEX('Masterlist - Updating'!$D:$D,MATCH(B223,'Masterlist - Updating'!$B:$B,0))</f>
        <v>MITUTOYO</v>
      </c>
      <c r="E223" s="7" t="str">
        <f>INDEX('Masterlist - Updating'!$E:$E,MATCH(B223,'Masterlist - Updating'!$B:$B,0))</f>
        <v>0" - 24"</v>
      </c>
      <c r="F223" s="7" t="str">
        <f>INDEX('Masterlist - Updating'!$F:$F,MATCH(B223,'Masterlist - Updating'!$B:$B,0))</f>
        <v>28755</v>
      </c>
      <c r="G223" s="7" t="str">
        <f>INDEX('Masterlist - Updating'!$G:$G,MATCH(B223,'Masterlist - Updating'!$B:$B,0))</f>
        <v>MDCP-02:2020</v>
      </c>
      <c r="H223" s="7" t="str">
        <f>INDEX('Masterlist - Updating'!$H:$H,MATCH(B223,'Masterlist - Updating'!$B:$B,0))</f>
        <v>BS 887 / JIS B 7507 OR PER MANUFACTURER SPECIFICATION</v>
      </c>
      <c r="I223" s="8">
        <f>INDEX('Masterlist - Updating'!$I:$I,MATCH(B223,'Masterlist - Updating'!$B:$B,0))</f>
        <v>44559</v>
      </c>
      <c r="J223" s="133">
        <f>INDEX('Masterlist - Updating'!$J:$J,MATCH(B223,'Masterlist - Updating'!$B:$B,0))</f>
        <v>1</v>
      </c>
      <c r="K223" s="133" t="str">
        <f>INDEX('Masterlist - Updating'!$K:$K,MATCH(B223,'Masterlist - Updating'!$B:$B,0))</f>
        <v>Years</v>
      </c>
      <c r="L223" s="8">
        <f>INDEX('Masterlist - Updating'!$L:$L,MATCH(B223,'Masterlist - Updating'!$B:$B,0))</f>
        <v>44924</v>
      </c>
      <c r="M223" s="7" t="str">
        <f>INDEX('Masterlist - Updating'!$M:$M,MATCH(B223,'Masterlist - Updating'!$B:$B,0))</f>
        <v>Ming Deng</v>
      </c>
      <c r="N223" s="7" t="str">
        <f>INDEX('Masterlist - Updating'!$N:$N,MATCH(B223,'Masterlist - Updating'!$B:$B,0))</f>
        <v>MDL214087-6</v>
      </c>
      <c r="O223" s="7" t="str">
        <f>INDEX('Masterlist - Updating'!$O:$O,MATCH(B223,'Masterlist - Updating'!$B:$B,0))</f>
        <v>QC BAY C CABINET 2 L1</v>
      </c>
      <c r="P223" s="7" t="b">
        <f ca="1">INDEX('Masterlist - Updating'!$P:$P,MATCH(B223,'Masterlist - Updating'!$B:$B,0))</f>
        <v>1</v>
      </c>
      <c r="Q223" s="7">
        <f>INDEX('Masterlist - Updating'!$Q:$Q,MATCH(B223,'Masterlist - Updating'!$B:$B,0))</f>
        <v>0</v>
      </c>
      <c r="R223" s="7">
        <f>INDEX('Masterlist - Updating'!$R:$R,MATCH(B223,'Masterlist - Updating'!$B:$B,0))</f>
        <v>0</v>
      </c>
      <c r="S223" s="7">
        <f>INDEX('Masterlist - Updating'!$S:$S,MATCH(B223,'Masterlist - Updating'!$B:$B,0))</f>
        <v>0</v>
      </c>
      <c r="T223" s="7">
        <f>INDEX('Masterlist - Updating'!$T:$T,MATCH(B223,'Masterlist - Updating'!$B:$B,0))</f>
        <v>0</v>
      </c>
      <c r="U223" s="11">
        <f t="shared" ca="1" si="11"/>
        <v>44831</v>
      </c>
      <c r="V223" s="11">
        <f t="shared" si="13"/>
        <v>44910</v>
      </c>
    </row>
    <row r="224" spans="1:22" ht="31" hidden="1" x14ac:dyDescent="0.35">
      <c r="A224" s="2">
        <v>157</v>
      </c>
      <c r="B224" s="12" t="s">
        <v>992</v>
      </c>
      <c r="C224" s="130" t="str">
        <f>INDEX('Masterlist - Updating'!$C:$C,MATCH(B224,'Masterlist - Updating'!$B:$B,0))</f>
        <v>MIC TRAC 0" - 60"</v>
      </c>
      <c r="D224" s="7" t="str">
        <f>INDEX('Masterlist - Updating'!$D:$D,MATCH(B224,'Masterlist - Updating'!$B:$B,0))</f>
        <v>GAGEMAKER</v>
      </c>
      <c r="E224" s="7" t="str">
        <f>INDEX('Masterlist - Updating'!$E:$E,MATCH(B224,'Masterlist - Updating'!$B:$B,0))</f>
        <v>0" - 60"</v>
      </c>
      <c r="F224" s="7" t="str">
        <f>INDEX('Masterlist - Updating'!$F:$F,MATCH(B224,'Masterlist - Updating'!$B:$B,0))</f>
        <v>A132990</v>
      </c>
      <c r="G224" s="7" t="str">
        <f>INDEX('Masterlist - Updating'!$G:$G,MATCH(B224,'Masterlist - Updating'!$B:$B,0))</f>
        <v>REFER TO CERT</v>
      </c>
      <c r="H224" s="7" t="str">
        <f>INDEX('Masterlist - Updating'!$H:$H,MATCH(B224,'Masterlist - Updating'!$B:$B,0))</f>
        <v>± 0.0005"</v>
      </c>
      <c r="I224" s="8">
        <f>INDEX('Masterlist - Updating'!$I:$I,MATCH(B224,'Masterlist - Updating'!$B:$B,0))</f>
        <v>44757</v>
      </c>
      <c r="J224" s="133">
        <f>INDEX('Masterlist - Updating'!$J:$J,MATCH(B224,'Masterlist - Updating'!$B:$B,0))</f>
        <v>1</v>
      </c>
      <c r="K224" s="133" t="str">
        <f>INDEX('Masterlist - Updating'!$K:$K,MATCH(B224,'Masterlist - Updating'!$B:$B,0))</f>
        <v>Years</v>
      </c>
      <c r="L224" s="8">
        <f>INDEX('Masterlist - Updating'!$L:$L,MATCH(B224,'Masterlist - Updating'!$B:$B,0))</f>
        <v>45122</v>
      </c>
      <c r="M224" s="7" t="str">
        <f>INDEX('Masterlist - Updating'!$M:$M,MATCH(B224,'Masterlist - Updating'!$B:$B,0))</f>
        <v>SUNRICH</v>
      </c>
      <c r="N224" s="7" t="str">
        <f>INDEX('Masterlist - Updating'!$N:$N,MATCH(B224,'Masterlist - Updating'!$B:$B,0))</f>
        <v>Q-126-22</v>
      </c>
      <c r="O224" s="7" t="str">
        <f>INDEX('Masterlist - Updating'!$O:$O,MATCH(B224,'Masterlist - Updating'!$B:$B,0))</f>
        <v>M/S GAUGE ROOM M</v>
      </c>
      <c r="P224" s="7" t="b">
        <f ca="1">INDEX('Masterlist - Updating'!$P:$P,MATCH(B224,'Masterlist - Updating'!$B:$B,0))</f>
        <v>1</v>
      </c>
      <c r="Q224" s="7">
        <f>INDEX('Masterlist - Updating'!$Q:$Q,MATCH(B224,'Masterlist - Updating'!$B:$B,0))</f>
        <v>0</v>
      </c>
      <c r="R224" s="7" t="str">
        <f>INDEX('Masterlist - Updating'!$R:$R,MATCH(B224,'Masterlist - Updating'!$B:$B,0))</f>
        <v>128457</v>
      </c>
      <c r="S224" s="7" t="str">
        <f>INDEX('Masterlist - Updating'!$S:$S,MATCH(B224,'Masterlist - Updating'!$B:$B,0))</f>
        <v>NIST</v>
      </c>
      <c r="T224" s="7" t="str">
        <f>INDEX('Masterlist - Updating'!$T:$T,MATCH(B224,'Masterlist - Updating'!$B:$B,0))</f>
        <v>29.10.2024</v>
      </c>
      <c r="U224" s="11">
        <f t="shared" ca="1" si="11"/>
        <v>44831</v>
      </c>
      <c r="V224" s="11">
        <f t="shared" si="13"/>
        <v>45108</v>
      </c>
    </row>
    <row r="225" spans="1:22" ht="31" hidden="1" x14ac:dyDescent="0.35">
      <c r="A225" s="2">
        <v>359</v>
      </c>
      <c r="B225" s="12" t="s">
        <v>1000</v>
      </c>
      <c r="C225" s="130" t="str">
        <f>INDEX('Masterlist - Updating'!$C:$C,MATCH(B225,'Masterlist - Updating'!$B:$B,0))</f>
        <v>WHITELIGHT METER</v>
      </c>
      <c r="D225" s="7" t="str">
        <f>INDEX('Masterlist - Updating'!$D:$D,MATCH(B225,'Masterlist - Updating'!$B:$B,0))</f>
        <v>TES</v>
      </c>
      <c r="E225" s="7" t="str">
        <f>INDEX('Masterlist - Updating'!$E:$E,MATCH(B225,'Masterlist - Updating'!$B:$B,0))</f>
        <v>-</v>
      </c>
      <c r="F225" s="7" t="str">
        <f>INDEX('Masterlist - Updating'!$F:$F,MATCH(B225,'Masterlist - Updating'!$B:$B,0))</f>
        <v>121205855</v>
      </c>
      <c r="G225" s="7" t="str">
        <f>INDEX('Masterlist - Updating'!$G:$G,MATCH(B225,'Masterlist - Updating'!$B:$B,0))</f>
        <v>QCD/TRSG/EP8 / TRSG/QM/001/20</v>
      </c>
      <c r="H225" s="7" t="str">
        <f>INDEX('Masterlist - Updating'!$H:$H,MATCH(B225,'Masterlist - Updating'!$B:$B,0))</f>
        <v>±5%</v>
      </c>
      <c r="I225" s="8">
        <f>INDEX('Masterlist - Updating'!$I:$I,MATCH(B225,'Masterlist - Updating'!$B:$B,0))</f>
        <v>44656</v>
      </c>
      <c r="J225" s="133">
        <f>INDEX('Masterlist - Updating'!$J:$J,MATCH(B225,'Masterlist - Updating'!$B:$B,0))</f>
        <v>6</v>
      </c>
      <c r="K225" s="133" t="str">
        <f>INDEX('Masterlist - Updating'!$K:$K,MATCH(B225,'Masterlist - Updating'!$B:$B,0))</f>
        <v>Months</v>
      </c>
      <c r="L225" s="8">
        <f>INDEX('Masterlist - Updating'!$L:$L,MATCH(B225,'Masterlist - Updating'!$B:$B,0))</f>
        <v>44839</v>
      </c>
      <c r="M225" s="7" t="str">
        <f>INDEX('Masterlist - Updating'!$M:$M,MATCH(B225,'Masterlist - Updating'!$B:$B,0))</f>
        <v>TRESCAL</v>
      </c>
      <c r="N225" s="7" t="str">
        <f>INDEX('Masterlist - Updating'!$N:$N,MATCH(B225,'Masterlist - Updating'!$B:$B,0))</f>
        <v>SNLEL/0083/2/22</v>
      </c>
      <c r="O225" s="7" t="str">
        <f>INDEX('Masterlist - Updating'!$O:$O,MATCH(B225,'Masterlist - Updating'!$B:$B,0))</f>
        <v>QC BAY C CABINET 2 L7</v>
      </c>
      <c r="P225" s="7" t="b">
        <f ca="1">INDEX('Masterlist - Updating'!$P:$P,MATCH(B225,'Masterlist - Updating'!$B:$B,0))</f>
        <v>0</v>
      </c>
      <c r="Q225" s="7">
        <f>INDEX('Masterlist - Updating'!$Q:$Q,MATCH(B225,'Masterlist - Updating'!$B:$B,0))</f>
        <v>0</v>
      </c>
      <c r="R225" s="7" t="str">
        <f>INDEX('Masterlist - Updating'!$R:$R,MATCH(B225,'Masterlist - Updating'!$B:$B,0))</f>
        <v>42421055/61411113</v>
      </c>
      <c r="S225" s="7" t="str">
        <f>INDEX('Masterlist - Updating'!$S:$S,MATCH(B225,'Masterlist - Updating'!$B:$B,0))</f>
        <v>3563120003</v>
      </c>
      <c r="T225" s="7" t="str">
        <f>INDEX('Masterlist - Updating'!$T:$T,MATCH(B225,'Masterlist - Updating'!$B:$B,0))</f>
        <v>14.05.2022</v>
      </c>
      <c r="U225" s="11">
        <f t="shared" ca="1" si="11"/>
        <v>44831</v>
      </c>
      <c r="V225" s="11">
        <f t="shared" si="13"/>
        <v>44825</v>
      </c>
    </row>
    <row r="226" spans="1:22" ht="62" hidden="1" x14ac:dyDescent="0.35">
      <c r="A226" s="2">
        <v>297</v>
      </c>
      <c r="B226" s="12" t="s">
        <v>1011</v>
      </c>
      <c r="C226" s="130" t="str">
        <f>INDEX('Masterlist - Updating'!$C:$C,MATCH(B226,'Masterlist - Updating'!$B:$B,0))</f>
        <v>RING GAUGE
(GO &amp; NO GO)</v>
      </c>
      <c r="D226" s="7" t="str">
        <f>INDEX('Masterlist - Updating'!$D:$D,MATCH(B226,'Masterlist - Updating'!$B:$B,0))</f>
        <v>THREADMASTER</v>
      </c>
      <c r="E226" s="7" t="str">
        <f>INDEX('Masterlist - Updating'!$E:$E,MATCH(B226,'Masterlist - Updating'!$B:$B,0))</f>
        <v>2" - 8 UN - 2A</v>
      </c>
      <c r="F226" s="7" t="str">
        <f>INDEX('Masterlist - Updating'!$F:$F,MATCH(B226,'Masterlist - Updating'!$B:$B,0))</f>
        <v>90604 &amp; 90605</v>
      </c>
      <c r="G226" s="7" t="str">
        <f>INDEX('Masterlist - Updating'!$G:$G,MATCH(B226,'Masterlist - Updating'!$B:$B,0))</f>
        <v>QCD/TRSG/PROCEDURE 014 / TRSG/QM/001/20</v>
      </c>
      <c r="H226" s="7" t="str">
        <f>INDEX('Masterlist - Updating'!$H:$H,MATCH(B226,'Masterlist - Updating'!$B:$B,0))</f>
        <v>ANSI/ASME B1.2
ANSI/ASME B1.8
ANSI/ASME B1.20.1
ANSI/ASME B1.5</v>
      </c>
      <c r="I226" s="8">
        <f>INDEX('Masterlist - Updating'!$I:$I,MATCH(B226,'Masterlist - Updating'!$B:$B,0))</f>
        <v>44806</v>
      </c>
      <c r="J226" s="133">
        <f>INDEX('Masterlist - Updating'!$J:$J,MATCH(B226,'Masterlist - Updating'!$B:$B,0))</f>
        <v>1</v>
      </c>
      <c r="K226" s="133" t="str">
        <f>INDEX('Masterlist - Updating'!$K:$K,MATCH(B226,'Masterlist - Updating'!$B:$B,0))</f>
        <v>Years</v>
      </c>
      <c r="L226" s="8">
        <f>INDEX('Masterlist - Updating'!$L:$L,MATCH(B226,'Masterlist - Updating'!$B:$B,0))</f>
        <v>45171</v>
      </c>
      <c r="M226" s="7" t="str">
        <f>INDEX('Masterlist - Updating'!$M:$M,MATCH(B226,'Masterlist - Updating'!$B:$B,0))</f>
        <v>TRESCAL</v>
      </c>
      <c r="N226" s="7" t="str">
        <f>INDEX('Masterlist - Updating'!$N:$N,MATCH(B226,'Masterlist - Updating'!$B:$B,0))</f>
        <v>SALDM/1462/15/22</v>
      </c>
      <c r="O226" s="7" t="str">
        <f>INDEX('Masterlist - Updating'!$O:$O,MATCH(B226,'Masterlist - Updating'!$B:$B,0))</f>
        <v>QC GAUGE ROOM - C</v>
      </c>
      <c r="P226" s="7" t="b">
        <f ca="1">INDEX('Masterlist - Updating'!$P:$P,MATCH(B226,'Masterlist - Updating'!$B:$B,0))</f>
        <v>1</v>
      </c>
      <c r="Q226" s="7">
        <f>INDEX('Masterlist - Updating'!$Q:$Q,MATCH(B226,'Masterlist - Updating'!$B:$B,0))</f>
        <v>0</v>
      </c>
      <c r="R226" s="7">
        <f>INDEX('Masterlist - Updating'!$R:$R,MATCH(B226,'Masterlist - Updating'!$B:$B,0))</f>
        <v>0</v>
      </c>
      <c r="S226" s="7">
        <f>INDEX('Masterlist - Updating'!$S:$S,MATCH(B226,'Masterlist - Updating'!$B:$B,0))</f>
        <v>0</v>
      </c>
      <c r="T226" s="7">
        <f>INDEX('Masterlist - Updating'!$T:$T,MATCH(B226,'Masterlist - Updating'!$B:$B,0))</f>
        <v>0</v>
      </c>
      <c r="U226" s="11">
        <f t="shared" ca="1" si="11"/>
        <v>44831</v>
      </c>
      <c r="V226" s="11">
        <f t="shared" si="13"/>
        <v>45157</v>
      </c>
    </row>
    <row r="227" spans="1:22" ht="62" hidden="1" x14ac:dyDescent="0.35">
      <c r="A227" s="2">
        <v>300</v>
      </c>
      <c r="B227" s="12" t="s">
        <v>1015</v>
      </c>
      <c r="C227" s="130" t="str">
        <f>INDEX('Masterlist - Updating'!$C:$C,MATCH(B227,'Masterlist - Updating'!$B:$B,0))</f>
        <v>RING GAUGE
(GO &amp; NO GO)</v>
      </c>
      <c r="D227" s="7" t="str">
        <f>INDEX('Masterlist - Updating'!$D:$D,MATCH(B227,'Masterlist - Updating'!$B:$B,0))</f>
        <v>THREADMASTER</v>
      </c>
      <c r="E227" s="7" t="str">
        <f>INDEX('Masterlist - Updating'!$E:$E,MATCH(B227,'Masterlist - Updating'!$B:$B,0))</f>
        <v>2-1/8" - 8 UN - 2A</v>
      </c>
      <c r="F227" s="7" t="str">
        <f>INDEX('Masterlist - Updating'!$F:$F,MATCH(B227,'Masterlist - Updating'!$B:$B,0))</f>
        <v>90606 &amp; 90607</v>
      </c>
      <c r="G227" s="7" t="str">
        <f>INDEX('Masterlist - Updating'!$G:$G,MATCH(B227,'Masterlist - Updating'!$B:$B,0))</f>
        <v>QCD/TRSG/PROCEDURE 014 / TRSG/QM/001/20</v>
      </c>
      <c r="H227" s="7" t="str">
        <f>INDEX('Masterlist - Updating'!$H:$H,MATCH(B227,'Masterlist - Updating'!$B:$B,0))</f>
        <v>ANSI/ASME B1.2
ANSI/ASME B1.8
ANSI/ASME B1.20.1
ANSI/ASME B1.5</v>
      </c>
      <c r="I227" s="8">
        <f>INDEX('Masterlist - Updating'!$I:$I,MATCH(B227,'Masterlist - Updating'!$B:$B,0))</f>
        <v>44806</v>
      </c>
      <c r="J227" s="133">
        <f>INDEX('Masterlist - Updating'!$J:$J,MATCH(B227,'Masterlist - Updating'!$B:$B,0))</f>
        <v>1</v>
      </c>
      <c r="K227" s="133" t="str">
        <f>INDEX('Masterlist - Updating'!$K:$K,MATCH(B227,'Masterlist - Updating'!$B:$B,0))</f>
        <v>Years</v>
      </c>
      <c r="L227" s="8">
        <f>INDEX('Masterlist - Updating'!$L:$L,MATCH(B227,'Masterlist - Updating'!$B:$B,0))</f>
        <v>45171</v>
      </c>
      <c r="M227" s="7" t="str">
        <f>INDEX('Masterlist - Updating'!$M:$M,MATCH(B227,'Masterlist - Updating'!$B:$B,0))</f>
        <v>TRESCAL</v>
      </c>
      <c r="N227" s="7" t="str">
        <f>INDEX('Masterlist - Updating'!$N:$N,MATCH(B227,'Masterlist - Updating'!$B:$B,0))</f>
        <v>SALDM/1462/16/22</v>
      </c>
      <c r="O227" s="7" t="str">
        <f>INDEX('Masterlist - Updating'!$O:$O,MATCH(B227,'Masterlist - Updating'!$B:$B,0))</f>
        <v>QC GAUGE ROOM - C</v>
      </c>
      <c r="P227" s="7" t="b">
        <f ca="1">INDEX('Masterlist - Updating'!$P:$P,MATCH(B227,'Masterlist - Updating'!$B:$B,0))</f>
        <v>1</v>
      </c>
      <c r="Q227" s="7">
        <f>INDEX('Masterlist - Updating'!$Q:$Q,MATCH(B227,'Masterlist - Updating'!$B:$B,0))</f>
        <v>0</v>
      </c>
      <c r="R227" s="7">
        <f>INDEX('Masterlist - Updating'!$R:$R,MATCH(B227,'Masterlist - Updating'!$B:$B,0))</f>
        <v>0</v>
      </c>
      <c r="S227" s="7">
        <f>INDEX('Masterlist - Updating'!$S:$S,MATCH(B227,'Masterlist - Updating'!$B:$B,0))</f>
        <v>0</v>
      </c>
      <c r="T227" s="7">
        <f>INDEX('Masterlist - Updating'!$T:$T,MATCH(B227,'Masterlist - Updating'!$B:$B,0))</f>
        <v>0</v>
      </c>
      <c r="U227" s="11">
        <f t="shared" ca="1" si="11"/>
        <v>44831</v>
      </c>
      <c r="V227" s="11">
        <f t="shared" si="13"/>
        <v>45157</v>
      </c>
    </row>
    <row r="228" spans="1:22" ht="62" hidden="1" x14ac:dyDescent="0.35">
      <c r="A228" s="2">
        <v>313</v>
      </c>
      <c r="B228" s="12" t="s">
        <v>1018</v>
      </c>
      <c r="C228" s="130" t="str">
        <f>INDEX('Masterlist - Updating'!$C:$C,MATCH(B228,'Masterlist - Updating'!$B:$B,0))</f>
        <v>RING GAUGE
(GO &amp; NO GO)</v>
      </c>
      <c r="D228" s="7" t="str">
        <f>INDEX('Masterlist - Updating'!$D:$D,MATCH(B228,'Masterlist - Updating'!$B:$B,0))</f>
        <v>TG</v>
      </c>
      <c r="E228" s="7" t="str">
        <f>INDEX('Masterlist - Updating'!$E:$E,MATCH(B228,'Masterlist - Updating'!$B:$B,0))</f>
        <v>4-3/4" - 8 UN - 2A</v>
      </c>
      <c r="F228" s="7" t="str">
        <f>INDEX('Masterlist - Updating'!$F:$F,MATCH(B228,'Masterlist - Updating'!$B:$B,0))</f>
        <v>90619 &amp; 90620</v>
      </c>
      <c r="G228" s="7" t="str">
        <f>INDEX('Masterlist - Updating'!$G:$G,MATCH(B228,'Masterlist - Updating'!$B:$B,0))</f>
        <v>CM/EMS/0195</v>
      </c>
      <c r="H228" s="7" t="str">
        <f>INDEX('Masterlist - Updating'!$H:$H,MATCH(B228,'Masterlist - Updating'!$B:$B,0))</f>
        <v>ANSI/ASME B1.2
ANSI/ASME B1.8
ANSI/ASME B1.20.1
ANSI/ASME B1.5</v>
      </c>
      <c r="I228" s="8">
        <f>INDEX('Masterlist - Updating'!$I:$I,MATCH(B228,'Masterlist - Updating'!$B:$B,0))</f>
        <v>44441</v>
      </c>
      <c r="J228" s="133">
        <f>INDEX('Masterlist - Updating'!$J:$J,MATCH(B228,'Masterlist - Updating'!$B:$B,0))</f>
        <v>1</v>
      </c>
      <c r="K228" s="133" t="str">
        <f>INDEX('Masterlist - Updating'!$K:$K,MATCH(B228,'Masterlist - Updating'!$B:$B,0))</f>
        <v>Years</v>
      </c>
      <c r="L228" s="8">
        <f>INDEX('Masterlist - Updating'!$L:$L,MATCH(B228,'Masterlist - Updating'!$B:$B,0))</f>
        <v>44806</v>
      </c>
      <c r="M228" s="7" t="str">
        <f>INDEX('Masterlist - Updating'!$M:$M,MATCH(B228,'Masterlist - Updating'!$B:$B,0))</f>
        <v>TRESCAL</v>
      </c>
      <c r="N228" s="7">
        <f>INDEX('Masterlist - Updating'!$N:$N,MATCH(B228,'Masterlist - Updating'!$B:$B,0))</f>
        <v>172134</v>
      </c>
      <c r="O228" s="7" t="str">
        <f>INDEX('Masterlist - Updating'!$O:$O,MATCH(B228,'Masterlist - Updating'!$B:$B,0))</f>
        <v>QC GAUGE ROOM - C</v>
      </c>
      <c r="P228" s="7" t="b">
        <f ca="1">INDEX('Masterlist - Updating'!$P:$P,MATCH(B228,'Masterlist - Updating'!$B:$B,0))</f>
        <v>0</v>
      </c>
      <c r="Q228" s="7">
        <f>INDEX('Masterlist - Updating'!$Q:$Q,MATCH(B228,'Masterlist - Updating'!$B:$B,0))</f>
        <v>0</v>
      </c>
      <c r="R228" s="7">
        <f>INDEX('Masterlist - Updating'!$R:$R,MATCH(B228,'Masterlist - Updating'!$B:$B,0))</f>
        <v>0</v>
      </c>
      <c r="S228" s="7">
        <f>INDEX('Masterlist - Updating'!$S:$S,MATCH(B228,'Masterlist - Updating'!$B:$B,0))</f>
        <v>0</v>
      </c>
      <c r="T228" s="7">
        <f>INDEX('Masterlist - Updating'!$T:$T,MATCH(B228,'Masterlist - Updating'!$B:$B,0))</f>
        <v>0</v>
      </c>
      <c r="U228" s="11">
        <f t="shared" ca="1" si="11"/>
        <v>44831</v>
      </c>
      <c r="V228" s="11">
        <f t="shared" si="13"/>
        <v>44792</v>
      </c>
    </row>
    <row r="229" spans="1:22" ht="31" hidden="1" x14ac:dyDescent="0.35">
      <c r="A229" s="2">
        <v>343</v>
      </c>
      <c r="B229" s="12" t="s">
        <v>1025</v>
      </c>
      <c r="C229" s="130" t="str">
        <f>INDEX('Masterlist - Updating'!$C:$C,MATCH(B229,'Masterlist - Updating'!$B:$B,0))</f>
        <v>FARO ARM (CMM)</v>
      </c>
      <c r="D229" s="7" t="str">
        <f>INDEX('Masterlist - Updating'!$D:$D,MATCH(B229,'Masterlist - Updating'!$B:$B,0))</f>
        <v>FARO</v>
      </c>
      <c r="E229" s="7" t="str">
        <f>INDEX('Masterlist - Updating'!$E:$E,MATCH(B229,'Masterlist - Updating'!$B:$B,0))</f>
        <v>8 Ft</v>
      </c>
      <c r="F229" s="7" t="str">
        <f>INDEX('Masterlist - Updating'!$F:$F,MATCH(B229,'Masterlist - Updating'!$B:$B,0))</f>
        <v>E09-05-12-43427</v>
      </c>
      <c r="G229" s="7" t="str">
        <f>INDEX('Masterlist - Updating'!$G:$G,MATCH(B229,'Masterlist - Updating'!$B:$B,0))</f>
        <v>ASME B89.4.22-2004</v>
      </c>
      <c r="H229" s="7" t="str">
        <f>INDEX('Masterlist - Updating'!$H:$H,MATCH(B229,'Masterlist - Updating'!$B:$B,0))</f>
        <v>REFER TO CERT</v>
      </c>
      <c r="I229" s="8">
        <f>INDEX('Masterlist - Updating'!$I:$I,MATCH(B229,'Masterlist - Updating'!$B:$B,0))</f>
        <v>44760</v>
      </c>
      <c r="J229" s="133">
        <f>INDEX('Masterlist - Updating'!$J:$J,MATCH(B229,'Masterlist - Updating'!$B:$B,0))</f>
        <v>1</v>
      </c>
      <c r="K229" s="133" t="str">
        <f>INDEX('Masterlist - Updating'!$K:$K,MATCH(B229,'Masterlist - Updating'!$B:$B,0))</f>
        <v>Years</v>
      </c>
      <c r="L229" s="8">
        <f>INDEX('Masterlist - Updating'!$L:$L,MATCH(B229,'Masterlist - Updating'!$B:$B,0))</f>
        <v>45125</v>
      </c>
      <c r="M229" s="7" t="str">
        <f>INDEX('Masterlist - Updating'!$M:$M,MATCH(B229,'Masterlist - Updating'!$B:$B,0))</f>
        <v>FARO</v>
      </c>
      <c r="N229" s="7" t="str">
        <f>INDEX('Masterlist - Updating'!$N:$N,MATCH(B229,'Masterlist - Updating'!$B:$B,0))</f>
        <v>E09051243427-20220717-1129</v>
      </c>
      <c r="O229" s="7" t="str">
        <f>INDEX('Masterlist - Updating'!$O:$O,MATCH(B229,'Masterlist - Updating'!$B:$B,0))</f>
        <v>QC BAY C BESIDE COMPUTER DESK</v>
      </c>
      <c r="P229" s="7" t="b">
        <f ca="1">INDEX('Masterlist - Updating'!$P:$P,MATCH(B229,'Masterlist - Updating'!$B:$B,0))</f>
        <v>1</v>
      </c>
      <c r="Q229" s="7">
        <f>INDEX('Masterlist - Updating'!$Q:$Q,MATCH(B229,'Masterlist - Updating'!$B:$B,0))</f>
        <v>0</v>
      </c>
      <c r="R229" s="7">
        <f>INDEX('Masterlist - Updating'!$R:$R,MATCH(B229,'Masterlist - Updating'!$B:$B,0))</f>
        <v>0</v>
      </c>
      <c r="S229" s="7">
        <f>INDEX('Masterlist - Updating'!$S:$S,MATCH(B229,'Masterlist - Updating'!$B:$B,0))</f>
        <v>0</v>
      </c>
      <c r="T229" s="7">
        <f>INDEX('Masterlist - Updating'!$T:$T,MATCH(B229,'Masterlist - Updating'!$B:$B,0))</f>
        <v>0</v>
      </c>
      <c r="U229" s="11">
        <f t="shared" ca="1" si="11"/>
        <v>44831</v>
      </c>
      <c r="V229" s="11">
        <f t="shared" si="13"/>
        <v>45111</v>
      </c>
    </row>
    <row r="230" spans="1:22" ht="62" hidden="1" x14ac:dyDescent="0.35">
      <c r="A230" s="2">
        <v>131</v>
      </c>
      <c r="B230" s="12" t="s">
        <v>1029</v>
      </c>
      <c r="C230" s="130" t="str">
        <f>INDEX('Masterlist - Updating'!$C:$C,MATCH(B230,'Masterlist - Updating'!$B:$B,0))</f>
        <v>EXTERNAL MICROMETER</v>
      </c>
      <c r="D230" s="7" t="str">
        <f>INDEX('Masterlist - Updating'!$D:$D,MATCH(B230,'Masterlist - Updating'!$B:$B,0))</f>
        <v>MITUTOYO</v>
      </c>
      <c r="E230" s="7" t="str">
        <f>INDEX('Masterlist - Updating'!$E:$E,MATCH(B230,'Masterlist - Updating'!$B:$B,0))</f>
        <v xml:space="preserve"> 30" - 36"</v>
      </c>
      <c r="F230" s="7" t="str">
        <f>INDEX('Masterlist - Updating'!$F:$F,MATCH(B230,'Masterlist - Updating'!$B:$B,0))</f>
        <v>22007881</v>
      </c>
      <c r="G230" s="7" t="str">
        <f>INDEX('Masterlist - Updating'!$G:$G,MATCH(B230,'Masterlist - Updating'!$B:$B,0))</f>
        <v>QCD/TRSG/PROCEDURE 005 / TRSG/QM/001/20</v>
      </c>
      <c r="H230" s="7" t="str">
        <f>INDEX('Masterlist - Updating'!$H:$H,MATCH(B230,'Masterlist - Updating'!$B:$B,0))</f>
        <v>BS 870 / ISO 3611 OR PER MANUFACTURER SPECIFICATION</v>
      </c>
      <c r="I230" s="8">
        <f>INDEX('Masterlist - Updating'!$I:$I,MATCH(B230,'Masterlist - Updating'!$B:$B,0))</f>
        <v>44558</v>
      </c>
      <c r="J230" s="133">
        <f>INDEX('Masterlist - Updating'!$J:$J,MATCH(B230,'Masterlist - Updating'!$B:$B,0))</f>
        <v>1</v>
      </c>
      <c r="K230" s="133" t="str">
        <f>INDEX('Masterlist - Updating'!$K:$K,MATCH(B230,'Masterlist - Updating'!$B:$B,0))</f>
        <v>Years</v>
      </c>
      <c r="L230" s="8">
        <f>INDEX('Masterlist - Updating'!$L:$L,MATCH(B230,'Masterlist - Updating'!$B:$B,0))</f>
        <v>44923</v>
      </c>
      <c r="M230" s="7" t="str">
        <f>INDEX('Masterlist - Updating'!$M:$M,MATCH(B230,'Masterlist - Updating'!$B:$B,0))</f>
        <v>TRESCAL</v>
      </c>
      <c r="N230" s="7" t="str">
        <f>INDEX('Masterlist - Updating'!$N:$N,MATCH(B230,'Masterlist - Updating'!$B:$B,0))</f>
        <v>SALDM/2184/20/21</v>
      </c>
      <c r="O230" s="7" t="str">
        <f>INDEX('Masterlist - Updating'!$O:$O,MATCH(B230,'Masterlist - Updating'!$B:$B,0))</f>
        <v>M/S GAUGE ROOM M5</v>
      </c>
      <c r="P230" s="7" t="b">
        <f ca="1">INDEX('Masterlist - Updating'!$P:$P,MATCH(B230,'Masterlist - Updating'!$B:$B,0))</f>
        <v>1</v>
      </c>
      <c r="Q230" s="7">
        <f>INDEX('Masterlist - Updating'!$Q:$Q,MATCH(B230,'Masterlist - Updating'!$B:$B,0))</f>
        <v>0</v>
      </c>
      <c r="R230" s="7">
        <f>INDEX('Masterlist - Updating'!$R:$R,MATCH(B230,'Masterlist - Updating'!$B:$B,0))</f>
        <v>0</v>
      </c>
      <c r="S230" s="7">
        <f>INDEX('Masterlist - Updating'!$S:$S,MATCH(B230,'Masterlist - Updating'!$B:$B,0))</f>
        <v>0</v>
      </c>
      <c r="T230" s="7">
        <f>INDEX('Masterlist - Updating'!$T:$T,MATCH(B230,'Masterlist - Updating'!$B:$B,0))</f>
        <v>0</v>
      </c>
      <c r="U230" s="11">
        <f t="shared" ca="1" si="11"/>
        <v>44831</v>
      </c>
      <c r="V230" s="11">
        <f t="shared" si="13"/>
        <v>44909</v>
      </c>
    </row>
    <row r="231" spans="1:22" ht="62" hidden="1" x14ac:dyDescent="0.35">
      <c r="A231" s="2">
        <v>278</v>
      </c>
      <c r="B231" s="12" t="s">
        <v>1033</v>
      </c>
      <c r="C231" s="130" t="str">
        <f>INDEX('Masterlist - Updating'!$C:$C,MATCH(B231,'Masterlist - Updating'!$B:$B,0))</f>
        <v>PLUG GAUGE 
(GO &amp; NO GO)</v>
      </c>
      <c r="D231" s="7" t="str">
        <f>INDEX('Masterlist - Updating'!$D:$D,MATCH(B231,'Masterlist - Updating'!$B:$B,0))</f>
        <v>THREADMASTER</v>
      </c>
      <c r="E231" s="7" t="str">
        <f>INDEX('Masterlist - Updating'!$E:$E,MATCH(B231,'Masterlist - Updating'!$B:$B,0))</f>
        <v>5" - 4 TPI STUB ACME - 2G</v>
      </c>
      <c r="F231" s="7" t="str">
        <f>INDEX('Masterlist - Updating'!$F:$F,MATCH(B231,'Masterlist - Updating'!$B:$B,0))</f>
        <v>92815</v>
      </c>
      <c r="G231" s="7" t="str">
        <f>INDEX('Masterlist - Updating'!$G:$G,MATCH(B231,'Masterlist - Updating'!$B:$B,0))</f>
        <v>QCD/TRSG/PROCEDURE 014 / TRSG/QM/001/20</v>
      </c>
      <c r="H231" s="7" t="str">
        <f>INDEX('Masterlist - Updating'!$H:$H,MATCH(B231,'Masterlist - Updating'!$B:$B,0))</f>
        <v>ANSI/ASME B1.2
ANSI/ASME B1.8
ANSI/ASME B1.20.1
ANSI/ASME B1.5</v>
      </c>
      <c r="I231" s="8">
        <f>INDEX('Masterlist - Updating'!$I:$I,MATCH(B231,'Masterlist - Updating'!$B:$B,0))</f>
        <v>44508</v>
      </c>
      <c r="J231" s="133">
        <f>INDEX('Masterlist - Updating'!$J:$J,MATCH(B231,'Masterlist - Updating'!$B:$B,0))</f>
        <v>1</v>
      </c>
      <c r="K231" s="133" t="str">
        <f>INDEX('Masterlist - Updating'!$K:$K,MATCH(B231,'Masterlist - Updating'!$B:$B,0))</f>
        <v>Years</v>
      </c>
      <c r="L231" s="8">
        <f>INDEX('Masterlist - Updating'!$L:$L,MATCH(B231,'Masterlist - Updating'!$B:$B,0))</f>
        <v>44873</v>
      </c>
      <c r="M231" s="7" t="str">
        <f>INDEX('Masterlist - Updating'!$M:$M,MATCH(B231,'Masterlist - Updating'!$B:$B,0))</f>
        <v>TRESCAL</v>
      </c>
      <c r="N231" s="7" t="str">
        <f>INDEX('Masterlist - Updating'!$N:$N,MATCH(B231,'Masterlist - Updating'!$B:$B,0))</f>
        <v>SNLDM/0322/6/21</v>
      </c>
      <c r="O231" s="7" t="str">
        <f>INDEX('Masterlist - Updating'!$O:$O,MATCH(B231,'Masterlist - Updating'!$B:$B,0))</f>
        <v>QC GAUGE ROOM - H</v>
      </c>
      <c r="P231" s="7" t="b">
        <f ca="1">INDEX('Masterlist - Updating'!$P:$P,MATCH(B231,'Masterlist - Updating'!$B:$B,0))</f>
        <v>1</v>
      </c>
      <c r="Q231" s="7">
        <f>INDEX('Masterlist - Updating'!$Q:$Q,MATCH(B231,'Masterlist - Updating'!$B:$B,0))</f>
        <v>0</v>
      </c>
      <c r="R231" s="7">
        <f>INDEX('Masterlist - Updating'!$R:$R,MATCH(B231,'Masterlist - Updating'!$B:$B,0))</f>
        <v>0</v>
      </c>
      <c r="S231" s="7">
        <f>INDEX('Masterlist - Updating'!$S:$S,MATCH(B231,'Masterlist - Updating'!$B:$B,0))</f>
        <v>0</v>
      </c>
      <c r="T231" s="7">
        <f>INDEX('Masterlist - Updating'!$T:$T,MATCH(B231,'Masterlist - Updating'!$B:$B,0))</f>
        <v>0</v>
      </c>
      <c r="U231" s="11">
        <f t="shared" ca="1" si="11"/>
        <v>44831</v>
      </c>
      <c r="V231" s="11">
        <f t="shared" si="13"/>
        <v>44859</v>
      </c>
    </row>
    <row r="232" spans="1:22" ht="62" hidden="1" x14ac:dyDescent="0.35">
      <c r="A232" s="2">
        <v>315</v>
      </c>
      <c r="B232" s="12" t="s">
        <v>1039</v>
      </c>
      <c r="C232" s="130" t="str">
        <f>INDEX('Masterlist - Updating'!$C:$C,MATCH(B232,'Masterlist - Updating'!$B:$B,0))</f>
        <v>RING GAUGE
(GO &amp; NO GO)</v>
      </c>
      <c r="D232" s="7" t="str">
        <f>INDEX('Masterlist - Updating'!$D:$D,MATCH(B232,'Masterlist - Updating'!$B:$B,0))</f>
        <v>THREADMASTER</v>
      </c>
      <c r="E232" s="7" t="str">
        <f>INDEX('Masterlist - Updating'!$E:$E,MATCH(B232,'Masterlist - Updating'!$B:$B,0))</f>
        <v>5" - 4 STUB ACME - 2G</v>
      </c>
      <c r="F232" s="7" t="str">
        <f>INDEX('Masterlist - Updating'!$F:$F,MATCH(B232,'Masterlist - Updating'!$B:$B,0))</f>
        <v>92811 &amp; 92812</v>
      </c>
      <c r="G232" s="7" t="str">
        <f>INDEX('Masterlist - Updating'!$G:$G,MATCH(B232,'Masterlist - Updating'!$B:$B,0))</f>
        <v>CM/EMS/0195</v>
      </c>
      <c r="H232" s="7" t="str">
        <f>INDEX('Masterlist - Updating'!$H:$H,MATCH(B232,'Masterlist - Updating'!$B:$B,0))</f>
        <v>ANSI/ASME B1.2
ANSI/ASME B1.8
ANSI/ASME B1.20.1
ANSI/ASME B1.5</v>
      </c>
      <c r="I232" s="8">
        <f>INDEX('Masterlist - Updating'!$I:$I,MATCH(B232,'Masterlist - Updating'!$B:$B,0))</f>
        <v>44566</v>
      </c>
      <c r="J232" s="133">
        <f>INDEX('Masterlist - Updating'!$J:$J,MATCH(B232,'Masterlist - Updating'!$B:$B,0))</f>
        <v>1</v>
      </c>
      <c r="K232" s="133" t="str">
        <f>INDEX('Masterlist - Updating'!$K:$K,MATCH(B232,'Masterlist - Updating'!$B:$B,0))</f>
        <v>Years</v>
      </c>
      <c r="L232" s="8">
        <f>INDEX('Masterlist - Updating'!$L:$L,MATCH(B232,'Masterlist - Updating'!$B:$B,0))</f>
        <v>44931</v>
      </c>
      <c r="M232" s="7" t="str">
        <f>INDEX('Masterlist - Updating'!$M:$M,MATCH(B232,'Masterlist - Updating'!$B:$B,0))</f>
        <v>TRESCAL</v>
      </c>
      <c r="N232" s="7">
        <f>INDEX('Masterlist - Updating'!$N:$N,MATCH(B232,'Masterlist - Updating'!$B:$B,0))</f>
        <v>135521</v>
      </c>
      <c r="O232" s="7" t="str">
        <f>INDEX('Masterlist - Updating'!$O:$O,MATCH(B232,'Masterlist - Updating'!$B:$B,0))</f>
        <v>QC GAUGE ROOM - H</v>
      </c>
      <c r="P232" s="7" t="b">
        <f ca="1">INDEX('Masterlist - Updating'!$P:$P,MATCH(B232,'Masterlist - Updating'!$B:$B,0))</f>
        <v>1</v>
      </c>
      <c r="Q232" s="7">
        <f>INDEX('Masterlist - Updating'!$Q:$Q,MATCH(B232,'Masterlist - Updating'!$B:$B,0))</f>
        <v>0</v>
      </c>
      <c r="R232" s="7">
        <f>INDEX('Masterlist - Updating'!$R:$R,MATCH(B232,'Masterlist - Updating'!$B:$B,0))</f>
        <v>0</v>
      </c>
      <c r="S232" s="7">
        <f>INDEX('Masterlist - Updating'!$S:$S,MATCH(B232,'Masterlist - Updating'!$B:$B,0))</f>
        <v>0</v>
      </c>
      <c r="T232" s="7">
        <f>INDEX('Masterlist - Updating'!$T:$T,MATCH(B232,'Masterlist - Updating'!$B:$B,0))</f>
        <v>0</v>
      </c>
      <c r="U232" s="11">
        <f t="shared" ca="1" si="11"/>
        <v>44831</v>
      </c>
      <c r="V232" s="11">
        <f t="shared" si="13"/>
        <v>44917</v>
      </c>
    </row>
    <row r="233" spans="1:22" ht="62" hidden="1" x14ac:dyDescent="0.35">
      <c r="A233" s="2">
        <v>306</v>
      </c>
      <c r="B233" s="12" t="s">
        <v>1042</v>
      </c>
      <c r="C233" s="130" t="str">
        <f>INDEX('Masterlist - Updating'!$C:$C,MATCH(B233,'Masterlist - Updating'!$B:$B,0))</f>
        <v>RING GAUGE
(GO &amp; NO GO)</v>
      </c>
      <c r="D233" s="7" t="str">
        <f>INDEX('Masterlist - Updating'!$D:$D,MATCH(B233,'Masterlist - Updating'!$B:$B,0))</f>
        <v>THREADMASTER</v>
      </c>
      <c r="E233" s="7" t="str">
        <f>INDEX('Masterlist - Updating'!$E:$E,MATCH(B233,'Masterlist - Updating'!$B:$B,0))</f>
        <v>3-1/8" - 4 STUB ACME - 2G</v>
      </c>
      <c r="F233" s="7" t="str">
        <f>INDEX('Masterlist - Updating'!$F:$F,MATCH(B233,'Masterlist - Updating'!$B:$B,0))</f>
        <v>90647 &amp; 90648</v>
      </c>
      <c r="G233" s="7" t="str">
        <f>INDEX('Masterlist - Updating'!$G:$G,MATCH(B233,'Masterlist - Updating'!$B:$B,0))</f>
        <v>QCD/TRSG/PROCEDURE 014 / TRSG/QM/001/20</v>
      </c>
      <c r="H233" s="7" t="str">
        <f>INDEX('Masterlist - Updating'!$H:$H,MATCH(B233,'Masterlist - Updating'!$B:$B,0))</f>
        <v>ANSI/ASME B1.2
ANSI/ASME B1.8
ANSI/ASME B1.20.1
ANSI/ASME B1.5</v>
      </c>
      <c r="I233" s="8">
        <f>INDEX('Masterlist - Updating'!$I:$I,MATCH(B233,'Masterlist - Updating'!$B:$B,0))</f>
        <v>44508</v>
      </c>
      <c r="J233" s="133">
        <f>INDEX('Masterlist - Updating'!$J:$J,MATCH(B233,'Masterlist - Updating'!$B:$B,0))</f>
        <v>1</v>
      </c>
      <c r="K233" s="133" t="str">
        <f>INDEX('Masterlist - Updating'!$K:$K,MATCH(B233,'Masterlist - Updating'!$B:$B,0))</f>
        <v>Years</v>
      </c>
      <c r="L233" s="8">
        <f>INDEX('Masterlist - Updating'!$L:$L,MATCH(B233,'Masterlist - Updating'!$B:$B,0))</f>
        <v>44873</v>
      </c>
      <c r="M233" s="7" t="str">
        <f>INDEX('Masterlist - Updating'!$M:$M,MATCH(B233,'Masterlist - Updating'!$B:$B,0))</f>
        <v>TRESCAL</v>
      </c>
      <c r="N233" s="7" t="str">
        <f>INDEX('Masterlist - Updating'!$N:$N,MATCH(B233,'Masterlist - Updating'!$B:$B,0))</f>
        <v>SALDM/1709/1/21</v>
      </c>
      <c r="O233" s="7" t="str">
        <f>INDEX('Masterlist - Updating'!$O:$O,MATCH(B233,'Masterlist - Updating'!$B:$B,0))</f>
        <v>QC GAUGE ROOM - H</v>
      </c>
      <c r="P233" s="7" t="b">
        <f ca="1">INDEX('Masterlist - Updating'!$P:$P,MATCH(B233,'Masterlist - Updating'!$B:$B,0))</f>
        <v>1</v>
      </c>
      <c r="Q233" s="7">
        <f>INDEX('Masterlist - Updating'!$Q:$Q,MATCH(B233,'Masterlist - Updating'!$B:$B,0))</f>
        <v>0</v>
      </c>
      <c r="R233" s="7">
        <f>INDEX('Masterlist - Updating'!$R:$R,MATCH(B233,'Masterlist - Updating'!$B:$B,0))</f>
        <v>0</v>
      </c>
      <c r="S233" s="7">
        <f>INDEX('Masterlist - Updating'!$S:$S,MATCH(B233,'Masterlist - Updating'!$B:$B,0))</f>
        <v>0</v>
      </c>
      <c r="T233" s="7">
        <f>INDEX('Masterlist - Updating'!$T:$T,MATCH(B233,'Masterlist - Updating'!$B:$B,0))</f>
        <v>0</v>
      </c>
      <c r="U233" s="11">
        <f t="shared" ca="1" si="11"/>
        <v>44831</v>
      </c>
      <c r="V233" s="11">
        <f t="shared" si="13"/>
        <v>44859</v>
      </c>
    </row>
    <row r="234" spans="1:22" ht="46.5" x14ac:dyDescent="0.35">
      <c r="A234" s="2">
        <v>66</v>
      </c>
      <c r="B234" s="3" t="s">
        <v>1045</v>
      </c>
      <c r="C234" s="130" t="str">
        <f>INDEX('Masterlist - Updating'!$C:$C,MATCH(B234,'Masterlist - Updating'!$B:$B,0))</f>
        <v>DEPTH MICROMETER</v>
      </c>
      <c r="D234" s="7" t="str">
        <f>INDEX('Masterlist - Updating'!$D:$D,MATCH(B234,'Masterlist - Updating'!$B:$B,0))</f>
        <v>MITUTOYO</v>
      </c>
      <c r="E234" s="7" t="str">
        <f>INDEX('Masterlist - Updating'!$E:$E,MATCH(B234,'Masterlist - Updating'!$B:$B,0))</f>
        <v xml:space="preserve"> 0" - 12"</v>
      </c>
      <c r="F234" s="7" t="str">
        <f>INDEX('Masterlist - Updating'!$F:$F,MATCH(B234,'Masterlist - Updating'!$B:$B,0))</f>
        <v>115304</v>
      </c>
      <c r="G234" s="7" t="str">
        <f>INDEX('Masterlist - Updating'!$G:$G,MATCH(B234,'Masterlist - Updating'!$B:$B,0))</f>
        <v>QCD/TRSG/PROCEDURE 007 / TRSG/QM/001/20</v>
      </c>
      <c r="H234" s="7" t="str">
        <f>INDEX('Masterlist - Updating'!$H:$H,MATCH(B234,'Masterlist - Updating'!$B:$B,0))</f>
        <v>BS 6468 OR PER MANUFACTURER SPECIFICATION</v>
      </c>
      <c r="I234" s="8">
        <f>INDEX('Masterlist - Updating'!$I:$I,MATCH(B234,'Masterlist - Updating'!$B:$B,0))</f>
        <v>44790</v>
      </c>
      <c r="J234" s="133">
        <f>INDEX('Masterlist - Updating'!$J:$J,MATCH(B234,'Masterlist - Updating'!$B:$B,0))</f>
        <v>1</v>
      </c>
      <c r="K234" s="133" t="str">
        <f>INDEX('Masterlist - Updating'!$K:$K,MATCH(B234,'Masterlist - Updating'!$B:$B,0))</f>
        <v>Years</v>
      </c>
      <c r="L234" s="8">
        <f>INDEX('Masterlist - Updating'!$L:$L,MATCH(B234,'Masterlist - Updating'!$B:$B,0))</f>
        <v>45155</v>
      </c>
      <c r="M234" s="7" t="str">
        <f>INDEX('Masterlist - Updating'!$M:$M,MATCH(B234,'Masterlist - Updating'!$B:$B,0))</f>
        <v>TRESCAL</v>
      </c>
      <c r="N234" s="7" t="str">
        <f>INDEX('Masterlist - Updating'!$N:$N,MATCH(B234,'Masterlist - Updating'!$B:$B,0))</f>
        <v>SALDM/1346/1/22</v>
      </c>
      <c r="O234" s="7" t="str">
        <f>INDEX('Masterlist - Updating'!$O:$O,MATCH(B234,'Masterlist - Updating'!$B:$B,0))</f>
        <v>Machine Shop (HBMB1)</v>
      </c>
      <c r="P234" s="7" t="b">
        <f ca="1">INDEX('Masterlist - Updating'!$P:$P,MATCH(B234,'Masterlist - Updating'!$B:$B,0))</f>
        <v>1</v>
      </c>
      <c r="Q234" s="7">
        <f>INDEX('Masterlist - Updating'!$Q:$Q,MATCH(B234,'Masterlist - Updating'!$B:$B,0))</f>
        <v>0</v>
      </c>
      <c r="R234" s="7">
        <f>INDEX('Masterlist - Updating'!$R:$R,MATCH(B234,'Masterlist - Updating'!$B:$B,0))</f>
        <v>0</v>
      </c>
      <c r="S234" s="7">
        <f>INDEX('Masterlist - Updating'!$S:$S,MATCH(B234,'Masterlist - Updating'!$B:$B,0))</f>
        <v>0</v>
      </c>
      <c r="T234" s="7">
        <f>INDEX('Masterlist - Updating'!$T:$T,MATCH(B234,'Masterlist - Updating'!$B:$B,0))</f>
        <v>0</v>
      </c>
      <c r="U234" s="11">
        <f t="shared" ca="1" si="11"/>
        <v>44831</v>
      </c>
      <c r="V234" s="11">
        <f t="shared" si="13"/>
        <v>45141</v>
      </c>
    </row>
    <row r="235" spans="1:22" ht="46.5" hidden="1" x14ac:dyDescent="0.35">
      <c r="A235" s="2">
        <v>26</v>
      </c>
      <c r="B235" s="12" t="s">
        <v>1047</v>
      </c>
      <c r="C235" s="130" t="str">
        <f>INDEX('Masterlist - Updating'!$C:$C,MATCH(B235,'Masterlist - Updating'!$B:$B,0))</f>
        <v>BEVEL PROTRACTOR</v>
      </c>
      <c r="D235" s="7" t="str">
        <f>INDEX('Masterlist - Updating'!$D:$D,MATCH(B235,'Masterlist - Updating'!$B:$B,0))</f>
        <v>MITUTOYO</v>
      </c>
      <c r="E235" s="7" t="str">
        <f>INDEX('Masterlist - Updating'!$E:$E,MATCH(B235,'Masterlist - Updating'!$B:$B,0))</f>
        <v>-</v>
      </c>
      <c r="F235" s="7" t="str">
        <f>INDEX('Masterlist - Updating'!$F:$F,MATCH(B235,'Masterlist - Updating'!$B:$B,0))</f>
        <v>127517</v>
      </c>
      <c r="G235" s="7" t="str">
        <f>INDEX('Masterlist - Updating'!$G:$G,MATCH(B235,'Masterlist - Updating'!$B:$B,0))</f>
        <v>MDCP-39:2020</v>
      </c>
      <c r="H235" s="7" t="str">
        <f>INDEX('Masterlist - Updating'!$H:$H,MATCH(B235,'Masterlist - Updating'!$B:$B,0))</f>
        <v>BS 1685 OR PER MANUFACTURER SPECIFICATION</v>
      </c>
      <c r="I235" s="8">
        <f>INDEX('Masterlist - Updating'!$I:$I,MATCH(B235,'Masterlist - Updating'!$B:$B,0))</f>
        <v>44559</v>
      </c>
      <c r="J235" s="133">
        <f>INDEX('Masterlist - Updating'!$J:$J,MATCH(B235,'Masterlist - Updating'!$B:$B,0))</f>
        <v>1</v>
      </c>
      <c r="K235" s="133" t="str">
        <f>INDEX('Masterlist - Updating'!$K:$K,MATCH(B235,'Masterlist - Updating'!$B:$B,0))</f>
        <v>Years</v>
      </c>
      <c r="L235" s="8">
        <f>INDEX('Masterlist - Updating'!$L:$L,MATCH(B235,'Masterlist - Updating'!$B:$B,0))</f>
        <v>44924</v>
      </c>
      <c r="M235" s="7" t="str">
        <f>INDEX('Masterlist - Updating'!$M:$M,MATCH(B235,'Masterlist - Updating'!$B:$B,0))</f>
        <v>Ming Deng</v>
      </c>
      <c r="N235" s="7" t="str">
        <f>INDEX('Masterlist - Updating'!$N:$N,MATCH(B235,'Masterlist - Updating'!$B:$B,0))</f>
        <v>MDL214087-5</v>
      </c>
      <c r="O235" s="7" t="str">
        <f>INDEX('Masterlist - Updating'!$O:$O,MATCH(B235,'Masterlist - Updating'!$B:$B,0))</f>
        <v>QC GAUGE ROOM - I</v>
      </c>
      <c r="P235" s="7" t="b">
        <f ca="1">INDEX('Masterlist - Updating'!$P:$P,MATCH(B235,'Masterlist - Updating'!$B:$B,0))</f>
        <v>1</v>
      </c>
      <c r="Q235" s="7">
        <f>INDEX('Masterlist - Updating'!$Q:$Q,MATCH(B235,'Masterlist - Updating'!$B:$B,0))</f>
        <v>0</v>
      </c>
      <c r="R235" s="7">
        <f>INDEX('Masterlist - Updating'!$R:$R,MATCH(B235,'Masterlist - Updating'!$B:$B,0))</f>
        <v>0</v>
      </c>
      <c r="S235" s="7">
        <f>INDEX('Masterlist - Updating'!$S:$S,MATCH(B235,'Masterlist - Updating'!$B:$B,0))</f>
        <v>0</v>
      </c>
      <c r="T235" s="7">
        <f>INDEX('Masterlist - Updating'!$T:$T,MATCH(B235,'Masterlist - Updating'!$B:$B,0))</f>
        <v>0</v>
      </c>
      <c r="U235" s="11">
        <f t="shared" ca="1" si="11"/>
        <v>44831</v>
      </c>
      <c r="V235" s="11">
        <f t="shared" si="13"/>
        <v>44910</v>
      </c>
    </row>
    <row r="236" spans="1:22" ht="62" hidden="1" x14ac:dyDescent="0.35">
      <c r="A236" s="2">
        <v>40</v>
      </c>
      <c r="B236" s="12" t="s">
        <v>2365</v>
      </c>
      <c r="C236" s="130" t="str">
        <f>INDEX('Masterlist - Updating'!$C:$C,MATCH(B236,'Masterlist - Updating'!$B:$B,0))</f>
        <v>CAMLOCK MICROMETER</v>
      </c>
      <c r="D236" s="7" t="str">
        <f>INDEX('Masterlist - Updating'!$D:$D,MATCH(B236,'Masterlist - Updating'!$B:$B,0))</f>
        <v>GAGEMAKER</v>
      </c>
      <c r="E236" s="7" t="str">
        <f>INDEX('Masterlist - Updating'!$E:$E,MATCH(B236,'Masterlist - Updating'!$B:$B,0))</f>
        <v>1" - 2"</v>
      </c>
      <c r="F236" s="7" t="str">
        <f>INDEX('Masterlist - Updating'!$F:$F,MATCH(B236,'Masterlist - Updating'!$B:$B,0))</f>
        <v>A133262 &amp; A133064</v>
      </c>
      <c r="G236" s="7" t="str">
        <f>INDEX('Masterlist - Updating'!$G:$G,MATCH(B236,'Masterlist - Updating'!$B:$B,0))</f>
        <v>QCD/TRSG/PROCEDURE 005 / TRSG/QM/001/20</v>
      </c>
      <c r="H236" s="7" t="str">
        <f>INDEX('Masterlist - Updating'!$H:$H,MATCH(B236,'Masterlist - Updating'!$B:$B,0))</f>
        <v>BS 1734 / ISO 3611 OR PER MANUFACTURER SPECIFICATION</v>
      </c>
      <c r="I236" s="8">
        <f>INDEX('Masterlist - Updating'!$I:$I,MATCH(B236,'Masterlist - Updating'!$B:$B,0))</f>
        <v>44806</v>
      </c>
      <c r="J236" s="133">
        <f>INDEX('Masterlist - Updating'!$J:$J,MATCH(B236,'Masterlist - Updating'!$B:$B,0))</f>
        <v>1</v>
      </c>
      <c r="K236" s="133" t="str">
        <f>INDEX('Masterlist - Updating'!$K:$K,MATCH(B236,'Masterlist - Updating'!$B:$B,0))</f>
        <v>Years</v>
      </c>
      <c r="L236" s="8">
        <f>INDEX('Masterlist - Updating'!$L:$L,MATCH(B236,'Masterlist - Updating'!$B:$B,0))</f>
        <v>45171</v>
      </c>
      <c r="M236" s="7" t="str">
        <f>INDEX('Masterlist - Updating'!$M:$M,MATCH(B236,'Masterlist - Updating'!$B:$B,0))</f>
        <v>TRESCAL</v>
      </c>
      <c r="N236" s="7" t="str">
        <f>INDEX('Masterlist - Updating'!$N:$N,MATCH(B236,'Masterlist - Updating'!$B:$B,0))</f>
        <v>SALDM/1462/3/22</v>
      </c>
      <c r="O236" s="7" t="str">
        <f>INDEX('Masterlist - Updating'!$O:$O,MATCH(B236,'Masterlist - Updating'!$B:$B,0))</f>
        <v>QC GAUGE ROOM - J</v>
      </c>
      <c r="P236" s="7" t="b">
        <f ca="1">INDEX('Masterlist - Updating'!$P:$P,MATCH(B236,'Masterlist - Updating'!$B:$B,0))</f>
        <v>1</v>
      </c>
      <c r="Q236" s="7">
        <f>INDEX('Masterlist - Updating'!$Q:$Q,MATCH(B236,'Masterlist - Updating'!$B:$B,0))</f>
        <v>0</v>
      </c>
      <c r="R236" s="7">
        <f>INDEX('Masterlist - Updating'!$R:$R,MATCH(B236,'Masterlist - Updating'!$B:$B,0))</f>
        <v>0</v>
      </c>
      <c r="S236" s="7">
        <f>INDEX('Masterlist - Updating'!$S:$S,MATCH(B236,'Masterlist - Updating'!$B:$B,0))</f>
        <v>0</v>
      </c>
      <c r="T236" s="7">
        <f>INDEX('Masterlist - Updating'!$T:$T,MATCH(B236,'Masterlist - Updating'!$B:$B,0))</f>
        <v>0</v>
      </c>
      <c r="U236" s="11">
        <f t="shared" ca="1" si="11"/>
        <v>44831</v>
      </c>
      <c r="V236" s="11">
        <f t="shared" si="13"/>
        <v>45157</v>
      </c>
    </row>
    <row r="237" spans="1:22" ht="62" hidden="1" x14ac:dyDescent="0.35">
      <c r="A237" s="2">
        <v>43</v>
      </c>
      <c r="B237" s="12" t="s">
        <v>2367</v>
      </c>
      <c r="C237" s="130" t="str">
        <f>INDEX('Masterlist - Updating'!$C:$C,MATCH(B237,'Masterlist - Updating'!$B:$B,0))</f>
        <v>CAMLOCK MICROMETER</v>
      </c>
      <c r="D237" s="7" t="str">
        <f>INDEX('Masterlist - Updating'!$D:$D,MATCH(B237,'Masterlist - Updating'!$B:$B,0))</f>
        <v>GAGEMAKER</v>
      </c>
      <c r="E237" s="7" t="str">
        <f>INDEX('Masterlist - Updating'!$E:$E,MATCH(B237,'Masterlist - Updating'!$B:$B,0))</f>
        <v>3" - 4"</v>
      </c>
      <c r="F237" s="7" t="str">
        <f>INDEX('Masterlist - Updating'!$F:$F,MATCH(B237,'Masterlist - Updating'!$B:$B,0))</f>
        <v>A133274 &amp; A133076</v>
      </c>
      <c r="G237" s="7" t="str">
        <f>INDEX('Masterlist - Updating'!$G:$G,MATCH(B237,'Masterlist - Updating'!$B:$B,0))</f>
        <v>QCD/TRSG/PROCEDURE 005 / TRSG/QM/001/20</v>
      </c>
      <c r="H237" s="7" t="str">
        <f>INDEX('Masterlist - Updating'!$H:$H,MATCH(B237,'Masterlist - Updating'!$B:$B,0))</f>
        <v>BS 1734 / ISO 3611 OR PER MANUFACTURER SPECIFICATION</v>
      </c>
      <c r="I237" s="8">
        <f>INDEX('Masterlist - Updating'!$I:$I,MATCH(B237,'Masterlist - Updating'!$B:$B,0))</f>
        <v>44806</v>
      </c>
      <c r="J237" s="133">
        <f>INDEX('Masterlist - Updating'!$J:$J,MATCH(B237,'Masterlist - Updating'!$B:$B,0))</f>
        <v>1</v>
      </c>
      <c r="K237" s="133" t="str">
        <f>INDEX('Masterlist - Updating'!$K:$K,MATCH(B237,'Masterlist - Updating'!$B:$B,0))</f>
        <v>Years</v>
      </c>
      <c r="L237" s="8">
        <f>INDEX('Masterlist - Updating'!$L:$L,MATCH(B237,'Masterlist - Updating'!$B:$B,0))</f>
        <v>45171</v>
      </c>
      <c r="M237" s="7" t="str">
        <f>INDEX('Masterlist - Updating'!$M:$M,MATCH(B237,'Masterlist - Updating'!$B:$B,0))</f>
        <v>TRESCAL</v>
      </c>
      <c r="N237" s="7" t="str">
        <f>INDEX('Masterlist - Updating'!$N:$N,MATCH(B237,'Masterlist - Updating'!$B:$B,0))</f>
        <v>SALDM/1462/5/22</v>
      </c>
      <c r="O237" s="7" t="str">
        <f>INDEX('Masterlist - Updating'!$O:$O,MATCH(B237,'Masterlist - Updating'!$B:$B,0))</f>
        <v>QC GAUGE ROOM - J</v>
      </c>
      <c r="P237" s="7" t="b">
        <f ca="1">INDEX('Masterlist - Updating'!$P:$P,MATCH(B237,'Masterlist - Updating'!$B:$B,0))</f>
        <v>1</v>
      </c>
      <c r="Q237" s="7">
        <f>INDEX('Masterlist - Updating'!$Q:$Q,MATCH(B237,'Masterlist - Updating'!$B:$B,0))</f>
        <v>0</v>
      </c>
      <c r="R237" s="7">
        <f>INDEX('Masterlist - Updating'!$R:$R,MATCH(B237,'Masterlist - Updating'!$B:$B,0))</f>
        <v>0</v>
      </c>
      <c r="S237" s="7">
        <f>INDEX('Masterlist - Updating'!$S:$S,MATCH(B237,'Masterlist - Updating'!$B:$B,0))</f>
        <v>0</v>
      </c>
      <c r="T237" s="7">
        <f>INDEX('Masterlist - Updating'!$T:$T,MATCH(B237,'Masterlist - Updating'!$B:$B,0))</f>
        <v>0</v>
      </c>
      <c r="U237" s="11">
        <f t="shared" ca="1" si="11"/>
        <v>44831</v>
      </c>
      <c r="V237" s="11">
        <f t="shared" si="13"/>
        <v>45157</v>
      </c>
    </row>
    <row r="238" spans="1:22" ht="62" hidden="1" x14ac:dyDescent="0.35">
      <c r="A238" s="2">
        <v>103</v>
      </c>
      <c r="B238" s="12" t="s">
        <v>1057</v>
      </c>
      <c r="C238" s="130" t="str">
        <f>INDEX('Masterlist - Updating'!$C:$C,MATCH(B238,'Masterlist - Updating'!$B:$B,0))</f>
        <v>DIGITAL CALIPER</v>
      </c>
      <c r="D238" s="7" t="str">
        <f>INDEX('Masterlist - Updating'!$D:$D,MATCH(B238,'Masterlist - Updating'!$B:$B,0))</f>
        <v>MITUTOYO</v>
      </c>
      <c r="E238" s="7" t="str">
        <f>INDEX('Masterlist - Updating'!$E:$E,MATCH(B238,'Masterlist - Updating'!$B:$B,0))</f>
        <v>0" - 6"</v>
      </c>
      <c r="F238" s="7" t="str">
        <f>INDEX('Masterlist - Updating'!$F:$F,MATCH(B238,'Masterlist - Updating'!$B:$B,0))</f>
        <v>13192327</v>
      </c>
      <c r="G238" s="7" t="str">
        <f>INDEX('Masterlist - Updating'!$G:$G,MATCH(B238,'Masterlist - Updating'!$B:$B,0))</f>
        <v>MDCP-02:2020</v>
      </c>
      <c r="H238" s="7" t="str">
        <f>INDEX('Masterlist - Updating'!$H:$H,MATCH(B238,'Masterlist - Updating'!$B:$B,0))</f>
        <v>BS 887 / JIS B 7507 OR PER MANUFACTURER SPECIFICATION</v>
      </c>
      <c r="I238" s="8">
        <f>INDEX('Masterlist - Updating'!$I:$I,MATCH(B238,'Masterlist - Updating'!$B:$B,0))</f>
        <v>44546</v>
      </c>
      <c r="J238" s="133">
        <f>INDEX('Masterlist - Updating'!$J:$J,MATCH(B238,'Masterlist - Updating'!$B:$B,0))</f>
        <v>1</v>
      </c>
      <c r="K238" s="133" t="str">
        <f>INDEX('Masterlist - Updating'!$K:$K,MATCH(B238,'Masterlist - Updating'!$B:$B,0))</f>
        <v>Years</v>
      </c>
      <c r="L238" s="8">
        <f>INDEX('Masterlist - Updating'!$L:$L,MATCH(B238,'Masterlist - Updating'!$B:$B,0))</f>
        <v>44911</v>
      </c>
      <c r="M238" s="7" t="str">
        <f>INDEX('Masterlist - Updating'!$M:$M,MATCH(B238,'Masterlist - Updating'!$B:$B,0))</f>
        <v>Ming Deng</v>
      </c>
      <c r="N238" s="7" t="str">
        <f>INDEX('Masterlist - Updating'!$N:$N,MATCH(B238,'Masterlist - Updating'!$B:$B,0))</f>
        <v>MDL213871-5</v>
      </c>
      <c r="O238" s="7" t="str">
        <f>INDEX('Masterlist - Updating'!$O:$O,MATCH(B238,'Masterlist - Updating'!$B:$B,0))</f>
        <v>QC GAUGE ROOM - B</v>
      </c>
      <c r="P238" s="7" t="b">
        <f ca="1">INDEX('Masterlist - Updating'!$P:$P,MATCH(B238,'Masterlist - Updating'!$B:$B,0))</f>
        <v>1</v>
      </c>
      <c r="Q238" s="7">
        <f>INDEX('Masterlist - Updating'!$Q:$Q,MATCH(B238,'Masterlist - Updating'!$B:$B,0))</f>
        <v>0</v>
      </c>
      <c r="R238" s="7">
        <f>INDEX('Masterlist - Updating'!$R:$R,MATCH(B238,'Masterlist - Updating'!$B:$B,0))</f>
        <v>0</v>
      </c>
      <c r="S238" s="7">
        <f>INDEX('Masterlist - Updating'!$S:$S,MATCH(B238,'Masterlist - Updating'!$B:$B,0))</f>
        <v>0</v>
      </c>
      <c r="T238" s="7">
        <f>INDEX('Masterlist - Updating'!$T:$T,MATCH(B238,'Masterlist - Updating'!$B:$B,0))</f>
        <v>0</v>
      </c>
      <c r="U238" s="11">
        <f t="shared" ca="1" si="11"/>
        <v>44831</v>
      </c>
      <c r="V238" s="11">
        <f t="shared" si="13"/>
        <v>44897</v>
      </c>
    </row>
    <row r="239" spans="1:22" ht="62" hidden="1" x14ac:dyDescent="0.35">
      <c r="A239" s="2">
        <v>316</v>
      </c>
      <c r="B239" s="12" t="s">
        <v>1060</v>
      </c>
      <c r="C239" s="130" t="str">
        <f>INDEX('Masterlist - Updating'!$C:$C,MATCH(B239,'Masterlist - Updating'!$B:$B,0))</f>
        <v>RING GAUGE
(GO &amp; NO GO)</v>
      </c>
      <c r="D239" s="7" t="str">
        <f>INDEX('Masterlist - Updating'!$D:$D,MATCH(B239,'Masterlist - Updating'!$B:$B,0))</f>
        <v>TG</v>
      </c>
      <c r="E239" s="7" t="str">
        <f>INDEX('Masterlist - Updating'!$E:$E,MATCH(B239,'Masterlist - Updating'!$B:$B,0))</f>
        <v xml:space="preserve">6-1/4" - 4 STUB ACME - 2G </v>
      </c>
      <c r="F239" s="7" t="str">
        <f>INDEX('Masterlist - Updating'!$F:$F,MATCH(B239,'Masterlist - Updating'!$B:$B,0))</f>
        <v>96616 &amp; 96617</v>
      </c>
      <c r="G239" s="7" t="str">
        <f>INDEX('Masterlist - Updating'!$G:$G,MATCH(B239,'Masterlist - Updating'!$B:$B,0))</f>
        <v>CM/EMS/0195</v>
      </c>
      <c r="H239" s="7" t="str">
        <f>INDEX('Masterlist - Updating'!$H:$H,MATCH(B239,'Masterlist - Updating'!$B:$B,0))</f>
        <v>ANSI/ASME B1.2
ANSI/ASME B1.8
ANSI/ASME B1.20.1
ANSI/ASME B1.5</v>
      </c>
      <c r="I239" s="8">
        <f>INDEX('Masterlist - Updating'!$I:$I,MATCH(B239,'Masterlist - Updating'!$B:$B,0))</f>
        <v>44518</v>
      </c>
      <c r="J239" s="133">
        <f>INDEX('Masterlist - Updating'!$J:$J,MATCH(B239,'Masterlist - Updating'!$B:$B,0))</f>
        <v>1</v>
      </c>
      <c r="K239" s="133" t="str">
        <f>INDEX('Masterlist - Updating'!$K:$K,MATCH(B239,'Masterlist - Updating'!$B:$B,0))</f>
        <v>Years</v>
      </c>
      <c r="L239" s="8">
        <f>INDEX('Masterlist - Updating'!$L:$L,MATCH(B239,'Masterlist - Updating'!$B:$B,0))</f>
        <v>44883</v>
      </c>
      <c r="M239" s="7" t="str">
        <f>INDEX('Masterlist - Updating'!$M:$M,MATCH(B239,'Masterlist - Updating'!$B:$B,0))</f>
        <v>TRESCAL</v>
      </c>
      <c r="N239" s="7">
        <f>INDEX('Masterlist - Updating'!$N:$N,MATCH(B239,'Masterlist - Updating'!$B:$B,0))</f>
        <v>135587</v>
      </c>
      <c r="O239" s="7" t="str">
        <f>INDEX('Masterlist - Updating'!$O:$O,MATCH(B239,'Masterlist - Updating'!$B:$B,0))</f>
        <v>QC GAUGE ROOM - H</v>
      </c>
      <c r="P239" s="7" t="b">
        <f ca="1">INDEX('Masterlist - Updating'!$P:$P,MATCH(B239,'Masterlist - Updating'!$B:$B,0))</f>
        <v>1</v>
      </c>
      <c r="Q239" s="7">
        <f>INDEX('Masterlist - Updating'!$Q:$Q,MATCH(B239,'Masterlist - Updating'!$B:$B,0))</f>
        <v>0</v>
      </c>
      <c r="R239" s="7">
        <f>INDEX('Masterlist - Updating'!$R:$R,MATCH(B239,'Masterlist - Updating'!$B:$B,0))</f>
        <v>0</v>
      </c>
      <c r="S239" s="7">
        <f>INDEX('Masterlist - Updating'!$S:$S,MATCH(B239,'Masterlist - Updating'!$B:$B,0))</f>
        <v>0</v>
      </c>
      <c r="T239" s="7">
        <f>INDEX('Masterlist - Updating'!$T:$T,MATCH(B239,'Masterlist - Updating'!$B:$B,0))</f>
        <v>0</v>
      </c>
      <c r="U239" s="11">
        <f t="shared" ca="1" si="11"/>
        <v>44831</v>
      </c>
      <c r="V239" s="11">
        <f t="shared" si="13"/>
        <v>44869</v>
      </c>
    </row>
    <row r="240" spans="1:22" ht="62" hidden="1" x14ac:dyDescent="0.35">
      <c r="A240" s="2">
        <v>314</v>
      </c>
      <c r="B240" s="12" t="s">
        <v>1063</v>
      </c>
      <c r="C240" s="130" t="str">
        <f>INDEX('Masterlist - Updating'!$C:$C,MATCH(B240,'Masterlist - Updating'!$B:$B,0))</f>
        <v>RING GAUGE
(GO &amp; NO GO)</v>
      </c>
      <c r="D240" s="7" t="str">
        <f>INDEX('Masterlist - Updating'!$D:$D,MATCH(B240,'Masterlist - Updating'!$B:$B,0))</f>
        <v>TG</v>
      </c>
      <c r="E240" s="7" t="str">
        <f>INDEX('Masterlist - Updating'!$E:$E,MATCH(B240,'Masterlist - Updating'!$B:$B,0))</f>
        <v>4-5/8" - 4 STUB ACME - 2G</v>
      </c>
      <c r="F240" s="7" t="str">
        <f>INDEX('Masterlist - Updating'!$F:$F,MATCH(B240,'Masterlist - Updating'!$B:$B,0))</f>
        <v>96610 &amp; 96611</v>
      </c>
      <c r="G240" s="7" t="str">
        <f>INDEX('Masterlist - Updating'!$G:$G,MATCH(B240,'Masterlist - Updating'!$B:$B,0))</f>
        <v>CM/EMS/0195</v>
      </c>
      <c r="H240" s="7" t="str">
        <f>INDEX('Masterlist - Updating'!$H:$H,MATCH(B240,'Masterlist - Updating'!$B:$B,0))</f>
        <v>ANSI/ASME B1.2
ANSI/ASME B1.8
ANSI/ASME B1.20.1
ANSI/ASME B1.5</v>
      </c>
      <c r="I240" s="8">
        <f>INDEX('Masterlist - Updating'!$I:$I,MATCH(B240,'Masterlist - Updating'!$B:$B,0))</f>
        <v>44518</v>
      </c>
      <c r="J240" s="133">
        <f>INDEX('Masterlist - Updating'!$J:$J,MATCH(B240,'Masterlist - Updating'!$B:$B,0))</f>
        <v>1</v>
      </c>
      <c r="K240" s="133" t="str">
        <f>INDEX('Masterlist - Updating'!$K:$K,MATCH(B240,'Masterlist - Updating'!$B:$B,0))</f>
        <v>Years</v>
      </c>
      <c r="L240" s="8">
        <f>INDEX('Masterlist - Updating'!$L:$L,MATCH(B240,'Masterlist - Updating'!$B:$B,0))</f>
        <v>44883</v>
      </c>
      <c r="M240" s="7" t="str">
        <f>INDEX('Masterlist - Updating'!$M:$M,MATCH(B240,'Masterlist - Updating'!$B:$B,0))</f>
        <v>TRESCAL</v>
      </c>
      <c r="N240" s="7">
        <f>INDEX('Masterlist - Updating'!$N:$N,MATCH(B240,'Masterlist - Updating'!$B:$B,0))</f>
        <v>135586</v>
      </c>
      <c r="O240" s="7" t="str">
        <f>INDEX('Masterlist - Updating'!$O:$O,MATCH(B240,'Masterlist - Updating'!$B:$B,0))</f>
        <v>QC GAUGE ROOM - H</v>
      </c>
      <c r="P240" s="7" t="b">
        <f ca="1">INDEX('Masterlist - Updating'!$P:$P,MATCH(B240,'Masterlist - Updating'!$B:$B,0))</f>
        <v>1</v>
      </c>
      <c r="Q240" s="7">
        <f>INDEX('Masterlist - Updating'!$Q:$Q,MATCH(B240,'Masterlist - Updating'!$B:$B,0))</f>
        <v>0</v>
      </c>
      <c r="R240" s="7">
        <f>INDEX('Masterlist - Updating'!$R:$R,MATCH(B240,'Masterlist - Updating'!$B:$B,0))</f>
        <v>0</v>
      </c>
      <c r="S240" s="7">
        <f>INDEX('Masterlist - Updating'!$S:$S,MATCH(B240,'Masterlist - Updating'!$B:$B,0))</f>
        <v>0</v>
      </c>
      <c r="T240" s="7">
        <f>INDEX('Masterlist - Updating'!$T:$T,MATCH(B240,'Masterlist - Updating'!$B:$B,0))</f>
        <v>0</v>
      </c>
      <c r="U240" s="11">
        <f t="shared" ca="1" si="11"/>
        <v>44831</v>
      </c>
      <c r="V240" s="11">
        <f t="shared" si="13"/>
        <v>44869</v>
      </c>
    </row>
    <row r="241" spans="1:22" ht="62" hidden="1" x14ac:dyDescent="0.35">
      <c r="A241" s="2">
        <v>311</v>
      </c>
      <c r="B241" s="12" t="s">
        <v>1066</v>
      </c>
      <c r="C241" s="130" t="str">
        <f>INDEX('Masterlist - Updating'!$C:$C,MATCH(B241,'Masterlist - Updating'!$B:$B,0))</f>
        <v>RING GAUGE
(GO &amp; NO GO)</v>
      </c>
      <c r="D241" s="7" t="str">
        <f>INDEX('Masterlist - Updating'!$D:$D,MATCH(B241,'Masterlist - Updating'!$B:$B,0))</f>
        <v>THREADMASTER</v>
      </c>
      <c r="E241" s="7" t="str">
        <f>INDEX('Masterlist - Updating'!$E:$E,MATCH(B241,'Masterlist - Updating'!$B:$B,0))</f>
        <v>4-1/4" - 8 UN - 2A</v>
      </c>
      <c r="F241" s="7" t="str">
        <f>INDEX('Masterlist - Updating'!$F:$F,MATCH(B241,'Masterlist - Updating'!$B:$B,0))</f>
        <v>96608 &amp; 96609</v>
      </c>
      <c r="G241" s="7" t="str">
        <f>INDEX('Masterlist - Updating'!$G:$G,MATCH(B241,'Masterlist - Updating'!$B:$B,0))</f>
        <v>CM/EMS/0195</v>
      </c>
      <c r="H241" s="7" t="str">
        <f>INDEX('Masterlist - Updating'!$H:$H,MATCH(B241,'Masterlist - Updating'!$B:$B,0))</f>
        <v>ANSI/ASME B1.2
ANSI/ASME B1.8
ANSI/ASME B1.20.1
ANSI/ASME B1.5</v>
      </c>
      <c r="I241" s="8">
        <f>INDEX('Masterlist - Updating'!$I:$I,MATCH(B241,'Masterlist - Updating'!$B:$B,0))</f>
        <v>44441</v>
      </c>
      <c r="J241" s="133">
        <f>INDEX('Masterlist - Updating'!$J:$J,MATCH(B241,'Masterlist - Updating'!$B:$B,0))</f>
        <v>1</v>
      </c>
      <c r="K241" s="133" t="str">
        <f>INDEX('Masterlist - Updating'!$K:$K,MATCH(B241,'Masterlist - Updating'!$B:$B,0))</f>
        <v>Years</v>
      </c>
      <c r="L241" s="8">
        <f>INDEX('Masterlist - Updating'!$L:$L,MATCH(B241,'Masterlist - Updating'!$B:$B,0))</f>
        <v>44806</v>
      </c>
      <c r="M241" s="7" t="str">
        <f>INDEX('Masterlist - Updating'!$M:$M,MATCH(B241,'Masterlist - Updating'!$B:$B,0))</f>
        <v>TRESCAL</v>
      </c>
      <c r="N241" s="7">
        <f>INDEX('Masterlist - Updating'!$N:$N,MATCH(B241,'Masterlist - Updating'!$B:$B,0))</f>
        <v>135420</v>
      </c>
      <c r="O241" s="7" t="str">
        <f>INDEX('Masterlist - Updating'!$O:$O,MATCH(B241,'Masterlist - Updating'!$B:$B,0))</f>
        <v>QC GAUGE ROOM - C</v>
      </c>
      <c r="P241" s="7" t="b">
        <f ca="1">INDEX('Masterlist - Updating'!$P:$P,MATCH(B241,'Masterlist - Updating'!$B:$B,0))</f>
        <v>0</v>
      </c>
      <c r="Q241" s="7">
        <f>INDEX('Masterlist - Updating'!$Q:$Q,MATCH(B241,'Masterlist - Updating'!$B:$B,0))</f>
        <v>0</v>
      </c>
      <c r="R241" s="7">
        <f>INDEX('Masterlist - Updating'!$R:$R,MATCH(B241,'Masterlist - Updating'!$B:$B,0))</f>
        <v>0</v>
      </c>
      <c r="S241" s="7">
        <f>INDEX('Masterlist - Updating'!$S:$S,MATCH(B241,'Masterlist - Updating'!$B:$B,0))</f>
        <v>0</v>
      </c>
      <c r="T241" s="7">
        <f>INDEX('Masterlist - Updating'!$T:$T,MATCH(B241,'Masterlist - Updating'!$B:$B,0))</f>
        <v>0</v>
      </c>
      <c r="U241" s="11">
        <f t="shared" ca="1" si="11"/>
        <v>44831</v>
      </c>
      <c r="V241" s="11">
        <f t="shared" si="13"/>
        <v>44792</v>
      </c>
    </row>
    <row r="242" spans="1:22" ht="62" hidden="1" x14ac:dyDescent="0.35">
      <c r="A242" s="2">
        <v>312</v>
      </c>
      <c r="B242" s="12" t="s">
        <v>1070</v>
      </c>
      <c r="C242" s="130" t="str">
        <f>INDEX('Masterlist - Updating'!$C:$C,MATCH(B242,'Masterlist - Updating'!$B:$B,0))</f>
        <v>RING GAUGE
(GO &amp; NO GO)</v>
      </c>
      <c r="D242" s="7" t="str">
        <f>INDEX('Masterlist - Updating'!$D:$D,MATCH(B242,'Masterlist - Updating'!$B:$B,0))</f>
        <v>THREADMASTER</v>
      </c>
      <c r="E242" s="7" t="str">
        <f>INDEX('Masterlist - Updating'!$E:$E,MATCH(B242,'Masterlist - Updating'!$B:$B,0))</f>
        <v>4-1/8" - 8 UN - 2A</v>
      </c>
      <c r="F242" s="7" t="str">
        <f>INDEX('Masterlist - Updating'!$F:$F,MATCH(B242,'Masterlist - Updating'!$B:$B,0))</f>
        <v>96614 &amp; 96615</v>
      </c>
      <c r="G242" s="7" t="str">
        <f>INDEX('Masterlist - Updating'!$G:$G,MATCH(B242,'Masterlist - Updating'!$B:$B,0))</f>
        <v>CM/EMS/0195</v>
      </c>
      <c r="H242" s="7" t="str">
        <f>INDEX('Masterlist - Updating'!$H:$H,MATCH(B242,'Masterlist - Updating'!$B:$B,0))</f>
        <v>ANSI/ASME B1.2
ANSI/ASME B1.8
ANSI/ASME B1.20.1
ANSI/ASME B1.5</v>
      </c>
      <c r="I242" s="8">
        <f>INDEX('Masterlist - Updating'!$I:$I,MATCH(B242,'Masterlist - Updating'!$B:$B,0))</f>
        <v>44441</v>
      </c>
      <c r="J242" s="133">
        <f>INDEX('Masterlist - Updating'!$J:$J,MATCH(B242,'Masterlist - Updating'!$B:$B,0))</f>
        <v>1</v>
      </c>
      <c r="K242" s="133" t="str">
        <f>INDEX('Masterlist - Updating'!$K:$K,MATCH(B242,'Masterlist - Updating'!$B:$B,0))</f>
        <v>Years</v>
      </c>
      <c r="L242" s="8">
        <f>INDEX('Masterlist - Updating'!$L:$L,MATCH(B242,'Masterlist - Updating'!$B:$B,0))</f>
        <v>44806</v>
      </c>
      <c r="M242" s="7" t="str">
        <f>INDEX('Masterlist - Updating'!$M:$M,MATCH(B242,'Masterlist - Updating'!$B:$B,0))</f>
        <v>TRESCAL</v>
      </c>
      <c r="N242" s="7">
        <f>INDEX('Masterlist - Updating'!$N:$N,MATCH(B242,'Masterlist - Updating'!$B:$B,0))</f>
        <v>135421</v>
      </c>
      <c r="O242" s="7" t="str">
        <f>INDEX('Masterlist - Updating'!$O:$O,MATCH(B242,'Masterlist - Updating'!$B:$B,0))</f>
        <v>QC GAUGE ROOM - C</v>
      </c>
      <c r="P242" s="7" t="b">
        <f ca="1">INDEX('Masterlist - Updating'!$P:$P,MATCH(B242,'Masterlist - Updating'!$B:$B,0))</f>
        <v>0</v>
      </c>
      <c r="Q242" s="7">
        <f>INDEX('Masterlist - Updating'!$Q:$Q,MATCH(B242,'Masterlist - Updating'!$B:$B,0))</f>
        <v>0</v>
      </c>
      <c r="R242" s="7">
        <f>INDEX('Masterlist - Updating'!$R:$R,MATCH(B242,'Masterlist - Updating'!$B:$B,0))</f>
        <v>0</v>
      </c>
      <c r="S242" s="7">
        <f>INDEX('Masterlist - Updating'!$S:$S,MATCH(B242,'Masterlist - Updating'!$B:$B,0))</f>
        <v>0</v>
      </c>
      <c r="T242" s="7">
        <f>INDEX('Masterlist - Updating'!$T:$T,MATCH(B242,'Masterlist - Updating'!$B:$B,0))</f>
        <v>0</v>
      </c>
      <c r="U242" s="11">
        <f t="shared" ca="1" si="11"/>
        <v>44831</v>
      </c>
      <c r="V242" s="11">
        <f t="shared" si="13"/>
        <v>44792</v>
      </c>
    </row>
    <row r="243" spans="1:22" ht="62" hidden="1" x14ac:dyDescent="0.35">
      <c r="A243" s="2">
        <v>309</v>
      </c>
      <c r="B243" s="12" t="s">
        <v>1074</v>
      </c>
      <c r="C243" s="130" t="str">
        <f>INDEX('Masterlist - Updating'!$C:$C,MATCH(B243,'Masterlist - Updating'!$B:$B,0))</f>
        <v>RING GAUGE
(GO &amp; NO GO)</v>
      </c>
      <c r="D243" s="7" t="str">
        <f>INDEX('Masterlist - Updating'!$D:$D,MATCH(B243,'Masterlist - Updating'!$B:$B,0))</f>
        <v>THREADMASTER</v>
      </c>
      <c r="E243" s="7" t="str">
        <f>INDEX('Masterlist - Updating'!$E:$E,MATCH(B243,'Masterlist - Updating'!$B:$B,0))</f>
        <v xml:space="preserve">4" - 8 UN - 2A </v>
      </c>
      <c r="F243" s="7" t="str">
        <f>INDEX('Masterlist - Updating'!$F:$F,MATCH(B243,'Masterlist - Updating'!$B:$B,0))</f>
        <v>96606 &amp; 96607</v>
      </c>
      <c r="G243" s="7" t="str">
        <f>INDEX('Masterlist - Updating'!$G:$G,MATCH(B243,'Masterlist - Updating'!$B:$B,0))</f>
        <v>QCD/TRSG/PROCEDURE 014 / TRSG/QM/001/20</v>
      </c>
      <c r="H243" s="7" t="str">
        <f>INDEX('Masterlist - Updating'!$H:$H,MATCH(B243,'Masterlist - Updating'!$B:$B,0))</f>
        <v>ANSI/ASME B1.2
ANSI/ASME B1.8
ANSI/ASME B1.20.1
ANSI/ASME B1.5</v>
      </c>
      <c r="I243" s="8">
        <f>INDEX('Masterlist - Updating'!$I:$I,MATCH(B243,'Masterlist - Updating'!$B:$B,0))</f>
        <v>44560</v>
      </c>
      <c r="J243" s="133">
        <f>INDEX('Masterlist - Updating'!$J:$J,MATCH(B243,'Masterlist - Updating'!$B:$B,0))</f>
        <v>1</v>
      </c>
      <c r="K243" s="133" t="str">
        <f>INDEX('Masterlist - Updating'!$K:$K,MATCH(B243,'Masterlist - Updating'!$B:$B,0))</f>
        <v>Years</v>
      </c>
      <c r="L243" s="8">
        <f>INDEX('Masterlist - Updating'!$L:$L,MATCH(B243,'Masterlist - Updating'!$B:$B,0))</f>
        <v>44925</v>
      </c>
      <c r="M243" s="7" t="str">
        <f>INDEX('Masterlist - Updating'!$M:$M,MATCH(B243,'Masterlist - Updating'!$B:$B,0))</f>
        <v>TRESCAL</v>
      </c>
      <c r="N243" s="7" t="str">
        <f>INDEX('Masterlist - Updating'!$N:$N,MATCH(B243,'Masterlist - Updating'!$B:$B,0))</f>
        <v>SNLDM/0384/7/21</v>
      </c>
      <c r="O243" s="7" t="str">
        <f>INDEX('Masterlist - Updating'!$O:$O,MATCH(B243,'Masterlist - Updating'!$B:$B,0))</f>
        <v>QC GAUGE ROOM - C</v>
      </c>
      <c r="P243" s="7" t="b">
        <f ca="1">INDEX('Masterlist - Updating'!$P:$P,MATCH(B243,'Masterlist - Updating'!$B:$B,0))</f>
        <v>1</v>
      </c>
      <c r="Q243" s="7">
        <f>INDEX('Masterlist - Updating'!$Q:$Q,MATCH(B243,'Masterlist - Updating'!$B:$B,0))</f>
        <v>0</v>
      </c>
      <c r="R243" s="7">
        <f>INDEX('Masterlist - Updating'!$R:$R,MATCH(B243,'Masterlist - Updating'!$B:$B,0))</f>
        <v>0</v>
      </c>
      <c r="S243" s="7">
        <f>INDEX('Masterlist - Updating'!$S:$S,MATCH(B243,'Masterlist - Updating'!$B:$B,0))</f>
        <v>0</v>
      </c>
      <c r="T243" s="7">
        <f>INDEX('Masterlist - Updating'!$T:$T,MATCH(B243,'Masterlist - Updating'!$B:$B,0))</f>
        <v>0</v>
      </c>
      <c r="U243" s="11">
        <f t="shared" ref="U243:U306" ca="1" si="14">TODAY()</f>
        <v>44831</v>
      </c>
      <c r="V243" s="11">
        <f t="shared" si="13"/>
        <v>44911</v>
      </c>
    </row>
    <row r="244" spans="1:22" ht="62" hidden="1" x14ac:dyDescent="0.35">
      <c r="A244" s="2">
        <v>307</v>
      </c>
      <c r="B244" s="12" t="s">
        <v>1078</v>
      </c>
      <c r="C244" s="130" t="str">
        <f>INDEX('Masterlist - Updating'!$C:$C,MATCH(B244,'Masterlist - Updating'!$B:$B,0))</f>
        <v>RING GAUGE
(GO &amp; NO GO)</v>
      </c>
      <c r="D244" s="7" t="str">
        <f>INDEX('Masterlist - Updating'!$D:$D,MATCH(B244,'Masterlist - Updating'!$B:$B,0))</f>
        <v>THREADMASTER</v>
      </c>
      <c r="E244" s="7" t="str">
        <f>INDEX('Masterlist - Updating'!$E:$E,MATCH(B244,'Masterlist - Updating'!$B:$B,0))</f>
        <v>3-1/8" - 8 UN - 2A</v>
      </c>
      <c r="F244" s="7" t="str">
        <f>INDEX('Masterlist - Updating'!$F:$F,MATCH(B244,'Masterlist - Updating'!$B:$B,0))</f>
        <v>96600 &amp; 96601</v>
      </c>
      <c r="G244" s="7" t="str">
        <f>INDEX('Masterlist - Updating'!$G:$G,MATCH(B244,'Masterlist - Updating'!$B:$B,0))</f>
        <v>QCD/TRSG/PROCEDURE 014 / TRSG/QM/001/20</v>
      </c>
      <c r="H244" s="7" t="str">
        <f>INDEX('Masterlist - Updating'!$H:$H,MATCH(B244,'Masterlist - Updating'!$B:$B,0))</f>
        <v>ANSI/ASME B1.2
ANSI/ASME B1.8
ANSI/ASME B1.20.1
ANSI/ASME B1.5</v>
      </c>
      <c r="I244" s="8">
        <f>INDEX('Masterlist - Updating'!$I:$I,MATCH(B244,'Masterlist - Updating'!$B:$B,0))</f>
        <v>44561</v>
      </c>
      <c r="J244" s="133">
        <f>INDEX('Masterlist - Updating'!$J:$J,MATCH(B244,'Masterlist - Updating'!$B:$B,0))</f>
        <v>1</v>
      </c>
      <c r="K244" s="133" t="str">
        <f>INDEX('Masterlist - Updating'!$K:$K,MATCH(B244,'Masterlist - Updating'!$B:$B,0))</f>
        <v>Years</v>
      </c>
      <c r="L244" s="8">
        <f>INDEX('Masterlist - Updating'!$L:$L,MATCH(B244,'Masterlist - Updating'!$B:$B,0))</f>
        <v>44926</v>
      </c>
      <c r="M244" s="7" t="str">
        <f>INDEX('Masterlist - Updating'!$M:$M,MATCH(B244,'Masterlist - Updating'!$B:$B,0))</f>
        <v>TRESCAL</v>
      </c>
      <c r="N244" s="7" t="str">
        <f>INDEX('Masterlist - Updating'!$N:$N,MATCH(B244,'Masterlist - Updating'!$B:$B,0))</f>
        <v>SALDM/2184/22/21</v>
      </c>
      <c r="O244" s="7" t="str">
        <f>INDEX('Masterlist - Updating'!$O:$O,MATCH(B244,'Masterlist - Updating'!$B:$B,0))</f>
        <v>QC GAUGE ROOM - C</v>
      </c>
      <c r="P244" s="7" t="b">
        <f ca="1">INDEX('Masterlist - Updating'!$P:$P,MATCH(B244,'Masterlist - Updating'!$B:$B,0))</f>
        <v>1</v>
      </c>
      <c r="Q244" s="7">
        <f>INDEX('Masterlist - Updating'!$Q:$Q,MATCH(B244,'Masterlist - Updating'!$B:$B,0))</f>
        <v>0</v>
      </c>
      <c r="R244" s="7">
        <f>INDEX('Masterlist - Updating'!$R:$R,MATCH(B244,'Masterlist - Updating'!$B:$B,0))</f>
        <v>0</v>
      </c>
      <c r="S244" s="7">
        <f>INDEX('Masterlist - Updating'!$S:$S,MATCH(B244,'Masterlist - Updating'!$B:$B,0))</f>
        <v>0</v>
      </c>
      <c r="T244" s="7">
        <f>INDEX('Masterlist - Updating'!$T:$T,MATCH(B244,'Masterlist - Updating'!$B:$B,0))</f>
        <v>0</v>
      </c>
      <c r="U244" s="11">
        <f t="shared" ca="1" si="14"/>
        <v>44831</v>
      </c>
      <c r="V244" s="11">
        <f t="shared" si="13"/>
        <v>44912</v>
      </c>
    </row>
    <row r="245" spans="1:22" ht="62" hidden="1" x14ac:dyDescent="0.35">
      <c r="A245" s="2">
        <v>302</v>
      </c>
      <c r="B245" s="12" t="s">
        <v>1082</v>
      </c>
      <c r="C245" s="130" t="str">
        <f>INDEX('Masterlist - Updating'!$C:$C,MATCH(B245,'Masterlist - Updating'!$B:$B,0))</f>
        <v>RING GAUGE
(GO &amp; NO GO)</v>
      </c>
      <c r="D245" s="7" t="str">
        <f>INDEX('Masterlist - Updating'!$D:$D,MATCH(B245,'Masterlist - Updating'!$B:$B,0))</f>
        <v>THREADMASTER</v>
      </c>
      <c r="E245" s="7" t="str">
        <f>INDEX('Masterlist - Updating'!$E:$E,MATCH(B245,'Masterlist - Updating'!$B:$B,0))</f>
        <v>3 " - 8 UN - 2A</v>
      </c>
      <c r="F245" s="7" t="str">
        <f>INDEX('Masterlist - Updating'!$F:$F,MATCH(B245,'Masterlist - Updating'!$B:$B,0))</f>
        <v>96602 &amp; 96603</v>
      </c>
      <c r="G245" s="7" t="str">
        <f>INDEX('Masterlist - Updating'!$G:$G,MATCH(B245,'Masterlist - Updating'!$B:$B,0))</f>
        <v>QCD/TRSG/PROCEDURE 014 / TRSG/QM/001/20</v>
      </c>
      <c r="H245" s="7" t="str">
        <f>INDEX('Masterlist - Updating'!$H:$H,MATCH(B245,'Masterlist - Updating'!$B:$B,0))</f>
        <v>ANSI/ASME B1.2
ANSI/ASME B1.8
ANSI/ASME B1.20.1
ANSI/ASME B1.5</v>
      </c>
      <c r="I245" s="8">
        <f>INDEX('Masterlist - Updating'!$I:$I,MATCH(B245,'Masterlist - Updating'!$B:$B,0))</f>
        <v>44561</v>
      </c>
      <c r="J245" s="133">
        <f>INDEX('Masterlist - Updating'!$J:$J,MATCH(B245,'Masterlist - Updating'!$B:$B,0))</f>
        <v>1</v>
      </c>
      <c r="K245" s="133" t="str">
        <f>INDEX('Masterlist - Updating'!$K:$K,MATCH(B245,'Masterlist - Updating'!$B:$B,0))</f>
        <v>Years</v>
      </c>
      <c r="L245" s="8">
        <f>INDEX('Masterlist - Updating'!$L:$L,MATCH(B245,'Masterlist - Updating'!$B:$B,0))</f>
        <v>44926</v>
      </c>
      <c r="M245" s="7" t="str">
        <f>INDEX('Masterlist - Updating'!$M:$M,MATCH(B245,'Masterlist - Updating'!$B:$B,0))</f>
        <v>TRESCAL</v>
      </c>
      <c r="N245" s="7" t="str">
        <f>INDEX('Masterlist - Updating'!$N:$N,MATCH(B245,'Masterlist - Updating'!$B:$B,0))</f>
        <v>SALDM/2184/23/21</v>
      </c>
      <c r="O245" s="7" t="str">
        <f>INDEX('Masterlist - Updating'!$O:$O,MATCH(B245,'Masterlist - Updating'!$B:$B,0))</f>
        <v>QC GAUGE ROOM - C</v>
      </c>
      <c r="P245" s="7" t="b">
        <f ca="1">INDEX('Masterlist - Updating'!$P:$P,MATCH(B245,'Masterlist - Updating'!$B:$B,0))</f>
        <v>1</v>
      </c>
      <c r="Q245" s="7" t="str">
        <f>INDEX('Masterlist - Updating'!$Q:$Q,MATCH(B245,'Masterlist - Updating'!$B:$B,0))</f>
        <v>NOT REQUIRED CALIBRATION</v>
      </c>
      <c r="R245" s="7">
        <f>INDEX('Masterlist - Updating'!$R:$R,MATCH(B245,'Masterlist - Updating'!$B:$B,0))</f>
        <v>0</v>
      </c>
      <c r="S245" s="7">
        <f>INDEX('Masterlist - Updating'!$S:$S,MATCH(B245,'Masterlist - Updating'!$B:$B,0))</f>
        <v>0</v>
      </c>
      <c r="T245" s="7">
        <f>INDEX('Masterlist - Updating'!$T:$T,MATCH(B245,'Masterlist - Updating'!$B:$B,0))</f>
        <v>0</v>
      </c>
      <c r="U245" s="11">
        <f t="shared" ca="1" si="14"/>
        <v>44831</v>
      </c>
      <c r="V245" s="11">
        <f t="shared" si="13"/>
        <v>44912</v>
      </c>
    </row>
    <row r="246" spans="1:22" ht="62" hidden="1" x14ac:dyDescent="0.35">
      <c r="A246" s="2">
        <v>301</v>
      </c>
      <c r="B246" s="12" t="s">
        <v>1086</v>
      </c>
      <c r="C246" s="130" t="str">
        <f>INDEX('Masterlist - Updating'!$C:$C,MATCH(B246,'Masterlist - Updating'!$B:$B,0))</f>
        <v>RING GAUGE
(GO &amp; NO GO)</v>
      </c>
      <c r="D246" s="7" t="str">
        <f>INDEX('Masterlist - Updating'!$D:$D,MATCH(B246,'Masterlist - Updating'!$B:$B,0))</f>
        <v>THREADMASTER</v>
      </c>
      <c r="E246" s="7" t="str">
        <f>INDEX('Masterlist - Updating'!$E:$E,MATCH(B246,'Masterlist - Updating'!$B:$B,0))</f>
        <v>2-5/8" - 8 UN - 2A</v>
      </c>
      <c r="F246" s="7" t="str">
        <f>INDEX('Masterlist - Updating'!$F:$F,MATCH(B246,'Masterlist - Updating'!$B:$B,0))</f>
        <v>96595 &amp; 96596</v>
      </c>
      <c r="G246" s="7" t="str">
        <f>INDEX('Masterlist - Updating'!$G:$G,MATCH(B246,'Masterlist - Updating'!$B:$B,0))</f>
        <v>MDCP-14:2020</v>
      </c>
      <c r="H246" s="7" t="str">
        <f>INDEX('Masterlist - Updating'!$H:$H,MATCH(B246,'Masterlist - Updating'!$B:$B,0))</f>
        <v>ANSI/ASME B1.2
ANSI/ASME B1.8
ANSI/ASME B1.20.1
ANSI/ASME B1.5</v>
      </c>
      <c r="I246" s="8">
        <f>INDEX('Masterlist - Updating'!$I:$I,MATCH(B246,'Masterlist - Updating'!$B:$B,0))</f>
        <v>44567</v>
      </c>
      <c r="J246" s="133">
        <f>INDEX('Masterlist - Updating'!$J:$J,MATCH(B246,'Masterlist - Updating'!$B:$B,0))</f>
        <v>1</v>
      </c>
      <c r="K246" s="133" t="str">
        <f>INDEX('Masterlist - Updating'!$K:$K,MATCH(B246,'Masterlist - Updating'!$B:$B,0))</f>
        <v>Years</v>
      </c>
      <c r="L246" s="8">
        <f>INDEX('Masterlist - Updating'!$L:$L,MATCH(B246,'Masterlist - Updating'!$B:$B,0))</f>
        <v>44932</v>
      </c>
      <c r="M246" s="7" t="str">
        <f>INDEX('Masterlist - Updating'!$M:$M,MATCH(B246,'Masterlist - Updating'!$B:$B,0))</f>
        <v>Ming Deng</v>
      </c>
      <c r="N246" s="7" t="str">
        <f>INDEX('Masterlist - Updating'!$N:$N,MATCH(B246,'Masterlist - Updating'!$B:$B,0))</f>
        <v>MDL214090-2</v>
      </c>
      <c r="O246" s="7" t="str">
        <f>INDEX('Masterlist - Updating'!$O:$O,MATCH(B246,'Masterlist - Updating'!$B:$B,0))</f>
        <v>QC GAUGE ROOM - C</v>
      </c>
      <c r="P246" s="7" t="b">
        <f ca="1">INDEX('Masterlist - Updating'!$P:$P,MATCH(B246,'Masterlist - Updating'!$B:$B,0))</f>
        <v>1</v>
      </c>
      <c r="Q246" s="7" t="str">
        <f>INDEX('Masterlist - Updating'!$Q:$Q,MATCH(B246,'Masterlist - Updating'!$B:$B,0))</f>
        <v>NOT REQUIRED CALIBRATION</v>
      </c>
      <c r="R246" s="7">
        <f>INDEX('Masterlist - Updating'!$R:$R,MATCH(B246,'Masterlist - Updating'!$B:$B,0))</f>
        <v>0</v>
      </c>
      <c r="S246" s="7">
        <f>INDEX('Masterlist - Updating'!$S:$S,MATCH(B246,'Masterlist - Updating'!$B:$B,0))</f>
        <v>0</v>
      </c>
      <c r="T246" s="7">
        <f>INDEX('Masterlist - Updating'!$T:$T,MATCH(B246,'Masterlist - Updating'!$B:$B,0))</f>
        <v>0</v>
      </c>
      <c r="U246" s="11">
        <f t="shared" ca="1" si="14"/>
        <v>44831</v>
      </c>
      <c r="V246" s="11">
        <f t="shared" si="13"/>
        <v>44918</v>
      </c>
    </row>
    <row r="247" spans="1:22" ht="62" hidden="1" x14ac:dyDescent="0.35">
      <c r="A247" s="2">
        <v>294</v>
      </c>
      <c r="B247" s="12" t="s">
        <v>1090</v>
      </c>
      <c r="C247" s="130" t="str">
        <f>INDEX('Masterlist - Updating'!$C:$C,MATCH(B247,'Masterlist - Updating'!$B:$B,0))</f>
        <v>RING GAUGE
(GO &amp; NO GO)</v>
      </c>
      <c r="D247" s="7" t="str">
        <f>INDEX('Masterlist - Updating'!$D:$D,MATCH(B247,'Masterlist - Updating'!$B:$B,0))</f>
        <v>THREADMASTER</v>
      </c>
      <c r="E247" s="7" t="str">
        <f>INDEX('Masterlist - Updating'!$E:$E,MATCH(B247,'Masterlist - Updating'!$B:$B,0))</f>
        <v>1-3/4" - 8 ACME - 2G</v>
      </c>
      <c r="F247" s="7" t="str">
        <f>INDEX('Masterlist - Updating'!$F:$F,MATCH(B247,'Masterlist - Updating'!$B:$B,0))</f>
        <v>96590 &amp; 96591</v>
      </c>
      <c r="G247" s="7" t="str">
        <f>INDEX('Masterlist - Updating'!$G:$G,MATCH(B247,'Masterlist - Updating'!$B:$B,0))</f>
        <v>MDCP-14:2020</v>
      </c>
      <c r="H247" s="7" t="str">
        <f>INDEX('Masterlist - Updating'!$H:$H,MATCH(B247,'Masterlist - Updating'!$B:$B,0))</f>
        <v>ANSI/ASME B1.2
ANSI/ASME B1.8
ANSI/ASME B1.20.1
ANSI/ASME B1.5</v>
      </c>
      <c r="I247" s="8">
        <f>INDEX('Masterlist - Updating'!$I:$I,MATCH(B247,'Masterlist - Updating'!$B:$B,0))</f>
        <v>44567</v>
      </c>
      <c r="J247" s="133">
        <f>INDEX('Masterlist - Updating'!$J:$J,MATCH(B247,'Masterlist - Updating'!$B:$B,0))</f>
        <v>1</v>
      </c>
      <c r="K247" s="133" t="str">
        <f>INDEX('Masterlist - Updating'!$K:$K,MATCH(B247,'Masterlist - Updating'!$B:$B,0))</f>
        <v>Years</v>
      </c>
      <c r="L247" s="8">
        <f>INDEX('Masterlist - Updating'!$L:$L,MATCH(B247,'Masterlist - Updating'!$B:$B,0))</f>
        <v>44932</v>
      </c>
      <c r="M247" s="7" t="str">
        <f>INDEX('Masterlist - Updating'!$M:$M,MATCH(B247,'Masterlist - Updating'!$B:$B,0))</f>
        <v>Ming Deng</v>
      </c>
      <c r="N247" s="7" t="str">
        <f>INDEX('Masterlist - Updating'!$N:$N,MATCH(B247,'Masterlist - Updating'!$B:$B,0))</f>
        <v>MDL214090-3</v>
      </c>
      <c r="O247" s="7" t="str">
        <f>INDEX('Masterlist - Updating'!$O:$O,MATCH(B247,'Masterlist - Updating'!$B:$B,0))</f>
        <v>QC GAUGE ROOM - H</v>
      </c>
      <c r="P247" s="7" t="b">
        <f ca="1">INDEX('Masterlist - Updating'!$P:$P,MATCH(B247,'Masterlist - Updating'!$B:$B,0))</f>
        <v>1</v>
      </c>
      <c r="Q247" s="7">
        <f>INDEX('Masterlist - Updating'!$Q:$Q,MATCH(B247,'Masterlist - Updating'!$B:$B,0))</f>
        <v>0</v>
      </c>
      <c r="R247" s="7">
        <f>INDEX('Masterlist - Updating'!$R:$R,MATCH(B247,'Masterlist - Updating'!$B:$B,0))</f>
        <v>0</v>
      </c>
      <c r="S247" s="7">
        <f>INDEX('Masterlist - Updating'!$S:$S,MATCH(B247,'Masterlist - Updating'!$B:$B,0))</f>
        <v>0</v>
      </c>
      <c r="T247" s="7">
        <f>INDEX('Masterlist - Updating'!$T:$T,MATCH(B247,'Masterlist - Updating'!$B:$B,0))</f>
        <v>0</v>
      </c>
      <c r="U247" s="11">
        <f t="shared" ca="1" si="14"/>
        <v>44831</v>
      </c>
      <c r="V247" s="11">
        <f t="shared" si="13"/>
        <v>44918</v>
      </c>
    </row>
    <row r="248" spans="1:22" ht="62" hidden="1" x14ac:dyDescent="0.35">
      <c r="A248" s="2">
        <v>296</v>
      </c>
      <c r="B248" s="12" t="s">
        <v>1094</v>
      </c>
      <c r="C248" s="130" t="str">
        <f>INDEX('Masterlist - Updating'!$C:$C,MATCH(B248,'Masterlist - Updating'!$B:$B,0))</f>
        <v>RING GAUGE
(GO &amp; NO GO)</v>
      </c>
      <c r="D248" s="7" t="str">
        <f>INDEX('Masterlist - Updating'!$D:$D,MATCH(B248,'Masterlist - Updating'!$B:$B,0))</f>
        <v>THREADMASTER</v>
      </c>
      <c r="E248" s="7" t="str">
        <f>INDEX('Masterlist - Updating'!$E:$E,MATCH(B248,'Masterlist - Updating'!$B:$B,0))</f>
        <v>1-7/8" - 8UN - 2A</v>
      </c>
      <c r="F248" s="7" t="str">
        <f>INDEX('Masterlist - Updating'!$F:$F,MATCH(B248,'Masterlist - Updating'!$B:$B,0))</f>
        <v>96583 &amp; 96584</v>
      </c>
      <c r="G248" s="7" t="str">
        <f>INDEX('Masterlist - Updating'!$G:$G,MATCH(B248,'Masterlist - Updating'!$B:$B,0))</f>
        <v>MDCP-14:2020</v>
      </c>
      <c r="H248" s="7" t="str">
        <f>INDEX('Masterlist - Updating'!$H:$H,MATCH(B248,'Masterlist - Updating'!$B:$B,0))</f>
        <v>ANSI/ASME B1.2
ANSI/ASME B1.8
ANSI/ASME B1.20.1
ANSI/ASME B1.5</v>
      </c>
      <c r="I248" s="8">
        <f>INDEX('Masterlist - Updating'!$I:$I,MATCH(B248,'Masterlist - Updating'!$B:$B,0))</f>
        <v>44567</v>
      </c>
      <c r="J248" s="133">
        <f>INDEX('Masterlist - Updating'!$J:$J,MATCH(B248,'Masterlist - Updating'!$B:$B,0))</f>
        <v>1</v>
      </c>
      <c r="K248" s="133" t="str">
        <f>INDEX('Masterlist - Updating'!$K:$K,MATCH(B248,'Masterlist - Updating'!$B:$B,0))</f>
        <v>Years</v>
      </c>
      <c r="L248" s="8">
        <f>INDEX('Masterlist - Updating'!$L:$L,MATCH(B248,'Masterlist - Updating'!$B:$B,0))</f>
        <v>44932</v>
      </c>
      <c r="M248" s="7" t="str">
        <f>INDEX('Masterlist - Updating'!$M:$M,MATCH(B248,'Masterlist - Updating'!$B:$B,0))</f>
        <v>Ming Deng</v>
      </c>
      <c r="N248" s="7" t="str">
        <f>INDEX('Masterlist - Updating'!$N:$N,MATCH(B248,'Masterlist - Updating'!$B:$B,0))</f>
        <v>MDL214090-1</v>
      </c>
      <c r="O248" s="7" t="str">
        <f>INDEX('Masterlist - Updating'!$O:$O,MATCH(B248,'Masterlist - Updating'!$B:$B,0))</f>
        <v>QC GAUGE ROOM - C</v>
      </c>
      <c r="P248" s="7" t="b">
        <f ca="1">INDEX('Masterlist - Updating'!$P:$P,MATCH(B248,'Masterlist - Updating'!$B:$B,0))</f>
        <v>1</v>
      </c>
      <c r="Q248" s="7" t="str">
        <f>INDEX('Masterlist - Updating'!$Q:$Q,MATCH(B248,'Masterlist - Updating'!$B:$B,0))</f>
        <v>NOT REQUIRED CALIBRATION</v>
      </c>
      <c r="R248" s="7">
        <f>INDEX('Masterlist - Updating'!$R:$R,MATCH(B248,'Masterlist - Updating'!$B:$B,0))</f>
        <v>0</v>
      </c>
      <c r="S248" s="7">
        <f>INDEX('Masterlist - Updating'!$S:$S,MATCH(B248,'Masterlist - Updating'!$B:$B,0))</f>
        <v>0</v>
      </c>
      <c r="T248" s="7">
        <f>INDEX('Masterlist - Updating'!$T:$T,MATCH(B248,'Masterlist - Updating'!$B:$B,0))</f>
        <v>0</v>
      </c>
      <c r="U248" s="11">
        <f t="shared" ca="1" si="14"/>
        <v>44831</v>
      </c>
      <c r="V248" s="11">
        <f t="shared" si="13"/>
        <v>44918</v>
      </c>
    </row>
    <row r="249" spans="1:22" ht="62" hidden="1" x14ac:dyDescent="0.35">
      <c r="A249" s="2">
        <v>293</v>
      </c>
      <c r="B249" s="12" t="s">
        <v>1098</v>
      </c>
      <c r="C249" s="130" t="str">
        <f>INDEX('Masterlist - Updating'!$C:$C,MATCH(B249,'Masterlist - Updating'!$B:$B,0))</f>
        <v>RING GAUGE
(GO &amp; NO GO)</v>
      </c>
      <c r="D249" s="7" t="str">
        <f>INDEX('Masterlist - Updating'!$D:$D,MATCH(B249,'Masterlist - Updating'!$B:$B,0))</f>
        <v>THREADMASTER</v>
      </c>
      <c r="E249" s="7" t="str">
        <f>INDEX('Masterlist - Updating'!$E:$E,MATCH(B249,'Masterlist - Updating'!$B:$B,0))</f>
        <v>1-1/2" - 8 UN - 2A</v>
      </c>
      <c r="F249" s="7" t="str">
        <f>INDEX('Masterlist - Updating'!$F:$F,MATCH(B249,'Masterlist - Updating'!$B:$B,0))</f>
        <v>96585 &amp; 96586</v>
      </c>
      <c r="G249" s="7" t="str">
        <f>INDEX('Masterlist - Updating'!$G:$G,MATCH(B249,'Masterlist - Updating'!$B:$B,0))</f>
        <v>MDCP-14:2020</v>
      </c>
      <c r="H249" s="7" t="str">
        <f>INDEX('Masterlist - Updating'!$H:$H,MATCH(B249,'Masterlist - Updating'!$B:$B,0))</f>
        <v>ANSI/ASME B1.2
ANSI/ASME B1.8
ANSI/ASME B1.20.1
ANSI/ASME B1.5</v>
      </c>
      <c r="I249" s="8">
        <f>INDEX('Masterlist - Updating'!$I:$I,MATCH(B249,'Masterlist - Updating'!$B:$B,0))</f>
        <v>44567</v>
      </c>
      <c r="J249" s="133">
        <f>INDEX('Masterlist - Updating'!$J:$J,MATCH(B249,'Masterlist - Updating'!$B:$B,0))</f>
        <v>1</v>
      </c>
      <c r="K249" s="133" t="str">
        <f>INDEX('Masterlist - Updating'!$K:$K,MATCH(B249,'Masterlist - Updating'!$B:$B,0))</f>
        <v>Years</v>
      </c>
      <c r="L249" s="8">
        <f>INDEX('Masterlist - Updating'!$L:$L,MATCH(B249,'Masterlist - Updating'!$B:$B,0))</f>
        <v>44932</v>
      </c>
      <c r="M249" s="7" t="str">
        <f>INDEX('Masterlist - Updating'!$M:$M,MATCH(B249,'Masterlist - Updating'!$B:$B,0))</f>
        <v>Ming Deng</v>
      </c>
      <c r="N249" s="7" t="str">
        <f>INDEX('Masterlist - Updating'!$N:$N,MATCH(B249,'Masterlist - Updating'!$B:$B,0))</f>
        <v>MDL214090-7</v>
      </c>
      <c r="O249" s="7" t="str">
        <f>INDEX('Masterlist - Updating'!$O:$O,MATCH(B249,'Masterlist - Updating'!$B:$B,0))</f>
        <v>QC GAUGE ROOM - C</v>
      </c>
      <c r="P249" s="7" t="b">
        <f ca="1">INDEX('Masterlist - Updating'!$P:$P,MATCH(B249,'Masterlist - Updating'!$B:$B,0))</f>
        <v>1</v>
      </c>
      <c r="Q249" s="7">
        <f>INDEX('Masterlist - Updating'!$Q:$Q,MATCH(B249,'Masterlist - Updating'!$B:$B,0))</f>
        <v>0</v>
      </c>
      <c r="R249" s="7">
        <f>INDEX('Masterlist - Updating'!$R:$R,MATCH(B249,'Masterlist - Updating'!$B:$B,0))</f>
        <v>0</v>
      </c>
      <c r="S249" s="7">
        <f>INDEX('Masterlist - Updating'!$S:$S,MATCH(B249,'Masterlist - Updating'!$B:$B,0))</f>
        <v>0</v>
      </c>
      <c r="T249" s="7">
        <f>INDEX('Masterlist - Updating'!$T:$T,MATCH(B249,'Masterlist - Updating'!$B:$B,0))</f>
        <v>0</v>
      </c>
      <c r="U249" s="11">
        <f t="shared" ca="1" si="14"/>
        <v>44831</v>
      </c>
      <c r="V249" s="11">
        <f t="shared" si="13"/>
        <v>44918</v>
      </c>
    </row>
    <row r="250" spans="1:22" ht="62" hidden="1" x14ac:dyDescent="0.35">
      <c r="A250" s="2">
        <v>295</v>
      </c>
      <c r="B250" s="12" t="s">
        <v>1102</v>
      </c>
      <c r="C250" s="130" t="str">
        <f>INDEX('Masterlist - Updating'!$C:$C,MATCH(B250,'Masterlist - Updating'!$B:$B,0))</f>
        <v>RING GAUGE
(GO &amp; NO GO)</v>
      </c>
      <c r="D250" s="7" t="str">
        <f>INDEX('Masterlist - Updating'!$D:$D,MATCH(B250,'Masterlist - Updating'!$B:$B,0))</f>
        <v>THREADMASTER</v>
      </c>
      <c r="E250" s="7" t="str">
        <f>INDEX('Masterlist - Updating'!$E:$E,MATCH(B250,'Masterlist - Updating'!$B:$B,0))</f>
        <v>1-3/4" - 8 UN - 2A</v>
      </c>
      <c r="F250" s="7" t="str">
        <f>INDEX('Masterlist - Updating'!$F:$F,MATCH(B250,'Masterlist - Updating'!$B:$B,0))</f>
        <v>F</v>
      </c>
      <c r="G250" s="7" t="str">
        <f>INDEX('Masterlist - Updating'!$G:$G,MATCH(B250,'Masterlist - Updating'!$B:$B,0))</f>
        <v>MDCP-14:2020</v>
      </c>
      <c r="H250" s="7" t="str">
        <f>INDEX('Masterlist - Updating'!$H:$H,MATCH(B250,'Masterlist - Updating'!$B:$B,0))</f>
        <v>ANSI/ASME B1.2
ANSI/ASME B1.8
ANSI/ASME B1.20.1
ANSI/ASME B1.5</v>
      </c>
      <c r="I250" s="8">
        <f>INDEX('Masterlist - Updating'!$I:$I,MATCH(B250,'Masterlist - Updating'!$B:$B,0))</f>
        <v>44567</v>
      </c>
      <c r="J250" s="133">
        <f>INDEX('Masterlist - Updating'!$J:$J,MATCH(B250,'Masterlist - Updating'!$B:$B,0))</f>
        <v>1</v>
      </c>
      <c r="K250" s="133" t="str">
        <f>INDEX('Masterlist - Updating'!$K:$K,MATCH(B250,'Masterlist - Updating'!$B:$B,0))</f>
        <v>Years</v>
      </c>
      <c r="L250" s="8">
        <f>INDEX('Masterlist - Updating'!$L:$L,MATCH(B250,'Masterlist - Updating'!$B:$B,0))</f>
        <v>44932</v>
      </c>
      <c r="M250" s="7" t="str">
        <f>INDEX('Masterlist - Updating'!$M:$M,MATCH(B250,'Masterlist - Updating'!$B:$B,0))</f>
        <v>Ming Deng</v>
      </c>
      <c r="N250" s="7" t="str">
        <f>INDEX('Masterlist - Updating'!$N:$N,MATCH(B250,'Masterlist - Updating'!$B:$B,0))</f>
        <v>MDL214090-4</v>
      </c>
      <c r="O250" s="7" t="str">
        <f>INDEX('Masterlist - Updating'!$O:$O,MATCH(B250,'Masterlist - Updating'!$B:$B,0))</f>
        <v>QC GAUGE ROOM - C</v>
      </c>
      <c r="P250" s="7" t="b">
        <f ca="1">INDEX('Masterlist - Updating'!$P:$P,MATCH(B250,'Masterlist - Updating'!$B:$B,0))</f>
        <v>1</v>
      </c>
      <c r="Q250" s="7" t="str">
        <f>INDEX('Masterlist - Updating'!$Q:$Q,MATCH(B250,'Masterlist - Updating'!$B:$B,0))</f>
        <v>NOT REQUIRED CALIBRATION</v>
      </c>
      <c r="R250" s="7">
        <f>INDEX('Masterlist - Updating'!$R:$R,MATCH(B250,'Masterlist - Updating'!$B:$B,0))</f>
        <v>0</v>
      </c>
      <c r="S250" s="7">
        <f>INDEX('Masterlist - Updating'!$S:$S,MATCH(B250,'Masterlist - Updating'!$B:$B,0))</f>
        <v>0</v>
      </c>
      <c r="T250" s="7">
        <f>INDEX('Masterlist - Updating'!$T:$T,MATCH(B250,'Masterlist - Updating'!$B:$B,0))</f>
        <v>0</v>
      </c>
      <c r="U250" s="11">
        <f t="shared" ca="1" si="14"/>
        <v>44831</v>
      </c>
      <c r="V250" s="11">
        <f t="shared" ref="V250:V281" si="15">L250-14</f>
        <v>44918</v>
      </c>
    </row>
    <row r="251" spans="1:22" ht="62" hidden="1" x14ac:dyDescent="0.35">
      <c r="A251" s="2">
        <v>265</v>
      </c>
      <c r="B251" s="12" t="s">
        <v>1106</v>
      </c>
      <c r="C251" s="130" t="str">
        <f>INDEX('Masterlist - Updating'!$C:$C,MATCH(B251,'Masterlist - Updating'!$B:$B,0))</f>
        <v>PLUG GAUGE 
(GO &amp; NO GO)</v>
      </c>
      <c r="D251" s="7" t="str">
        <f>INDEX('Masterlist - Updating'!$D:$D,MATCH(B251,'Masterlist - Updating'!$B:$B,0))</f>
        <v>THREADMASTER</v>
      </c>
      <c r="E251" s="7" t="str">
        <f>INDEX('Masterlist - Updating'!$E:$E,MATCH(B251,'Masterlist - Updating'!$B:$B,0))</f>
        <v>3" - 4 UNC - 2B</v>
      </c>
      <c r="F251" s="7" t="str">
        <f>INDEX('Masterlist - Updating'!$F:$F,MATCH(B251,'Masterlist - Updating'!$B:$B,0))</f>
        <v>96635</v>
      </c>
      <c r="G251" s="7" t="str">
        <f>INDEX('Masterlist - Updating'!$G:$G,MATCH(B251,'Masterlist - Updating'!$B:$B,0))</f>
        <v>QCD/TRSG/PROCEDURE 014 / TRSG/QM/001/20</v>
      </c>
      <c r="H251" s="7" t="str">
        <f>INDEX('Masterlist - Updating'!$H:$H,MATCH(B251,'Masterlist - Updating'!$B:$B,0))</f>
        <v>ANSI/ASME B1.2
ANSI/ASME B1.8
ANSI/ASME B1.20.1
ANSI/ASME B1.5</v>
      </c>
      <c r="I251" s="8">
        <f>INDEX('Masterlist - Updating'!$I:$I,MATCH(B251,'Masterlist - Updating'!$B:$B,0))</f>
        <v>44559</v>
      </c>
      <c r="J251" s="133">
        <f>INDEX('Masterlist - Updating'!$J:$J,MATCH(B251,'Masterlist - Updating'!$B:$B,0))</f>
        <v>1</v>
      </c>
      <c r="K251" s="133" t="str">
        <f>INDEX('Masterlist - Updating'!$K:$K,MATCH(B251,'Masterlist - Updating'!$B:$B,0))</f>
        <v>Years</v>
      </c>
      <c r="L251" s="8">
        <f>INDEX('Masterlist - Updating'!$L:$L,MATCH(B251,'Masterlist - Updating'!$B:$B,0))</f>
        <v>44924</v>
      </c>
      <c r="M251" s="7" t="str">
        <f>INDEX('Masterlist - Updating'!$M:$M,MATCH(B251,'Masterlist - Updating'!$B:$B,0))</f>
        <v>TRESCAL</v>
      </c>
      <c r="N251" s="7" t="str">
        <f>INDEX('Masterlist - Updating'!$N:$N,MATCH(B251,'Masterlist - Updating'!$B:$B,0))</f>
        <v>SALDM/2184/11/21</v>
      </c>
      <c r="O251" s="7" t="str">
        <f>INDEX('Masterlist - Updating'!$O:$O,MATCH(B251,'Masterlist - Updating'!$B:$B,0))</f>
        <v>QC GAUGE ROOM - I</v>
      </c>
      <c r="P251" s="7" t="b">
        <f ca="1">INDEX('Masterlist - Updating'!$P:$P,MATCH(B251,'Masterlist - Updating'!$B:$B,0))</f>
        <v>1</v>
      </c>
      <c r="Q251" s="7">
        <f>INDEX('Masterlist - Updating'!$Q:$Q,MATCH(B251,'Masterlist - Updating'!$B:$B,0))</f>
        <v>0</v>
      </c>
      <c r="R251" s="7">
        <f>INDEX('Masterlist - Updating'!$R:$R,MATCH(B251,'Masterlist - Updating'!$B:$B,0))</f>
        <v>0</v>
      </c>
      <c r="S251" s="7">
        <f>INDEX('Masterlist - Updating'!$S:$S,MATCH(B251,'Masterlist - Updating'!$B:$B,0))</f>
        <v>0</v>
      </c>
      <c r="T251" s="7">
        <f>INDEX('Masterlist - Updating'!$T:$T,MATCH(B251,'Masterlist - Updating'!$B:$B,0))</f>
        <v>0</v>
      </c>
      <c r="U251" s="11">
        <f t="shared" ca="1" si="14"/>
        <v>44831</v>
      </c>
      <c r="V251" s="11">
        <f t="shared" si="15"/>
        <v>44910</v>
      </c>
    </row>
    <row r="252" spans="1:22" ht="62" hidden="1" x14ac:dyDescent="0.35">
      <c r="A252" s="2">
        <v>208</v>
      </c>
      <c r="B252" s="12" t="s">
        <v>1109</v>
      </c>
      <c r="C252" s="130" t="str">
        <f>INDEX('Masterlist - Updating'!$C:$C,MATCH(B252,'Masterlist - Updating'!$B:$B,0))</f>
        <v>PLUG GAUGE 
(GO &amp; NO GO)</v>
      </c>
      <c r="D252" s="7" t="str">
        <f>INDEX('Masterlist - Updating'!$D:$D,MATCH(B252,'Masterlist - Updating'!$B:$B,0))</f>
        <v>THREADMASTER</v>
      </c>
      <c r="E252" s="7" t="str">
        <f>INDEX('Masterlist - Updating'!$E:$E,MATCH(B252,'Masterlist - Updating'!$B:$B,0))</f>
        <v>6-1/4"-4 TPI STUB ACME- 2G</v>
      </c>
      <c r="F252" s="7" t="str">
        <f>INDEX('Masterlist - Updating'!$F:$F,MATCH(B252,'Masterlist - Updating'!$B:$B,0))</f>
        <v>96643 &amp; 96644</v>
      </c>
      <c r="G252" s="7" t="str">
        <f>INDEX('Masterlist - Updating'!$G:$G,MATCH(B252,'Masterlist - Updating'!$B:$B,0))</f>
        <v>QCD/TRSG/PROCEDURE 014 / TRSG/QM/001/20 / ASME/ANSI B1.8-1988</v>
      </c>
      <c r="H252" s="7" t="str">
        <f>INDEX('Masterlist - Updating'!$H:$H,MATCH(B252,'Masterlist - Updating'!$B:$B,0))</f>
        <v>ANSI/ASME B1.2
ANSI/ASME B1.8
ANSI/ASME B1.20.1
ANSI/ASME B1.5</v>
      </c>
      <c r="I252" s="8">
        <f>INDEX('Masterlist - Updating'!$I:$I,MATCH(B252,'Masterlist - Updating'!$B:$B,0))</f>
        <v>44686</v>
      </c>
      <c r="J252" s="133">
        <f>INDEX('Masterlist - Updating'!$J:$J,MATCH(B252,'Masterlist - Updating'!$B:$B,0))</f>
        <v>1</v>
      </c>
      <c r="K252" s="133" t="str">
        <f>INDEX('Masterlist - Updating'!$K:$K,MATCH(B252,'Masterlist - Updating'!$B:$B,0))</f>
        <v>Years</v>
      </c>
      <c r="L252" s="8">
        <f>INDEX('Masterlist - Updating'!$L:$L,MATCH(B252,'Masterlist - Updating'!$B:$B,0))</f>
        <v>45051</v>
      </c>
      <c r="M252" s="7" t="str">
        <f>INDEX('Masterlist - Updating'!$M:$M,MATCH(B252,'Masterlist - Updating'!$B:$B,0))</f>
        <v>TRESCAL</v>
      </c>
      <c r="N252" s="7" t="str">
        <f>INDEX('Masterlist - Updating'!$N:$N,MATCH(B252,'Masterlist - Updating'!$B:$B,0))</f>
        <v>SNLDM/0109/1/22</v>
      </c>
      <c r="O252" s="7" t="str">
        <f>INDEX('Masterlist - Updating'!$O:$O,MATCH(B252,'Masterlist - Updating'!$B:$B,0))</f>
        <v>QC GAUGE ROOM OUT SIDE</v>
      </c>
      <c r="P252" s="7" t="b">
        <f ca="1">INDEX('Masterlist - Updating'!$P:$P,MATCH(B252,'Masterlist - Updating'!$B:$B,0))</f>
        <v>1</v>
      </c>
      <c r="Q252" s="7">
        <f>INDEX('Masterlist - Updating'!$Q:$Q,MATCH(B252,'Masterlist - Updating'!$B:$B,0))</f>
        <v>0</v>
      </c>
      <c r="R252" s="7" t="str">
        <f>INDEX('Masterlist - Updating'!$R:$R,MATCH(B252,'Masterlist - Updating'!$B:$B,0))</f>
        <v>110033
0101
000211509</v>
      </c>
      <c r="S252" s="7" t="str">
        <f>INDEX('Masterlist - Updating'!$S:$S,MATCH(B252,'Masterlist - Updating'!$B:$B,0))</f>
        <v>14358
SALDM/1074/3/21
SALDM/0624/1/22</v>
      </c>
      <c r="T252" s="7" t="str">
        <f>INDEX('Masterlist - Updating'!$T:$T,MATCH(B252,'Masterlist - Updating'!$B:$B,0))</f>
        <v>01.09.2022
12.08.2023
19.04.2023</v>
      </c>
      <c r="U252" s="11">
        <f t="shared" ca="1" si="14"/>
        <v>44831</v>
      </c>
      <c r="V252" s="11">
        <f t="shared" si="15"/>
        <v>45037</v>
      </c>
    </row>
    <row r="253" spans="1:22" ht="62" hidden="1" x14ac:dyDescent="0.35">
      <c r="A253" s="2">
        <v>279</v>
      </c>
      <c r="B253" s="12" t="s">
        <v>1117</v>
      </c>
      <c r="C253" s="130" t="str">
        <f>INDEX('Masterlist - Updating'!$C:$C,MATCH(B253,'Masterlist - Updating'!$B:$B,0))</f>
        <v>PLUG GAUGE 
(GO &amp; NO GO)</v>
      </c>
      <c r="D253" s="7" t="str">
        <f>INDEX('Masterlist - Updating'!$D:$D,MATCH(B253,'Masterlist - Updating'!$B:$B,0))</f>
        <v>THREADMASTER</v>
      </c>
      <c r="E253" s="7" t="str">
        <f>INDEX('Masterlist - Updating'!$E:$E,MATCH(B253,'Masterlist - Updating'!$B:$B,0))</f>
        <v xml:space="preserve">5-1/2" - 8 TPI  ACME - 2G </v>
      </c>
      <c r="F253" s="7" t="str">
        <f>INDEX('Masterlist - Updating'!$F:$F,MATCH(B253,'Masterlist - Updating'!$B:$B,0))</f>
        <v>96621 &amp; 96622</v>
      </c>
      <c r="G253" s="7" t="str">
        <f>INDEX('Masterlist - Updating'!$G:$G,MATCH(B253,'Masterlist - Updating'!$B:$B,0))</f>
        <v>QCD/TRSG/PROCEDURE 014 / TRSG/QM/001/20</v>
      </c>
      <c r="H253" s="7" t="str">
        <f>INDEX('Masterlist - Updating'!$H:$H,MATCH(B253,'Masterlist - Updating'!$B:$B,0))</f>
        <v>ANSI/ASME B1.2
ANSI/ASME B1.8
ANSI/ASME B1.20.1
ANSI/ASME B1.5</v>
      </c>
      <c r="I253" s="8">
        <f>INDEX('Masterlist - Updating'!$I:$I,MATCH(B253,'Masterlist - Updating'!$B:$B,0))</f>
        <v>44557</v>
      </c>
      <c r="J253" s="133">
        <f>INDEX('Masterlist - Updating'!$J:$J,MATCH(B253,'Masterlist - Updating'!$B:$B,0))</f>
        <v>1</v>
      </c>
      <c r="K253" s="133" t="str">
        <f>INDEX('Masterlist - Updating'!$K:$K,MATCH(B253,'Masterlist - Updating'!$B:$B,0))</f>
        <v>Years</v>
      </c>
      <c r="L253" s="8">
        <f>INDEX('Masterlist - Updating'!$L:$L,MATCH(B253,'Masterlist - Updating'!$B:$B,0))</f>
        <v>44922</v>
      </c>
      <c r="M253" s="7" t="str">
        <f>INDEX('Masterlist - Updating'!$M:$M,MATCH(B253,'Masterlist - Updating'!$B:$B,0))</f>
        <v>TRESCAL</v>
      </c>
      <c r="N253" s="7" t="str">
        <f>INDEX('Masterlist - Updating'!$N:$N,MATCH(B253,'Masterlist - Updating'!$B:$B,0))</f>
        <v>SNLDM/0384/3/21</v>
      </c>
      <c r="O253" s="7" t="str">
        <f>INDEX('Masterlist - Updating'!$O:$O,MATCH(B253,'Masterlist - Updating'!$B:$B,0))</f>
        <v>QC GAUGE ROOM - H</v>
      </c>
      <c r="P253" s="7" t="b">
        <f ca="1">INDEX('Masterlist - Updating'!$P:$P,MATCH(B253,'Masterlist - Updating'!$B:$B,0))</f>
        <v>1</v>
      </c>
      <c r="Q253" s="7">
        <f>INDEX('Masterlist - Updating'!$Q:$Q,MATCH(B253,'Masterlist - Updating'!$B:$B,0))</f>
        <v>0</v>
      </c>
      <c r="R253" s="7">
        <f>INDEX('Masterlist - Updating'!$R:$R,MATCH(B253,'Masterlist - Updating'!$B:$B,0))</f>
        <v>0</v>
      </c>
      <c r="S253" s="7">
        <f>INDEX('Masterlist - Updating'!$S:$S,MATCH(B253,'Masterlist - Updating'!$B:$B,0))</f>
        <v>0</v>
      </c>
      <c r="T253" s="7">
        <f>INDEX('Masterlist - Updating'!$T:$T,MATCH(B253,'Masterlist - Updating'!$B:$B,0))</f>
        <v>0</v>
      </c>
      <c r="U253" s="11">
        <f t="shared" ca="1" si="14"/>
        <v>44831</v>
      </c>
      <c r="V253" s="11">
        <f t="shared" si="15"/>
        <v>44908</v>
      </c>
    </row>
    <row r="254" spans="1:22" ht="62" hidden="1" x14ac:dyDescent="0.35">
      <c r="A254" s="2">
        <v>276</v>
      </c>
      <c r="B254" s="12" t="s">
        <v>1121</v>
      </c>
      <c r="C254" s="130" t="str">
        <f>INDEX('Masterlist - Updating'!$C:$C,MATCH(B254,'Masterlist - Updating'!$B:$B,0))</f>
        <v>PLUG GAUGE 
(GO &amp; NO GO)</v>
      </c>
      <c r="D254" s="7" t="str">
        <f>INDEX('Masterlist - Updating'!$D:$D,MATCH(B254,'Masterlist - Updating'!$B:$B,0))</f>
        <v>THREADMASTER</v>
      </c>
      <c r="E254" s="7" t="str">
        <f>INDEX('Masterlist - Updating'!$E:$E,MATCH(B254,'Masterlist - Updating'!$B:$B,0))</f>
        <v xml:space="preserve">4" - 8 UN - 2B </v>
      </c>
      <c r="F254" s="7" t="str">
        <f>INDEX('Masterlist - Updating'!$F:$F,MATCH(B254,'Masterlist - Updating'!$B:$B,0))</f>
        <v>96638 &amp; 96639</v>
      </c>
      <c r="G254" s="7" t="str">
        <f>INDEX('Masterlist - Updating'!$G:$G,MATCH(B254,'Masterlist - Updating'!$B:$B,0))</f>
        <v>QCD/TRSG/PROCEDURE 014 / TRSG/QM/001/20</v>
      </c>
      <c r="H254" s="7" t="str">
        <f>INDEX('Masterlist - Updating'!$H:$H,MATCH(B254,'Masterlist - Updating'!$B:$B,0))</f>
        <v>ANSI/ASME B1.2
ANSI/ASME B1.8
ANSI/ASME B1.20.1
ANSI/ASME B1.5</v>
      </c>
      <c r="I254" s="8">
        <f>INDEX('Masterlist - Updating'!$I:$I,MATCH(B254,'Masterlist - Updating'!$B:$B,0))</f>
        <v>44506</v>
      </c>
      <c r="J254" s="133">
        <f>INDEX('Masterlist - Updating'!$J:$J,MATCH(B254,'Masterlist - Updating'!$B:$B,0))</f>
        <v>1</v>
      </c>
      <c r="K254" s="133" t="str">
        <f>INDEX('Masterlist - Updating'!$K:$K,MATCH(B254,'Masterlist - Updating'!$B:$B,0))</f>
        <v>Years</v>
      </c>
      <c r="L254" s="8">
        <f>INDEX('Masterlist - Updating'!$L:$L,MATCH(B254,'Masterlist - Updating'!$B:$B,0))</f>
        <v>44871</v>
      </c>
      <c r="M254" s="7" t="str">
        <f>INDEX('Masterlist - Updating'!$M:$M,MATCH(B254,'Masterlist - Updating'!$B:$B,0))</f>
        <v>TRESCAL</v>
      </c>
      <c r="N254" s="7" t="str">
        <f>INDEX('Masterlist - Updating'!$N:$N,MATCH(B254,'Masterlist - Updating'!$B:$B,0))</f>
        <v>SNLDM/0322/1/21</v>
      </c>
      <c r="O254" s="7" t="str">
        <f>INDEX('Masterlist - Updating'!$O:$O,MATCH(B254,'Masterlist - Updating'!$B:$B,0))</f>
        <v>QC GAUGE ROOM - D</v>
      </c>
      <c r="P254" s="7" t="b">
        <f ca="1">INDEX('Masterlist - Updating'!$P:$P,MATCH(B254,'Masterlist - Updating'!$B:$B,0))</f>
        <v>1</v>
      </c>
      <c r="Q254" s="7">
        <f>INDEX('Masterlist - Updating'!$Q:$Q,MATCH(B254,'Masterlist - Updating'!$B:$B,0))</f>
        <v>0</v>
      </c>
      <c r="R254" s="7">
        <f>INDEX('Masterlist - Updating'!$R:$R,MATCH(B254,'Masterlist - Updating'!$B:$B,0))</f>
        <v>0</v>
      </c>
      <c r="S254" s="7">
        <f>INDEX('Masterlist - Updating'!$S:$S,MATCH(B254,'Masterlist - Updating'!$B:$B,0))</f>
        <v>0</v>
      </c>
      <c r="T254" s="7">
        <f>INDEX('Masterlist - Updating'!$T:$T,MATCH(B254,'Masterlist - Updating'!$B:$B,0))</f>
        <v>0</v>
      </c>
      <c r="U254" s="11">
        <f t="shared" ca="1" si="14"/>
        <v>44831</v>
      </c>
      <c r="V254" s="11">
        <f t="shared" si="15"/>
        <v>44857</v>
      </c>
    </row>
    <row r="255" spans="1:22" ht="62" hidden="1" x14ac:dyDescent="0.35">
      <c r="A255" s="2">
        <v>277</v>
      </c>
      <c r="B255" s="12" t="s">
        <v>1124</v>
      </c>
      <c r="C255" s="130" t="str">
        <f>INDEX('Masterlist - Updating'!$C:$C,MATCH(B255,'Masterlist - Updating'!$B:$B,0))</f>
        <v>PLUG GAUGE 
(GO &amp; NO GO)</v>
      </c>
      <c r="D255" s="7" t="str">
        <f>INDEX('Masterlist - Updating'!$D:$D,MATCH(B255,'Masterlist - Updating'!$B:$B,0))</f>
        <v>THREADMASTER</v>
      </c>
      <c r="E255" s="7" t="str">
        <f>INDEX('Masterlist - Updating'!$E:$E,MATCH(B255,'Masterlist - Updating'!$B:$B,0))</f>
        <v>4-5/8"-4 TPI STUB ACME- 2G</v>
      </c>
      <c r="F255" s="7" t="str">
        <f>INDEX('Masterlist - Updating'!$F:$F,MATCH(B255,'Masterlist - Updating'!$B:$B,0))</f>
        <v>96636 &amp; 96637</v>
      </c>
      <c r="G255" s="7" t="str">
        <f>INDEX('Masterlist - Updating'!$G:$G,MATCH(B255,'Masterlist - Updating'!$B:$B,0))</f>
        <v>QCD/TRSG/PROCEDURE 014 / TRSG/QM/001/20</v>
      </c>
      <c r="H255" s="7" t="str">
        <f>INDEX('Masterlist - Updating'!$H:$H,MATCH(B255,'Masterlist - Updating'!$B:$B,0))</f>
        <v>ANSI/ASME B1.2
ANSI/ASME B1.8
ANSI/ASME B1.20.1
ANSI/ASME B1.5</v>
      </c>
      <c r="I255" s="8">
        <f>INDEX('Masterlist - Updating'!$I:$I,MATCH(B255,'Masterlist - Updating'!$B:$B,0))</f>
        <v>44557</v>
      </c>
      <c r="J255" s="133">
        <f>INDEX('Masterlist - Updating'!$J:$J,MATCH(B255,'Masterlist - Updating'!$B:$B,0))</f>
        <v>1</v>
      </c>
      <c r="K255" s="133" t="str">
        <f>INDEX('Masterlist - Updating'!$K:$K,MATCH(B255,'Masterlist - Updating'!$B:$B,0))</f>
        <v>Years</v>
      </c>
      <c r="L255" s="8">
        <f>INDEX('Masterlist - Updating'!$L:$L,MATCH(B255,'Masterlist - Updating'!$B:$B,0))</f>
        <v>44922</v>
      </c>
      <c r="M255" s="7" t="str">
        <f>INDEX('Masterlist - Updating'!$M:$M,MATCH(B255,'Masterlist - Updating'!$B:$B,0))</f>
        <v>TRESCAL</v>
      </c>
      <c r="N255" s="7" t="str">
        <f>INDEX('Masterlist - Updating'!$N:$N,MATCH(B255,'Masterlist - Updating'!$B:$B,0))</f>
        <v>SNLDM/0384/2/21</v>
      </c>
      <c r="O255" s="7" t="str">
        <f>INDEX('Masterlist - Updating'!$O:$O,MATCH(B255,'Masterlist - Updating'!$B:$B,0))</f>
        <v>QC GAUGE ROOM - H</v>
      </c>
      <c r="P255" s="7" t="b">
        <f ca="1">INDEX('Masterlist - Updating'!$P:$P,MATCH(B255,'Masterlist - Updating'!$B:$B,0))</f>
        <v>1</v>
      </c>
      <c r="Q255" s="7">
        <f>INDEX('Masterlist - Updating'!$Q:$Q,MATCH(B255,'Masterlist - Updating'!$B:$B,0))</f>
        <v>0</v>
      </c>
      <c r="R255" s="7">
        <f>INDEX('Masterlist - Updating'!$R:$R,MATCH(B255,'Masterlist - Updating'!$B:$B,0))</f>
        <v>0</v>
      </c>
      <c r="S255" s="7">
        <f>INDEX('Masterlist - Updating'!$S:$S,MATCH(B255,'Masterlist - Updating'!$B:$B,0))</f>
        <v>0</v>
      </c>
      <c r="T255" s="7">
        <f>INDEX('Masterlist - Updating'!$T:$T,MATCH(B255,'Masterlist - Updating'!$B:$B,0))</f>
        <v>0</v>
      </c>
      <c r="U255" s="11">
        <f t="shared" ca="1" si="14"/>
        <v>44831</v>
      </c>
      <c r="V255" s="11">
        <f t="shared" si="15"/>
        <v>44908</v>
      </c>
    </row>
    <row r="256" spans="1:22" ht="62" hidden="1" x14ac:dyDescent="0.35">
      <c r="A256" s="2">
        <v>272</v>
      </c>
      <c r="B256" s="12" t="s">
        <v>1128</v>
      </c>
      <c r="C256" s="130" t="str">
        <f>INDEX('Masterlist - Updating'!$C:$C,MATCH(B256,'Masterlist - Updating'!$B:$B,0))</f>
        <v>PLUG GAUGE 
(GO &amp; NO GO)</v>
      </c>
      <c r="D256" s="7" t="str">
        <f>INDEX('Masterlist - Updating'!$D:$D,MATCH(B256,'Masterlist - Updating'!$B:$B,0))</f>
        <v>THREADMASTER</v>
      </c>
      <c r="E256" s="7" t="str">
        <f>INDEX('Masterlist - Updating'!$E:$E,MATCH(B256,'Masterlist - Updating'!$B:$B,0))</f>
        <v>3-1/8" - 8 UN - 2B</v>
      </c>
      <c r="F256" s="7" t="str">
        <f>INDEX('Masterlist - Updating'!$F:$F,MATCH(B256,'Masterlist - Updating'!$B:$B,0))</f>
        <v>96632</v>
      </c>
      <c r="G256" s="7" t="str">
        <f>INDEX('Masterlist - Updating'!$G:$G,MATCH(B256,'Masterlist - Updating'!$B:$B,0))</f>
        <v>QCD/TRSG/PROCEDURE 014 / TRSG/QM/001/20</v>
      </c>
      <c r="H256" s="7" t="str">
        <f>INDEX('Masterlist - Updating'!$H:$H,MATCH(B256,'Masterlist - Updating'!$B:$B,0))</f>
        <v>ANSI/ASME B1.2
ANSI/ASME B1.8
ANSI/ASME B1.20.1
ANSI/ASME B1.5</v>
      </c>
      <c r="I256" s="8">
        <f>INDEX('Masterlist - Updating'!$I:$I,MATCH(B256,'Masterlist - Updating'!$B:$B,0))</f>
        <v>44525</v>
      </c>
      <c r="J256" s="133">
        <f>INDEX('Masterlist - Updating'!$J:$J,MATCH(B256,'Masterlist - Updating'!$B:$B,0))</f>
        <v>1</v>
      </c>
      <c r="K256" s="133" t="str">
        <f>INDEX('Masterlist - Updating'!$K:$K,MATCH(B256,'Masterlist - Updating'!$B:$B,0))</f>
        <v>Years</v>
      </c>
      <c r="L256" s="8">
        <f>INDEX('Masterlist - Updating'!$L:$L,MATCH(B256,'Masterlist - Updating'!$B:$B,0))</f>
        <v>44890</v>
      </c>
      <c r="M256" s="7" t="str">
        <f>INDEX('Masterlist - Updating'!$M:$M,MATCH(B256,'Masterlist - Updating'!$B:$B,0))</f>
        <v>TRESCAL</v>
      </c>
      <c r="N256" s="7" t="str">
        <f>INDEX('Masterlist - Updating'!$N:$N,MATCH(B256,'Masterlist - Updating'!$B:$B,0))</f>
        <v>SALDM/1918/2/21</v>
      </c>
      <c r="O256" s="7" t="str">
        <f>INDEX('Masterlist - Updating'!$O:$O,MATCH(B256,'Masterlist - Updating'!$B:$B,0))</f>
        <v>M/S GAUGE ROOM C18 &amp; C19</v>
      </c>
      <c r="P256" s="7" t="b">
        <f ca="1">INDEX('Masterlist - Updating'!$P:$P,MATCH(B256,'Masterlist - Updating'!$B:$B,0))</f>
        <v>1</v>
      </c>
      <c r="Q256" s="7">
        <f>INDEX('Masterlist - Updating'!$Q:$Q,MATCH(B256,'Masterlist - Updating'!$B:$B,0))</f>
        <v>0</v>
      </c>
      <c r="R256" s="7">
        <f>INDEX('Masterlist - Updating'!$R:$R,MATCH(B256,'Masterlist - Updating'!$B:$B,0))</f>
        <v>0</v>
      </c>
      <c r="S256" s="7">
        <f>INDEX('Masterlist - Updating'!$S:$S,MATCH(B256,'Masterlist - Updating'!$B:$B,0))</f>
        <v>0</v>
      </c>
      <c r="T256" s="7">
        <f>INDEX('Masterlist - Updating'!$T:$T,MATCH(B256,'Masterlist - Updating'!$B:$B,0))</f>
        <v>0</v>
      </c>
      <c r="U256" s="11">
        <f t="shared" ca="1" si="14"/>
        <v>44831</v>
      </c>
      <c r="V256" s="11">
        <f t="shared" si="15"/>
        <v>44876</v>
      </c>
    </row>
    <row r="257" spans="1:22" ht="62" hidden="1" x14ac:dyDescent="0.35">
      <c r="A257" s="2">
        <v>264</v>
      </c>
      <c r="B257" s="12" t="s">
        <v>1132</v>
      </c>
      <c r="C257" s="130" t="str">
        <f>INDEX('Masterlist - Updating'!$C:$C,MATCH(B257,'Masterlist - Updating'!$B:$B,0))</f>
        <v>PLUG GAUGE 
(GO &amp; NO GO)</v>
      </c>
      <c r="D257" s="7" t="str">
        <f>INDEX('Masterlist - Updating'!$D:$D,MATCH(B257,'Masterlist - Updating'!$B:$B,0))</f>
        <v>THREADMASTER</v>
      </c>
      <c r="E257" s="7" t="str">
        <f>INDEX('Masterlist - Updating'!$E:$E,MATCH(B257,'Masterlist - Updating'!$B:$B,0))</f>
        <v>2-5/8" - 8 UN - 2B</v>
      </c>
      <c r="F257" s="7" t="str">
        <f>INDEX('Masterlist - Updating'!$F:$F,MATCH(B257,'Masterlist - Updating'!$B:$B,0))</f>
        <v>96628</v>
      </c>
      <c r="G257" s="7" t="str">
        <f>INDEX('Masterlist - Updating'!$G:$G,MATCH(B257,'Masterlist - Updating'!$B:$B,0))</f>
        <v>QCD/TRSG/PROCEDURE 014 / TRSG/QM/001/20</v>
      </c>
      <c r="H257" s="7" t="str">
        <f>INDEX('Masterlist - Updating'!$H:$H,MATCH(B257,'Masterlist - Updating'!$B:$B,0))</f>
        <v>ANSI/ASME B1.2
ANSI/ASME B1.8
ANSI/ASME B1.20.1
ANSI/ASME B1.5</v>
      </c>
      <c r="I257" s="8">
        <f>INDEX('Masterlist - Updating'!$I:$I,MATCH(B257,'Masterlist - Updating'!$B:$B,0))</f>
        <v>44560</v>
      </c>
      <c r="J257" s="133">
        <f>INDEX('Masterlist - Updating'!$J:$J,MATCH(B257,'Masterlist - Updating'!$B:$B,0))</f>
        <v>1</v>
      </c>
      <c r="K257" s="133" t="str">
        <f>INDEX('Masterlist - Updating'!$K:$K,MATCH(B257,'Masterlist - Updating'!$B:$B,0))</f>
        <v>Years</v>
      </c>
      <c r="L257" s="8">
        <f>INDEX('Masterlist - Updating'!$L:$L,MATCH(B257,'Masterlist - Updating'!$B:$B,0))</f>
        <v>44925</v>
      </c>
      <c r="M257" s="7" t="str">
        <f>INDEX('Masterlist - Updating'!$M:$M,MATCH(B257,'Masterlist - Updating'!$B:$B,0))</f>
        <v>TRESCAL</v>
      </c>
      <c r="N257" s="7" t="str">
        <f>INDEX('Masterlist - Updating'!$N:$N,MATCH(B257,'Masterlist - Updating'!$B:$B,0))</f>
        <v>SALDM/2184/15/21</v>
      </c>
      <c r="O257" s="7" t="str">
        <f>INDEX('Masterlist - Updating'!$O:$O,MATCH(B257,'Masterlist - Updating'!$B:$B,0))</f>
        <v>M/S GAUGE ROOM H15</v>
      </c>
      <c r="P257" s="7" t="b">
        <f ca="1">INDEX('Masterlist - Updating'!$P:$P,MATCH(B257,'Masterlist - Updating'!$B:$B,0))</f>
        <v>1</v>
      </c>
      <c r="Q257" s="7">
        <f>INDEX('Masterlist - Updating'!$Q:$Q,MATCH(B257,'Masterlist - Updating'!$B:$B,0))</f>
        <v>0</v>
      </c>
      <c r="R257" s="7">
        <f>INDEX('Masterlist - Updating'!$R:$R,MATCH(B257,'Masterlist - Updating'!$B:$B,0))</f>
        <v>0</v>
      </c>
      <c r="S257" s="7">
        <f>INDEX('Masterlist - Updating'!$S:$S,MATCH(B257,'Masterlist - Updating'!$B:$B,0))</f>
        <v>0</v>
      </c>
      <c r="T257" s="7">
        <f>INDEX('Masterlist - Updating'!$T:$T,MATCH(B257,'Masterlist - Updating'!$B:$B,0))</f>
        <v>0</v>
      </c>
      <c r="U257" s="11">
        <f t="shared" ca="1" si="14"/>
        <v>44831</v>
      </c>
      <c r="V257" s="11">
        <f t="shared" si="15"/>
        <v>44911</v>
      </c>
    </row>
    <row r="258" spans="1:22" ht="62" hidden="1" x14ac:dyDescent="0.35">
      <c r="A258" s="2">
        <v>209</v>
      </c>
      <c r="B258" s="12" t="s">
        <v>1136</v>
      </c>
      <c r="C258" s="130" t="str">
        <f>INDEX('Masterlist - Updating'!$C:$C,MATCH(B258,'Masterlist - Updating'!$B:$B,0))</f>
        <v>PLUG GAUGE 
(GO &amp; NO GO)</v>
      </c>
      <c r="D258" s="7" t="str">
        <f>INDEX('Masterlist - Updating'!$D:$D,MATCH(B258,'Masterlist - Updating'!$B:$B,0))</f>
        <v>THREADMASTER</v>
      </c>
      <c r="E258" s="7" t="str">
        <f>INDEX('Masterlist - Updating'!$E:$E,MATCH(B258,'Masterlist - Updating'!$B:$B,0))</f>
        <v>2-1/4" - 12 UN - 2B</v>
      </c>
      <c r="F258" s="7" t="str">
        <f>INDEX('Masterlist - Updating'!$F:$F,MATCH(B258,'Masterlist - Updating'!$B:$B,0))</f>
        <v>96629</v>
      </c>
      <c r="G258" s="7" t="str">
        <f>INDEX('Masterlist - Updating'!$G:$G,MATCH(B258,'Masterlist - Updating'!$B:$B,0))</f>
        <v>QCD/TRSG/PROCEDURE 014 / TRSG/QM/001/20 / 
ANSI/ASME B1.2-1983</v>
      </c>
      <c r="H258" s="7" t="str">
        <f>INDEX('Masterlist - Updating'!$H:$H,MATCH(B258,'Masterlist - Updating'!$B:$B,0))</f>
        <v>ANSI/ASME B1.2
ANSI/ASME B1.8
ANSI/ASME B1.20.1
ANSI/ASME B1.5</v>
      </c>
      <c r="I258" s="8">
        <f>INDEX('Masterlist - Updating'!$I:$I,MATCH(B258,'Masterlist - Updating'!$B:$B,0))</f>
        <v>44681</v>
      </c>
      <c r="J258" s="133">
        <f>INDEX('Masterlist - Updating'!$J:$J,MATCH(B258,'Masterlist - Updating'!$B:$B,0))</f>
        <v>1</v>
      </c>
      <c r="K258" s="133" t="str">
        <f>INDEX('Masterlist - Updating'!$K:$K,MATCH(B258,'Masterlist - Updating'!$B:$B,0))</f>
        <v>Years</v>
      </c>
      <c r="L258" s="8">
        <f>INDEX('Masterlist - Updating'!$L:$L,MATCH(B258,'Masterlist - Updating'!$B:$B,0))</f>
        <v>45046</v>
      </c>
      <c r="M258" s="7" t="str">
        <f>INDEX('Masterlist - Updating'!$M:$M,MATCH(B258,'Masterlist - Updating'!$B:$B,0))</f>
        <v>TRESCAL</v>
      </c>
      <c r="N258" s="7" t="str">
        <f>INDEX('Masterlist - Updating'!$N:$N,MATCH(B258,'Masterlist - Updating'!$B:$B,0))</f>
        <v>SALDM/0675/5/22</v>
      </c>
      <c r="O258" s="7" t="str">
        <f>INDEX('Masterlist - Updating'!$O:$O,MATCH(B258,'Masterlist - Updating'!$B:$B,0))</f>
        <v>QC GAUGE ROOM OUT SIDE</v>
      </c>
      <c r="P258" s="7" t="b">
        <f ca="1">INDEX('Masterlist - Updating'!$P:$P,MATCH(B258,'Masterlist - Updating'!$B:$B,0))</f>
        <v>1</v>
      </c>
      <c r="Q258" s="7">
        <f>INDEX('Masterlist - Updating'!$Q:$Q,MATCH(B258,'Masterlist - Updating'!$B:$B,0))</f>
        <v>0</v>
      </c>
      <c r="R258" s="7" t="str">
        <f>INDEX('Masterlist - Updating'!$R:$R,MATCH(B258,'Masterlist - Updating'!$B:$B,0))</f>
        <v>18640 (E81)
0101 (600.2)
000211509 (PH-3515F)</v>
      </c>
      <c r="S258" s="7" t="str">
        <f>INDEX('Masterlist - Updating'!$S:$S,MATCH(B258,'Masterlist - Updating'!$B:$B,0))</f>
        <v>SALDM/1010/2/21
SALDM/1074/3/21
SALDM/0624/1/22</v>
      </c>
      <c r="T258" s="7" t="str">
        <f>INDEX('Masterlist - Updating'!$T:$T,MATCH(B258,'Masterlist - Updating'!$B:$B,0))</f>
        <v>11.08.2023
12.08.2023
19.04.2023</v>
      </c>
      <c r="U258" s="11">
        <f t="shared" ca="1" si="14"/>
        <v>44831</v>
      </c>
      <c r="V258" s="11">
        <f t="shared" si="15"/>
        <v>45032</v>
      </c>
    </row>
    <row r="259" spans="1:22" ht="62" hidden="1" x14ac:dyDescent="0.35">
      <c r="A259" s="2">
        <v>260</v>
      </c>
      <c r="B259" s="12" t="s">
        <v>1140</v>
      </c>
      <c r="C259" s="130" t="str">
        <f>INDEX('Masterlist - Updating'!$C:$C,MATCH(B259,'Masterlist - Updating'!$B:$B,0))</f>
        <v>PLUG GAUGE 
(GO &amp; NO GO)</v>
      </c>
      <c r="D259" s="7" t="str">
        <f>INDEX('Masterlist - Updating'!$D:$D,MATCH(B259,'Masterlist - Updating'!$B:$B,0))</f>
        <v>THREADMASTER</v>
      </c>
      <c r="E259" s="7" t="str">
        <f>INDEX('Masterlist - Updating'!$E:$E,MATCH(B259,'Masterlist - Updating'!$B:$B,0))</f>
        <v xml:space="preserve">2" - 10 UN - 2B </v>
      </c>
      <c r="F259" s="7" t="str">
        <f>INDEX('Masterlist - Updating'!$F:$F,MATCH(B259,'Masterlist - Updating'!$B:$B,0))</f>
        <v>96627</v>
      </c>
      <c r="G259" s="7" t="str">
        <f>INDEX('Masterlist - Updating'!$G:$G,MATCH(B259,'Masterlist - Updating'!$B:$B,0))</f>
        <v>QCD/TRSG/PROCEDURE 014 / TRSG/QM/001/20 / 
ANSI/ASME B1.2-1983</v>
      </c>
      <c r="H259" s="7" t="str">
        <f>INDEX('Masterlist - Updating'!$H:$H,MATCH(B259,'Masterlist - Updating'!$B:$B,0))</f>
        <v>ANSI/ASME B1.2
ANSI/ASME B1.8
ANSI/ASME B1.20.1
ANSI/ASME B1.5</v>
      </c>
      <c r="I259" s="8">
        <f>INDEX('Masterlist - Updating'!$I:$I,MATCH(B259,'Masterlist - Updating'!$B:$B,0))</f>
        <v>44749</v>
      </c>
      <c r="J259" s="133">
        <f>INDEX('Masterlist - Updating'!$J:$J,MATCH(B259,'Masterlist - Updating'!$B:$B,0))</f>
        <v>1</v>
      </c>
      <c r="K259" s="133" t="str">
        <f>INDEX('Masterlist - Updating'!$K:$K,MATCH(B259,'Masterlist - Updating'!$B:$B,0))</f>
        <v>Years</v>
      </c>
      <c r="L259" s="8">
        <f>INDEX('Masterlist - Updating'!$L:$L,MATCH(B259,'Masterlist - Updating'!$B:$B,0))</f>
        <v>45114</v>
      </c>
      <c r="M259" s="7" t="str">
        <f>INDEX('Masterlist - Updating'!$M:$M,MATCH(B259,'Masterlist - Updating'!$B:$B,0))</f>
        <v>TRESCAL</v>
      </c>
      <c r="N259" s="7" t="str">
        <f>INDEX('Masterlist - Updating'!$N:$N,MATCH(B259,'Masterlist - Updating'!$B:$B,0))</f>
        <v>SALDM/0826/12/22</v>
      </c>
      <c r="O259" s="7" t="str">
        <f>INDEX('Masterlist - Updating'!$O:$O,MATCH(B259,'Masterlist - Updating'!$B:$B,0))</f>
        <v>QC GAUGE ROOM - D</v>
      </c>
      <c r="P259" s="7" t="b">
        <f ca="1">INDEX('Masterlist - Updating'!$P:$P,MATCH(B259,'Masterlist - Updating'!$B:$B,0))</f>
        <v>1</v>
      </c>
      <c r="Q259" s="7">
        <f>INDEX('Masterlist - Updating'!$Q:$Q,MATCH(B259,'Masterlist - Updating'!$B:$B,0))</f>
        <v>0</v>
      </c>
      <c r="R259" s="7" t="str">
        <f>INDEX('Masterlist - Updating'!$R:$R,MATCH(B259,'Masterlist - Updating'!$B:$B,0))</f>
        <v>18640 (E81)
0101 (600.2)
000211509 (PH-3515F)</v>
      </c>
      <c r="S259" s="7" t="str">
        <f>INDEX('Masterlist - Updating'!$S:$S,MATCH(B259,'Masterlist - Updating'!$B:$B,0))</f>
        <v>SALDM/1010/2/21
SALDM/1074/3/21
SALDM/0624/1/22</v>
      </c>
      <c r="T259" s="7" t="str">
        <f>INDEX('Masterlist - Updating'!$T:$T,MATCH(B259,'Masterlist - Updating'!$B:$B,0))</f>
        <v>11.08.2023
12.08.2023
19.04.2023</v>
      </c>
      <c r="U259" s="11">
        <f t="shared" ca="1" si="14"/>
        <v>44831</v>
      </c>
      <c r="V259" s="11">
        <f t="shared" si="15"/>
        <v>45100</v>
      </c>
    </row>
    <row r="260" spans="1:22" ht="62" hidden="1" x14ac:dyDescent="0.35">
      <c r="A260" s="2">
        <v>262</v>
      </c>
      <c r="B260" s="12" t="s">
        <v>1143</v>
      </c>
      <c r="C260" s="130" t="str">
        <f>INDEX('Masterlist - Updating'!$C:$C,MATCH(B260,'Masterlist - Updating'!$B:$B,0))</f>
        <v>PLUG GAUGE 
(GO &amp; NO GO)</v>
      </c>
      <c r="D260" s="7" t="str">
        <f>INDEX('Masterlist - Updating'!$D:$D,MATCH(B260,'Masterlist - Updating'!$B:$B,0))</f>
        <v>THREADMASTER</v>
      </c>
      <c r="E260" s="7" t="str">
        <f>INDEX('Masterlist - Updating'!$E:$E,MATCH(B260,'Masterlist - Updating'!$B:$B,0))</f>
        <v>2" - 4.5 UNC - 2B</v>
      </c>
      <c r="F260" s="7" t="str">
        <f>INDEX('Masterlist - Updating'!$F:$F,MATCH(B260,'Masterlist - Updating'!$B:$B,0))</f>
        <v>96620</v>
      </c>
      <c r="G260" s="7" t="str">
        <f>INDEX('Masterlist - Updating'!$G:$G,MATCH(B260,'Masterlist - Updating'!$B:$B,0))</f>
        <v>MDCP-15:2020</v>
      </c>
      <c r="H260" s="7" t="str">
        <f>INDEX('Masterlist - Updating'!$H:$H,MATCH(B260,'Masterlist - Updating'!$B:$B,0))</f>
        <v>ANSI/ASME B1.2
ANSI/ASME B1.8
ANSI/ASME B1.20.1
ANSI/ASME B1.5</v>
      </c>
      <c r="I260" s="8">
        <f>INDEX('Masterlist - Updating'!$I:$I,MATCH(B260,'Masterlist - Updating'!$B:$B,0))</f>
        <v>44566</v>
      </c>
      <c r="J260" s="133">
        <f>INDEX('Masterlist - Updating'!$J:$J,MATCH(B260,'Masterlist - Updating'!$B:$B,0))</f>
        <v>1</v>
      </c>
      <c r="K260" s="133" t="str">
        <f>INDEX('Masterlist - Updating'!$K:$K,MATCH(B260,'Masterlist - Updating'!$B:$B,0))</f>
        <v>Years</v>
      </c>
      <c r="L260" s="8">
        <f>INDEX('Masterlist - Updating'!$L:$L,MATCH(B260,'Masterlist - Updating'!$B:$B,0))</f>
        <v>44931</v>
      </c>
      <c r="M260" s="7" t="str">
        <f>INDEX('Masterlist - Updating'!$M:$M,MATCH(B260,'Masterlist - Updating'!$B:$B,0))</f>
        <v>Ming Deng</v>
      </c>
      <c r="N260" s="7" t="str">
        <f>INDEX('Masterlist - Updating'!$N:$N,MATCH(B260,'Masterlist - Updating'!$B:$B,0))</f>
        <v>MDL214096-19</v>
      </c>
      <c r="O260" s="7" t="str">
        <f>INDEX('Masterlist - Updating'!$O:$O,MATCH(B260,'Masterlist - Updating'!$B:$B,0))</f>
        <v>M/S GAUGE ROOM H19</v>
      </c>
      <c r="P260" s="7" t="b">
        <f ca="1">INDEX('Masterlist - Updating'!$P:$P,MATCH(B260,'Masterlist - Updating'!$B:$B,0))</f>
        <v>1</v>
      </c>
      <c r="Q260" s="7">
        <f>INDEX('Masterlist - Updating'!$Q:$Q,MATCH(B260,'Masterlist - Updating'!$B:$B,0))</f>
        <v>0</v>
      </c>
      <c r="R260" s="7">
        <f>INDEX('Masterlist - Updating'!$R:$R,MATCH(B260,'Masterlist - Updating'!$B:$B,0))</f>
        <v>0</v>
      </c>
      <c r="S260" s="7">
        <f>INDEX('Masterlist - Updating'!$S:$S,MATCH(B260,'Masterlist - Updating'!$B:$B,0))</f>
        <v>0</v>
      </c>
      <c r="T260" s="7">
        <f>INDEX('Masterlist - Updating'!$T:$T,MATCH(B260,'Masterlist - Updating'!$B:$B,0))</f>
        <v>0</v>
      </c>
      <c r="U260" s="11">
        <f t="shared" ca="1" si="14"/>
        <v>44831</v>
      </c>
      <c r="V260" s="11">
        <f t="shared" si="15"/>
        <v>44917</v>
      </c>
    </row>
    <row r="261" spans="1:22" ht="62" hidden="1" x14ac:dyDescent="0.35">
      <c r="A261" s="2">
        <v>247</v>
      </c>
      <c r="B261" s="12" t="s">
        <v>1147</v>
      </c>
      <c r="C261" s="130" t="str">
        <f>INDEX('Masterlist - Updating'!$C:$C,MATCH(B261,'Masterlist - Updating'!$B:$B,0))</f>
        <v>PLUG GAUGE 
(GO &amp; NO GO)</v>
      </c>
      <c r="D261" s="7" t="str">
        <f>INDEX('Masterlist - Updating'!$D:$D,MATCH(B261,'Masterlist - Updating'!$B:$B,0))</f>
        <v>THREADMASTER</v>
      </c>
      <c r="E261" s="7" t="str">
        <f>INDEX('Masterlist - Updating'!$E:$E,MATCH(B261,'Masterlist - Updating'!$B:$B,0))</f>
        <v>1-1/2" - 16 UN - 2B</v>
      </c>
      <c r="F261" s="7" t="str">
        <f>INDEX('Masterlist - Updating'!$F:$F,MATCH(B261,'Masterlist - Updating'!$B:$B,0))</f>
        <v>96623</v>
      </c>
      <c r="G261" s="7" t="str">
        <f>INDEX('Masterlist - Updating'!$G:$G,MATCH(B261,'Masterlist - Updating'!$B:$B,0))</f>
        <v>MDCP-15:2020</v>
      </c>
      <c r="H261" s="7" t="str">
        <f>INDEX('Masterlist - Updating'!$H:$H,MATCH(B261,'Masterlist - Updating'!$B:$B,0))</f>
        <v>ANSI/ASME B1.2
ANSI/ASME B1.8
ANSI/ASME B1.20.1
ANSI/ASME B1.5</v>
      </c>
      <c r="I261" s="8">
        <f>INDEX('Masterlist - Updating'!$I:$I,MATCH(B261,'Masterlist - Updating'!$B:$B,0))</f>
        <v>44566</v>
      </c>
      <c r="J261" s="133">
        <f>INDEX('Masterlist - Updating'!$J:$J,MATCH(B261,'Masterlist - Updating'!$B:$B,0))</f>
        <v>1</v>
      </c>
      <c r="K261" s="133" t="str">
        <f>INDEX('Masterlist - Updating'!$K:$K,MATCH(B261,'Masterlist - Updating'!$B:$B,0))</f>
        <v>Years</v>
      </c>
      <c r="L261" s="8">
        <f>INDEX('Masterlist - Updating'!$L:$L,MATCH(B261,'Masterlist - Updating'!$B:$B,0))</f>
        <v>44931</v>
      </c>
      <c r="M261" s="7" t="str">
        <f>INDEX('Masterlist - Updating'!$M:$M,MATCH(B261,'Masterlist - Updating'!$B:$B,0))</f>
        <v>Ming Deng</v>
      </c>
      <c r="N261" s="7" t="str">
        <f>INDEX('Masterlist - Updating'!$N:$N,MATCH(B261,'Masterlist - Updating'!$B:$B,0))</f>
        <v>MDL214096-2</v>
      </c>
      <c r="O261" s="7" t="str">
        <f>INDEX('Masterlist - Updating'!$O:$O,MATCH(B261,'Masterlist - Updating'!$B:$B,0))</f>
        <v>M/S GAUGE ROOM H25</v>
      </c>
      <c r="P261" s="7" t="b">
        <f ca="1">INDEX('Masterlist - Updating'!$P:$P,MATCH(B261,'Masterlist - Updating'!$B:$B,0))</f>
        <v>1</v>
      </c>
      <c r="Q261" s="7">
        <f>INDEX('Masterlist - Updating'!$Q:$Q,MATCH(B261,'Masterlist - Updating'!$B:$B,0))</f>
        <v>0</v>
      </c>
      <c r="R261" s="7">
        <f>INDEX('Masterlist - Updating'!$R:$R,MATCH(B261,'Masterlist - Updating'!$B:$B,0))</f>
        <v>0</v>
      </c>
      <c r="S261" s="7">
        <f>INDEX('Masterlist - Updating'!$S:$S,MATCH(B261,'Masterlist - Updating'!$B:$B,0))</f>
        <v>0</v>
      </c>
      <c r="T261" s="7">
        <f>INDEX('Masterlist - Updating'!$T:$T,MATCH(B261,'Masterlist - Updating'!$B:$B,0))</f>
        <v>0</v>
      </c>
      <c r="U261" s="11">
        <f t="shared" ca="1" si="14"/>
        <v>44831</v>
      </c>
      <c r="V261" s="11">
        <f t="shared" si="15"/>
        <v>44917</v>
      </c>
    </row>
    <row r="262" spans="1:22" ht="62" hidden="1" x14ac:dyDescent="0.35">
      <c r="A262" s="2">
        <v>237</v>
      </c>
      <c r="B262" s="12" t="s">
        <v>1151</v>
      </c>
      <c r="C262" s="130" t="str">
        <f>INDEX('Masterlist - Updating'!$C:$C,MATCH(B262,'Masterlist - Updating'!$B:$B,0))</f>
        <v>PLUG GAUGE 
(GO &amp; NO GO)</v>
      </c>
      <c r="D262" s="7" t="str">
        <f>INDEX('Masterlist - Updating'!$D:$D,MATCH(B262,'Masterlist - Updating'!$B:$B,0))</f>
        <v>THREADMASTER</v>
      </c>
      <c r="E262" s="7" t="str">
        <f>INDEX('Masterlist - Updating'!$E:$E,MATCH(B262,'Masterlist - Updating'!$B:$B,0))</f>
        <v>1" - 16 UN - 2B</v>
      </c>
      <c r="F262" s="7" t="str">
        <f>INDEX('Masterlist - Updating'!$F:$F,MATCH(B262,'Masterlist - Updating'!$B:$B,0))</f>
        <v>96626</v>
      </c>
      <c r="G262" s="7" t="str">
        <f>INDEX('Masterlist - Updating'!$G:$G,MATCH(B262,'Masterlist - Updating'!$B:$B,0))</f>
        <v>MDCP-15:2020</v>
      </c>
      <c r="H262" s="7" t="str">
        <f>INDEX('Masterlist - Updating'!$H:$H,MATCH(B262,'Masterlist - Updating'!$B:$B,0))</f>
        <v>ANSI/ASME B1.2
ANSI/ASME B1.8
ANSI/ASME B1.20.1
ANSI/ASME B1.5</v>
      </c>
      <c r="I262" s="8">
        <f>INDEX('Masterlist - Updating'!$I:$I,MATCH(B262,'Masterlist - Updating'!$B:$B,0))</f>
        <v>44566</v>
      </c>
      <c r="J262" s="133">
        <f>INDEX('Masterlist - Updating'!$J:$J,MATCH(B262,'Masterlist - Updating'!$B:$B,0))</f>
        <v>1</v>
      </c>
      <c r="K262" s="133" t="str">
        <f>INDEX('Masterlist - Updating'!$K:$K,MATCH(B262,'Masterlist - Updating'!$B:$B,0))</f>
        <v>Years</v>
      </c>
      <c r="L262" s="8">
        <f>INDEX('Masterlist - Updating'!$L:$L,MATCH(B262,'Masterlist - Updating'!$B:$B,0))</f>
        <v>44931</v>
      </c>
      <c r="M262" s="7" t="str">
        <f>INDEX('Masterlist - Updating'!$M:$M,MATCH(B262,'Masterlist - Updating'!$B:$B,0))</f>
        <v>Ming Deng</v>
      </c>
      <c r="N262" s="7" t="str">
        <f>INDEX('Masterlist - Updating'!$N:$N,MATCH(B262,'Masterlist - Updating'!$B:$B,0))</f>
        <v>MDL214096-20</v>
      </c>
      <c r="O262" s="7" t="str">
        <f>INDEX('Masterlist - Updating'!$O:$O,MATCH(B262,'Masterlist - Updating'!$B:$B,0))</f>
        <v>M/S GAUGE ROOM H24</v>
      </c>
      <c r="P262" s="7" t="b">
        <f ca="1">INDEX('Masterlist - Updating'!$P:$P,MATCH(B262,'Masterlist - Updating'!$B:$B,0))</f>
        <v>1</v>
      </c>
      <c r="Q262" s="7">
        <f>INDEX('Masterlist - Updating'!$Q:$Q,MATCH(B262,'Masterlist - Updating'!$B:$B,0))</f>
        <v>0</v>
      </c>
      <c r="R262" s="7">
        <f>INDEX('Masterlist - Updating'!$R:$R,MATCH(B262,'Masterlist - Updating'!$B:$B,0))</f>
        <v>0</v>
      </c>
      <c r="S262" s="7">
        <f>INDEX('Masterlist - Updating'!$S:$S,MATCH(B262,'Masterlist - Updating'!$B:$B,0))</f>
        <v>0</v>
      </c>
      <c r="T262" s="7">
        <f>INDEX('Masterlist - Updating'!$T:$T,MATCH(B262,'Masterlist - Updating'!$B:$B,0))</f>
        <v>0</v>
      </c>
      <c r="U262" s="11">
        <f t="shared" ca="1" si="14"/>
        <v>44831</v>
      </c>
      <c r="V262" s="11">
        <f t="shared" si="15"/>
        <v>44917</v>
      </c>
    </row>
    <row r="263" spans="1:22" ht="62" hidden="1" x14ac:dyDescent="0.35">
      <c r="A263" s="2">
        <v>283</v>
      </c>
      <c r="B263" s="12" t="s">
        <v>1155</v>
      </c>
      <c r="C263" s="130" t="str">
        <f>INDEX('Masterlist - Updating'!$C:$C,MATCH(B263,'Masterlist - Updating'!$B:$B,0))</f>
        <v>PLUG GAUGE 
(GO &amp; NO GO)</v>
      </c>
      <c r="D263" s="7" t="str">
        <f>INDEX('Masterlist - Updating'!$D:$D,MATCH(B263,'Masterlist - Updating'!$B:$B,0))</f>
        <v>THREADMASTER</v>
      </c>
      <c r="E263" s="7" t="str">
        <f>INDEX('Masterlist - Updating'!$E:$E,MATCH(B263,'Masterlist - Updating'!$B:$B,0))</f>
        <v>7/8" - 14 UNF - 2B</v>
      </c>
      <c r="F263" s="7" t="str">
        <f>INDEX('Masterlist - Updating'!$F:$F,MATCH(B263,'Masterlist - Updating'!$B:$B,0))</f>
        <v>96642</v>
      </c>
      <c r="G263" s="7" t="str">
        <f>INDEX('Masterlist - Updating'!$G:$G,MATCH(B263,'Masterlist - Updating'!$B:$B,0))</f>
        <v>QCD/TRSG/PROCEDURE 014 / TRSG/QM/001/20</v>
      </c>
      <c r="H263" s="7" t="str">
        <f>INDEX('Masterlist - Updating'!$H:$H,MATCH(B263,'Masterlist - Updating'!$B:$B,0))</f>
        <v>ANSI/ASME B1.2
ANSI/ASME B1.8
ANSI/ASME B1.20.1
ANSI/ASME B1.5</v>
      </c>
      <c r="I263" s="8">
        <f>INDEX('Masterlist - Updating'!$I:$I,MATCH(B263,'Masterlist - Updating'!$B:$B,0))</f>
        <v>44559</v>
      </c>
      <c r="J263" s="133">
        <f>INDEX('Masterlist - Updating'!$J:$J,MATCH(B263,'Masterlist - Updating'!$B:$B,0))</f>
        <v>1</v>
      </c>
      <c r="K263" s="133" t="str">
        <f>INDEX('Masterlist - Updating'!$K:$K,MATCH(B263,'Masterlist - Updating'!$B:$B,0))</f>
        <v>Years</v>
      </c>
      <c r="L263" s="8">
        <f>INDEX('Masterlist - Updating'!$L:$L,MATCH(B263,'Masterlist - Updating'!$B:$B,0))</f>
        <v>44924</v>
      </c>
      <c r="M263" s="7" t="str">
        <f>INDEX('Masterlist - Updating'!$M:$M,MATCH(B263,'Masterlist - Updating'!$B:$B,0))</f>
        <v>TRESCAL</v>
      </c>
      <c r="N263" s="7" t="str">
        <f>INDEX('Masterlist - Updating'!$N:$N,MATCH(B263,'Masterlist - Updating'!$B:$B,0))</f>
        <v>SALDM/2184/14/21</v>
      </c>
      <c r="O263" s="7" t="str">
        <f>INDEX('Masterlist - Updating'!$O:$O,MATCH(B263,'Masterlist - Updating'!$B:$B,0))</f>
        <v>M/S GAUGE ROOM H31</v>
      </c>
      <c r="P263" s="7" t="b">
        <f ca="1">INDEX('Masterlist - Updating'!$P:$P,MATCH(B263,'Masterlist - Updating'!$B:$B,0))</f>
        <v>1</v>
      </c>
      <c r="Q263" s="7">
        <f>INDEX('Masterlist - Updating'!$Q:$Q,MATCH(B263,'Masterlist - Updating'!$B:$B,0))</f>
        <v>0</v>
      </c>
      <c r="R263" s="7">
        <f>INDEX('Masterlist - Updating'!$R:$R,MATCH(B263,'Masterlist - Updating'!$B:$B,0))</f>
        <v>0</v>
      </c>
      <c r="S263" s="7">
        <f>INDEX('Masterlist - Updating'!$S:$S,MATCH(B263,'Masterlist - Updating'!$B:$B,0))</f>
        <v>0</v>
      </c>
      <c r="T263" s="7">
        <f>INDEX('Masterlist - Updating'!$T:$T,MATCH(B263,'Masterlist - Updating'!$B:$B,0))</f>
        <v>0</v>
      </c>
      <c r="U263" s="11">
        <f t="shared" ca="1" si="14"/>
        <v>44831</v>
      </c>
      <c r="V263" s="11">
        <f t="shared" si="15"/>
        <v>44910</v>
      </c>
    </row>
    <row r="264" spans="1:22" ht="62" hidden="1" x14ac:dyDescent="0.35">
      <c r="A264" s="2">
        <v>243</v>
      </c>
      <c r="B264" s="12" t="s">
        <v>1159</v>
      </c>
      <c r="C264" s="130" t="str">
        <f>INDEX('Masterlist - Updating'!$C:$C,MATCH(B264,'Masterlist - Updating'!$B:$B,0))</f>
        <v>PLUG GAUGE 
(GO &amp; NO GO)</v>
      </c>
      <c r="D264" s="7" t="str">
        <f>INDEX('Masterlist - Updating'!$D:$D,MATCH(B264,'Masterlist - Updating'!$B:$B,0))</f>
        <v>THREADMASTER</v>
      </c>
      <c r="E264" s="7" t="str">
        <f>INDEX('Masterlist - Updating'!$E:$E,MATCH(B264,'Masterlist - Updating'!$B:$B,0))</f>
        <v>1/2" - 20 UNF - 2B</v>
      </c>
      <c r="F264" s="7" t="str">
        <f>INDEX('Masterlist - Updating'!$F:$F,MATCH(B264,'Masterlist - Updating'!$B:$B,0))</f>
        <v>96624</v>
      </c>
      <c r="G264" s="7" t="str">
        <f>INDEX('Masterlist - Updating'!$G:$G,MATCH(B264,'Masterlist - Updating'!$B:$B,0))</f>
        <v>MDCP-15:2020</v>
      </c>
      <c r="H264" s="7" t="str">
        <f>INDEX('Masterlist - Updating'!$H:$H,MATCH(B264,'Masterlist - Updating'!$B:$B,0))</f>
        <v>ANSI/ASME B1.2
ANSI/ASME B1.8
ANSI/ASME B1.20.1
ANSI/ASME B1.5</v>
      </c>
      <c r="I264" s="8">
        <f>INDEX('Masterlist - Updating'!$I:$I,MATCH(B264,'Masterlist - Updating'!$B:$B,0))</f>
        <v>44566</v>
      </c>
      <c r="J264" s="133">
        <f>INDEX('Masterlist - Updating'!$J:$J,MATCH(B264,'Masterlist - Updating'!$B:$B,0))</f>
        <v>1</v>
      </c>
      <c r="K264" s="133" t="str">
        <f>INDEX('Masterlist - Updating'!$K:$K,MATCH(B264,'Masterlist - Updating'!$B:$B,0))</f>
        <v>Years</v>
      </c>
      <c r="L264" s="8">
        <f>INDEX('Masterlist - Updating'!$L:$L,MATCH(B264,'Masterlist - Updating'!$B:$B,0))</f>
        <v>44931</v>
      </c>
      <c r="M264" s="7" t="str">
        <f>INDEX('Masterlist - Updating'!$M:$M,MATCH(B264,'Masterlist - Updating'!$B:$B,0))</f>
        <v>Ming Deng</v>
      </c>
      <c r="N264" s="7" t="str">
        <f>INDEX('Masterlist - Updating'!$N:$N,MATCH(B264,'Masterlist - Updating'!$B:$B,0))</f>
        <v>MDL214096-4</v>
      </c>
      <c r="O264" s="7" t="str">
        <f>INDEX('Masterlist - Updating'!$O:$O,MATCH(B264,'Masterlist - Updating'!$B:$B,0))</f>
        <v>M/S GAUGE ROOM H28</v>
      </c>
      <c r="P264" s="7" t="b">
        <f ca="1">INDEX('Masterlist - Updating'!$P:$P,MATCH(B264,'Masterlist - Updating'!$B:$B,0))</f>
        <v>1</v>
      </c>
      <c r="Q264" s="7">
        <f>INDEX('Masterlist - Updating'!$Q:$Q,MATCH(B264,'Masterlist - Updating'!$B:$B,0))</f>
        <v>0</v>
      </c>
      <c r="R264" s="7">
        <f>INDEX('Masterlist - Updating'!$R:$R,MATCH(B264,'Masterlist - Updating'!$B:$B,0))</f>
        <v>0</v>
      </c>
      <c r="S264" s="7">
        <f>INDEX('Masterlist - Updating'!$S:$S,MATCH(B264,'Masterlist - Updating'!$B:$B,0))</f>
        <v>0</v>
      </c>
      <c r="T264" s="7">
        <f>INDEX('Masterlist - Updating'!$T:$T,MATCH(B264,'Masterlist - Updating'!$B:$B,0))</f>
        <v>0</v>
      </c>
      <c r="U264" s="11">
        <f t="shared" ca="1" si="14"/>
        <v>44831</v>
      </c>
      <c r="V264" s="11">
        <f t="shared" si="15"/>
        <v>44917</v>
      </c>
    </row>
    <row r="265" spans="1:22" ht="46.5" hidden="1" x14ac:dyDescent="0.35">
      <c r="A265" s="2">
        <v>120</v>
      </c>
      <c r="B265" s="12" t="s">
        <v>1163</v>
      </c>
      <c r="C265" s="130" t="str">
        <f>INDEX('Masterlist - Updating'!$C:$C,MATCH(B265,'Masterlist - Updating'!$B:$B,0))</f>
        <v>DRIFT INSPECTION</v>
      </c>
      <c r="D265" s="7" t="str">
        <f>INDEX('Masterlist - Updating'!$D:$D,MATCH(B265,'Masterlist - Updating'!$B:$B,0))</f>
        <v>-</v>
      </c>
      <c r="E265" s="7" t="str">
        <f>INDEX('Masterlist - Updating'!$E:$E,MATCH(B265,'Masterlist - Updating'!$B:$B,0))</f>
        <v>18. 750''</v>
      </c>
      <c r="F265" s="7" t="str">
        <f>INDEX('Masterlist - Updating'!$F:$F,MATCH(B265,'Masterlist - Updating'!$B:$B,0))</f>
        <v>-</v>
      </c>
      <c r="G265" s="7" t="str">
        <f>INDEX('Masterlist - Updating'!$G:$G,MATCH(B265,'Masterlist - Updating'!$B:$B,0))</f>
        <v>MTQ STD</v>
      </c>
      <c r="H265" s="7" t="str">
        <f>INDEX('Masterlist - Updating'!$H:$H,MATCH(B265,'Masterlist - Updating'!$B:$B,0))</f>
        <v>-</v>
      </c>
      <c r="I265" s="8">
        <f>INDEX('Masterlist - Updating'!$I:$I,MATCH(B265,'Masterlist - Updating'!$B:$B,0))</f>
        <v>44508</v>
      </c>
      <c r="J265" s="133">
        <f>INDEX('Masterlist - Updating'!$J:$J,MATCH(B265,'Masterlist - Updating'!$B:$B,0))</f>
        <v>1</v>
      </c>
      <c r="K265" s="133" t="str">
        <f>INDEX('Masterlist - Updating'!$K:$K,MATCH(B265,'Masterlist - Updating'!$B:$B,0))</f>
        <v>Years</v>
      </c>
      <c r="L265" s="8">
        <f>INDEX('Masterlist - Updating'!$L:$L,MATCH(B265,'Masterlist - Updating'!$B:$B,0))</f>
        <v>44873</v>
      </c>
      <c r="M265" s="7" t="str">
        <f>INDEX('Masterlist - Updating'!$M:$M,MATCH(B265,'Masterlist - Updating'!$B:$B,0))</f>
        <v>--</v>
      </c>
      <c r="N265" s="7" t="str">
        <f>INDEX('Masterlist - Updating'!$N:$N,MATCH(B265,'Masterlist - Updating'!$B:$B,0))</f>
        <v>--</v>
      </c>
      <c r="O265" s="7" t="str">
        <f>INDEX('Masterlist - Updating'!$O:$O,MATCH(B265,'Masterlist - Updating'!$B:$B,0))</f>
        <v>Assy Shop</v>
      </c>
      <c r="P265" s="7" t="b">
        <f ca="1">INDEX('Masterlist - Updating'!$P:$P,MATCH(B265,'Masterlist - Updating'!$B:$B,0))</f>
        <v>1</v>
      </c>
      <c r="Q265" s="7" t="str">
        <f>INDEX('Masterlist - Updating'!$Q:$Q,MATCH(B265,'Masterlist - Updating'!$B:$B,0))</f>
        <v>IN-HOUSE INSPECTION</v>
      </c>
      <c r="R265" s="7">
        <f>INDEX('Masterlist - Updating'!$R:$R,MATCH(B265,'Masterlist - Updating'!$B:$B,0))</f>
        <v>0</v>
      </c>
      <c r="S265" s="7">
        <f>INDEX('Masterlist - Updating'!$S:$S,MATCH(B265,'Masterlist - Updating'!$B:$B,0))</f>
        <v>0</v>
      </c>
      <c r="T265" s="7">
        <f>INDEX('Masterlist - Updating'!$T:$T,MATCH(B265,'Masterlist - Updating'!$B:$B,0))</f>
        <v>0</v>
      </c>
      <c r="U265" s="11">
        <f t="shared" ca="1" si="14"/>
        <v>44831</v>
      </c>
      <c r="V265" s="11">
        <f t="shared" si="15"/>
        <v>44859</v>
      </c>
    </row>
    <row r="266" spans="1:22" ht="62" hidden="1" x14ac:dyDescent="0.35">
      <c r="A266" s="2">
        <v>159</v>
      </c>
      <c r="B266" s="12" t="s">
        <v>1166</v>
      </c>
      <c r="C266" s="130" t="str">
        <f>INDEX('Masterlist - Updating'!$C:$C,MATCH(B266,'Masterlist - Updating'!$B:$B,0))</f>
        <v>MUELLER GAUGE</v>
      </c>
      <c r="D266" s="7" t="str">
        <f>INDEX('Masterlist - Updating'!$D:$D,MATCH(B266,'Masterlist - Updating'!$B:$B,0))</f>
        <v>MUELLER</v>
      </c>
      <c r="E266" s="7" t="str">
        <f>INDEX('Masterlist - Updating'!$E:$E,MATCH(B266,'Masterlist - Updating'!$B:$B,0))</f>
        <v>24"  - 36"</v>
      </c>
      <c r="F266" s="7" t="str">
        <f>INDEX('Masterlist - Updating'!$F:$F,MATCH(B266,'Masterlist - Updating'!$B:$B,0))</f>
        <v>NFC 028</v>
      </c>
      <c r="G266" s="7" t="str">
        <f>INDEX('Masterlist - Updating'!$G:$G,MATCH(B266,'Masterlist - Updating'!$B:$B,0))</f>
        <v>QCD/TRSG/PROCEDURE 011 / TRSG/QM/001/20</v>
      </c>
      <c r="H266" s="7" t="str">
        <f>INDEX('Masterlist - Updating'!$H:$H,MATCH(B266,'Masterlist - Updating'!$B:$B,0))</f>
        <v>ASME B89.1.10M-2001 OR PER MANUFACTURER SPECIFICATION</v>
      </c>
      <c r="I266" s="8">
        <f>INDEX('Masterlist - Updating'!$I:$I,MATCH(B266,'Masterlist - Updating'!$B:$B,0))</f>
        <v>44509</v>
      </c>
      <c r="J266" s="133">
        <f>INDEX('Masterlist - Updating'!$J:$J,MATCH(B266,'Masterlist - Updating'!$B:$B,0))</f>
        <v>1</v>
      </c>
      <c r="K266" s="133" t="str">
        <f>INDEX('Masterlist - Updating'!$K:$K,MATCH(B266,'Masterlist - Updating'!$B:$B,0))</f>
        <v>Years</v>
      </c>
      <c r="L266" s="8">
        <f>INDEX('Masterlist - Updating'!$L:$L,MATCH(B266,'Masterlist - Updating'!$B:$B,0))</f>
        <v>44874</v>
      </c>
      <c r="M266" s="7" t="str">
        <f>INDEX('Masterlist - Updating'!$M:$M,MATCH(B266,'Masterlist - Updating'!$B:$B,0))</f>
        <v>TRESCAL</v>
      </c>
      <c r="N266" s="7" t="str">
        <f>INDEX('Masterlist - Updating'!$N:$N,MATCH(B266,'Masterlist - Updating'!$B:$B,0))</f>
        <v>SALDM/1709/2/21</v>
      </c>
      <c r="O266" s="7" t="str">
        <f>INDEX('Masterlist - Updating'!$O:$O,MATCH(B266,'Masterlist - Updating'!$B:$B,0))</f>
        <v>QC GAUGE ROOM - B</v>
      </c>
      <c r="P266" s="7" t="b">
        <f ca="1">INDEX('Masterlist - Updating'!$P:$P,MATCH(B266,'Masterlist - Updating'!$B:$B,0))</f>
        <v>1</v>
      </c>
      <c r="Q266" s="7">
        <f>INDEX('Masterlist - Updating'!$Q:$Q,MATCH(B266,'Masterlist - Updating'!$B:$B,0))</f>
        <v>0</v>
      </c>
      <c r="R266" s="7">
        <f>INDEX('Masterlist - Updating'!$R:$R,MATCH(B266,'Masterlist - Updating'!$B:$B,0))</f>
        <v>0</v>
      </c>
      <c r="S266" s="7">
        <f>INDEX('Masterlist - Updating'!$S:$S,MATCH(B266,'Masterlist - Updating'!$B:$B,0))</f>
        <v>0</v>
      </c>
      <c r="T266" s="7">
        <f>INDEX('Masterlist - Updating'!$T:$T,MATCH(B266,'Masterlist - Updating'!$B:$B,0))</f>
        <v>0</v>
      </c>
      <c r="U266" s="11">
        <f t="shared" ca="1" si="14"/>
        <v>44831</v>
      </c>
      <c r="V266" s="11">
        <f t="shared" si="15"/>
        <v>44860</v>
      </c>
    </row>
    <row r="267" spans="1:22" ht="201.5" x14ac:dyDescent="0.35">
      <c r="A267" s="2">
        <v>58</v>
      </c>
      <c r="B267" s="3" t="s">
        <v>1169</v>
      </c>
      <c r="C267" s="130" t="str">
        <f>INDEX('Masterlist - Updating'!$C:$C,MATCH(B267,'Masterlist - Updating'!$B:$B,0))</f>
        <v>COATING THICKNESS GAUGE</v>
      </c>
      <c r="D267" s="7" t="str">
        <f>INDEX('Masterlist - Updating'!$D:$D,MATCH(B267,'Masterlist - Updating'!$B:$B,0))</f>
        <v>FISCHER</v>
      </c>
      <c r="E267" s="7" t="str">
        <f>INDEX('Masterlist - Updating'!$E:$E,MATCH(B267,'Masterlist - Updating'!$B:$B,0))</f>
        <v>0 - 8 MM</v>
      </c>
      <c r="F267" s="7" t="str">
        <f>INDEX('Masterlist - Updating'!$F:$F,MATCH(B267,'Masterlist - Updating'!$B:$B,0))</f>
        <v>130004787 (DISPLAY) &amp; 0513G00029 (PROBE)</v>
      </c>
      <c r="G267" s="7" t="str">
        <f>INDEX('Masterlist - Updating'!$G:$G,MATCH(B267,'Masterlist - Updating'!$B:$B,0))</f>
        <v>MP-DIM-01 (T) REV:0</v>
      </c>
      <c r="H267" s="7" t="str">
        <f>INDEX('Masterlist - Updating'!$H:$H,MATCH(B267,'Masterlist - Updating'!$B:$B,0))</f>
        <v>FKB10- 0-0.5MM ≤ 0.01MM; 0.5 TO 8MM: ≤2% OF READING
FGB2 - 0-0.1 MM: ± 1.5 µm; 0.1 - 3mm: ≤ 1.5% of value; 3-5mm: ≤ 5% of value
FKB25 - 0-1 MM: ±0.02MM; 1-7MM: &lt;2% OF VALUE; 7-15 MM:&lt; 5% OF VALUE</v>
      </c>
      <c r="I267" s="8">
        <f>INDEX('Masterlist - Updating'!$I:$I,MATCH(B267,'Masterlist - Updating'!$B:$B,0))</f>
        <v>44781</v>
      </c>
      <c r="J267" s="133">
        <f>INDEX('Masterlist - Updating'!$J:$J,MATCH(B267,'Masterlist - Updating'!$B:$B,0))</f>
        <v>1</v>
      </c>
      <c r="K267" s="133" t="str">
        <f>INDEX('Masterlist - Updating'!$K:$K,MATCH(B267,'Masterlist - Updating'!$B:$B,0))</f>
        <v>Years</v>
      </c>
      <c r="L267" s="8">
        <f>INDEX('Masterlist - Updating'!$L:$L,MATCH(B267,'Masterlist - Updating'!$B:$B,0))</f>
        <v>45146</v>
      </c>
      <c r="M267" s="7" t="str">
        <f>INDEX('Masterlist - Updating'!$M:$M,MATCH(B267,'Masterlist - Updating'!$B:$B,0))</f>
        <v>CALTEK</v>
      </c>
      <c r="N267" s="7" t="str">
        <f>INDEX('Masterlist - Updating'!$N:$N,MATCH(B267,'Masterlist - Updating'!$B:$B,0))</f>
        <v>CTJ22-5234 / MPD 3101M-22</v>
      </c>
      <c r="O267" s="7" t="str">
        <f>INDEX('Masterlist - Updating'!$O:$O,MATCH(B267,'Masterlist - Updating'!$B:$B,0))</f>
        <v>QC GAUGE ROOM - I</v>
      </c>
      <c r="P267" s="7" t="b">
        <f ca="1">INDEX('Masterlist - Updating'!$P:$P,MATCH(B267,'Masterlist - Updating'!$B:$B,0))</f>
        <v>1</v>
      </c>
      <c r="Q267" s="7">
        <f>INDEX('Masterlist - Updating'!$Q:$Q,MATCH(B267,'Masterlist - Updating'!$B:$B,0))</f>
        <v>0</v>
      </c>
      <c r="R267" s="7" t="str">
        <f>INDEX('Masterlist - Updating'!$R:$R,MATCH(B267,'Masterlist - Updating'!$B:$B,0))</f>
        <v>2009-018
MP1092D
MP1093D
3008</v>
      </c>
      <c r="S267" s="7" t="str">
        <f>INDEX('Masterlist - Updating'!$S:$S,MATCH(B267,'Masterlist - Updating'!$B:$B,0))</f>
        <v>OPC 2103-0227-1/1
OPC 2203-0262-1/1
OPC2203-0263-1/1
SG 3367</v>
      </c>
      <c r="T267" s="7" t="str">
        <f>INDEX('Masterlist - Updating'!$T:$T,MATCH(B267,'Masterlist - Updating'!$B:$B,0))</f>
        <v>02.02.2023
19.03.2024
19.03.2024
20.06.2025</v>
      </c>
      <c r="U267" s="11">
        <f t="shared" ca="1" si="14"/>
        <v>44831</v>
      </c>
      <c r="V267" s="11">
        <f t="shared" si="15"/>
        <v>45132</v>
      </c>
    </row>
    <row r="268" spans="1:22" ht="62" hidden="1" x14ac:dyDescent="0.35">
      <c r="A268" s="2">
        <v>210</v>
      </c>
      <c r="B268" s="12" t="s">
        <v>1172</v>
      </c>
      <c r="C268" s="130" t="str">
        <f>INDEX('Masterlist - Updating'!$C:$C,MATCH(B268,'Masterlist - Updating'!$B:$B,0))</f>
        <v>PLUG GAUGE 
(GO &amp; NO GO)</v>
      </c>
      <c r="D268" s="7" t="str">
        <f>INDEX('Masterlist - Updating'!$D:$D,MATCH(B268,'Masterlist - Updating'!$B:$B,0))</f>
        <v>THREADMASTER</v>
      </c>
      <c r="E268" s="7" t="str">
        <f>INDEX('Masterlist - Updating'!$E:$E,MATCH(B268,'Masterlist - Updating'!$B:$B,0))</f>
        <v>5/8'' - 11 UNC - 2B</v>
      </c>
      <c r="F268" s="7" t="str">
        <f>INDEX('Masterlist - Updating'!$F:$F,MATCH(B268,'Masterlist - Updating'!$B:$B,0))</f>
        <v>105385</v>
      </c>
      <c r="G268" s="7" t="str">
        <f>INDEX('Masterlist - Updating'!$G:$G,MATCH(B268,'Masterlist - Updating'!$B:$B,0))</f>
        <v>QCD/TRSG/PROCEDURE 014 / TRSG/QM/001/20 / 
ANSI/ASME B1.2-1983</v>
      </c>
      <c r="H268" s="7" t="str">
        <f>INDEX('Masterlist - Updating'!$H:$H,MATCH(B268,'Masterlist - Updating'!$B:$B,0))</f>
        <v>ANSI/ASME B1.2
ANSI/ASME B1.8
ANSI/ASME B1.20.1
ANSI/ASME B1.5</v>
      </c>
      <c r="I268" s="8">
        <f>INDEX('Masterlist - Updating'!$I:$I,MATCH(B268,'Masterlist - Updating'!$B:$B,0))</f>
        <v>44686</v>
      </c>
      <c r="J268" s="133">
        <f>INDEX('Masterlist - Updating'!$J:$J,MATCH(B268,'Masterlist - Updating'!$B:$B,0))</f>
        <v>1</v>
      </c>
      <c r="K268" s="133" t="str">
        <f>INDEX('Masterlist - Updating'!$K:$K,MATCH(B268,'Masterlist - Updating'!$B:$B,0))</f>
        <v>Years</v>
      </c>
      <c r="L268" s="8">
        <f>INDEX('Masterlist - Updating'!$L:$L,MATCH(B268,'Masterlist - Updating'!$B:$B,0))</f>
        <v>45051</v>
      </c>
      <c r="M268" s="7" t="str">
        <f>INDEX('Masterlist - Updating'!$M:$M,MATCH(B268,'Masterlist - Updating'!$B:$B,0))</f>
        <v>TRESCAL</v>
      </c>
      <c r="N268" s="7" t="str">
        <f>INDEX('Masterlist - Updating'!$N:$N,MATCH(B268,'Masterlist - Updating'!$B:$B,0))</f>
        <v>SALDM/0675/57/22</v>
      </c>
      <c r="O268" s="7" t="str">
        <f>INDEX('Masterlist - Updating'!$O:$O,MATCH(B268,'Masterlist - Updating'!$B:$B,0))</f>
        <v>M/S GAUGE ROOM H27</v>
      </c>
      <c r="P268" s="7" t="b">
        <f ca="1">INDEX('Masterlist - Updating'!$P:$P,MATCH(B268,'Masterlist - Updating'!$B:$B,0))</f>
        <v>1</v>
      </c>
      <c r="Q268" s="7">
        <f>INDEX('Masterlist - Updating'!$Q:$Q,MATCH(B268,'Masterlist - Updating'!$B:$B,0))</f>
        <v>0</v>
      </c>
      <c r="R268" s="7" t="str">
        <f>INDEX('Masterlist - Updating'!$R:$R,MATCH(B268,'Masterlist - Updating'!$B:$B,0))</f>
        <v>18640 (E81)
0101 (600.2)
000211509 (PH-3515F)</v>
      </c>
      <c r="S268" s="7" t="str">
        <f>INDEX('Masterlist - Updating'!$S:$S,MATCH(B268,'Masterlist - Updating'!$B:$B,0))</f>
        <v>SALDM/1010/2/21
SALDM/1074/3/21
SALDM/0624/1/22</v>
      </c>
      <c r="T268" s="7" t="str">
        <f>INDEX('Masterlist - Updating'!$T:$T,MATCH(B268,'Masterlist - Updating'!$B:$B,0))</f>
        <v>11.08.2023
12.08.2023
19.04.2023</v>
      </c>
      <c r="U268" s="11">
        <f t="shared" ca="1" si="14"/>
        <v>44831</v>
      </c>
      <c r="V268" s="11">
        <f t="shared" si="15"/>
        <v>45037</v>
      </c>
    </row>
    <row r="269" spans="1:22" ht="62" hidden="1" x14ac:dyDescent="0.35">
      <c r="A269" s="2">
        <v>211</v>
      </c>
      <c r="B269" s="12" t="s">
        <v>1177</v>
      </c>
      <c r="C269" s="130" t="str">
        <f>INDEX('Masterlist - Updating'!$C:$C,MATCH(B269,'Masterlist - Updating'!$B:$B,0))</f>
        <v>PLUG GAUGE 
(GO &amp; NO GO)</v>
      </c>
      <c r="D269" s="7" t="str">
        <f>INDEX('Masterlist - Updating'!$D:$D,MATCH(B269,'Masterlist - Updating'!$B:$B,0))</f>
        <v>GAGE ASSEMBLY</v>
      </c>
      <c r="E269" s="7" t="str">
        <f>INDEX('Masterlist - Updating'!$E:$E,MATCH(B269,'Masterlist - Updating'!$B:$B,0))</f>
        <v>13/16" - 16 UN - 2B</v>
      </c>
      <c r="F269" s="7" t="str">
        <f>INDEX('Masterlist - Updating'!$F:$F,MATCH(B269,'Masterlist - Updating'!$B:$B,0))</f>
        <v>-</v>
      </c>
      <c r="G269" s="7" t="str">
        <f>INDEX('Masterlist - Updating'!$G:$G,MATCH(B269,'Masterlist - Updating'!$B:$B,0))</f>
        <v>QCD/TRSG/PROCEDURE 014 / TRSG/QM/001/20 / 
ANSI/ASME B1.2-1983</v>
      </c>
      <c r="H269" s="7" t="str">
        <f>INDEX('Masterlist - Updating'!$H:$H,MATCH(B269,'Masterlist - Updating'!$B:$B,0))</f>
        <v>ANSI/ASME B1.2
ANSI/ASME B1.8
ANSI/ASME B1.20.1
ANSI/ASME B1.5</v>
      </c>
      <c r="I269" s="8">
        <f>INDEX('Masterlist - Updating'!$I:$I,MATCH(B269,'Masterlist - Updating'!$B:$B,0))</f>
        <v>44685</v>
      </c>
      <c r="J269" s="133">
        <f>INDEX('Masterlist - Updating'!$J:$J,MATCH(B269,'Masterlist - Updating'!$B:$B,0))</f>
        <v>1</v>
      </c>
      <c r="K269" s="133" t="str">
        <f>INDEX('Masterlist - Updating'!$K:$K,MATCH(B269,'Masterlist - Updating'!$B:$B,0))</f>
        <v>Years</v>
      </c>
      <c r="L269" s="8">
        <f>INDEX('Masterlist - Updating'!$L:$L,MATCH(B269,'Masterlist - Updating'!$B:$B,0))</f>
        <v>45050</v>
      </c>
      <c r="M269" s="7" t="str">
        <f>INDEX('Masterlist - Updating'!$M:$M,MATCH(B269,'Masterlist - Updating'!$B:$B,0))</f>
        <v>TRESCAL</v>
      </c>
      <c r="N269" s="7" t="str">
        <f>INDEX('Masterlist - Updating'!$N:$N,MATCH(B269,'Masterlist - Updating'!$B:$B,0))</f>
        <v>SALDM/0675/41/22</v>
      </c>
      <c r="O269" s="7" t="str">
        <f>INDEX('Masterlist - Updating'!$O:$O,MATCH(B269,'Masterlist - Updating'!$B:$B,0))</f>
        <v>QC GAUGE ROOM - D</v>
      </c>
      <c r="P269" s="7" t="b">
        <f ca="1">INDEX('Masterlist - Updating'!$P:$P,MATCH(B269,'Masterlist - Updating'!$B:$B,0))</f>
        <v>1</v>
      </c>
      <c r="Q269" s="7">
        <f>INDEX('Masterlist - Updating'!$Q:$Q,MATCH(B269,'Masterlist - Updating'!$B:$B,0))</f>
        <v>0</v>
      </c>
      <c r="R269" s="7" t="str">
        <f>INDEX('Masterlist - Updating'!$R:$R,MATCH(B269,'Masterlist - Updating'!$B:$B,0))</f>
        <v>18640 (E81)
0101 (600.2)
000211509 (PH-3515F)</v>
      </c>
      <c r="S269" s="7" t="str">
        <f>INDEX('Masterlist - Updating'!$S:$S,MATCH(B269,'Masterlist - Updating'!$B:$B,0))</f>
        <v>SALDM/1010/2/21
SALDM/1074/3/21
SALDM/0624/1/22</v>
      </c>
      <c r="T269" s="7" t="str">
        <f>INDEX('Masterlist - Updating'!$T:$T,MATCH(B269,'Masterlist - Updating'!$B:$B,0))</f>
        <v>11.08.2023
12.08.2023
19.04.2023</v>
      </c>
      <c r="U269" s="11">
        <f t="shared" ca="1" si="14"/>
        <v>44831</v>
      </c>
      <c r="V269" s="11">
        <f t="shared" si="15"/>
        <v>45036</v>
      </c>
    </row>
    <row r="270" spans="1:22" ht="46.5" hidden="1" x14ac:dyDescent="0.35">
      <c r="A270" s="2">
        <v>146</v>
      </c>
      <c r="B270" s="12" t="s">
        <v>1190</v>
      </c>
      <c r="C270" s="130" t="str">
        <f>INDEX('Masterlist - Updating'!$C:$C,MATCH(B270,'Masterlist - Updating'!$B:$B,0))</f>
        <v>HOLTEST MICROMETER 
(3 Point Internal Micrometer)</v>
      </c>
      <c r="D270" s="7" t="str">
        <f>INDEX('Masterlist - Updating'!$D:$D,MATCH(B270,'Masterlist - Updating'!$B:$B,0))</f>
        <v>BOWERS</v>
      </c>
      <c r="E270" s="7" t="str">
        <f>INDEX('Masterlist - Updating'!$E:$E,MATCH(B270,'Masterlist - Updating'!$B:$B,0))</f>
        <v>0.250" - 0.375"</v>
      </c>
      <c r="F270" s="7" t="str">
        <f>INDEX('Masterlist - Updating'!$F:$F,MATCH(B270,'Masterlist - Updating'!$B:$B,0))</f>
        <v>04661 C/W R29109/R21697</v>
      </c>
      <c r="G270" s="7" t="str">
        <f>INDEX('Masterlist - Updating'!$G:$G,MATCH(B270,'Masterlist - Updating'!$B:$B,0))</f>
        <v>QCD/TRSG/SEAMS 0007 / TRSG/QM/001/20</v>
      </c>
      <c r="H270" s="7" t="str">
        <f>INDEX('Masterlist - Updating'!$H:$H,MATCH(B270,'Masterlist - Updating'!$B:$B,0))</f>
        <v>BS 969 OR PER MANUFACTURER SPEC</v>
      </c>
      <c r="I270" s="8">
        <f>INDEX('Masterlist - Updating'!$I:$I,MATCH(B270,'Masterlist - Updating'!$B:$B,0))</f>
        <v>44681</v>
      </c>
      <c r="J270" s="133">
        <f>INDEX('Masterlist - Updating'!$J:$J,MATCH(B270,'Masterlist - Updating'!$B:$B,0))</f>
        <v>1</v>
      </c>
      <c r="K270" s="133" t="str">
        <f>INDEX('Masterlist - Updating'!$K:$K,MATCH(B270,'Masterlist - Updating'!$B:$B,0))</f>
        <v>Years</v>
      </c>
      <c r="L270" s="8">
        <f>INDEX('Masterlist - Updating'!$L:$L,MATCH(B270,'Masterlist - Updating'!$B:$B,0))</f>
        <v>45046</v>
      </c>
      <c r="M270" s="7" t="str">
        <f>INDEX('Masterlist - Updating'!$M:$M,MATCH(B270,'Masterlist - Updating'!$B:$B,0))</f>
        <v>TRESCAL</v>
      </c>
      <c r="N270" s="7" t="str">
        <f>INDEX('Masterlist - Updating'!$N:$N,MATCH(B270,'Masterlist - Updating'!$B:$B,0))</f>
        <v>SALDM/0675/24/22</v>
      </c>
      <c r="O270" s="7" t="str">
        <f>INDEX('Masterlist - Updating'!$O:$O,MATCH(B270,'Masterlist - Updating'!$B:$B,0))</f>
        <v>QC GAUGE ROOM - J</v>
      </c>
      <c r="P270" s="7" t="b">
        <f ca="1">INDEX('Masterlist - Updating'!$P:$P,MATCH(B270,'Masterlist - Updating'!$B:$B,0))</f>
        <v>1</v>
      </c>
      <c r="Q270" s="7">
        <f>INDEX('Masterlist - Updating'!$Q:$Q,MATCH(B270,'Masterlist - Updating'!$B:$B,0))</f>
        <v>0</v>
      </c>
      <c r="R270" s="7" t="str">
        <f>INDEX('Masterlist - Updating'!$R:$R,MATCH(B270,'Masterlist - Updating'!$B:$B,0))</f>
        <v>RGSET/001~081</v>
      </c>
      <c r="S270" s="7" t="str">
        <f>INDEX('Masterlist - Updating'!$S:$S,MATCH(B270,'Masterlist - Updating'!$B:$B,0))</f>
        <v>SALDM/1043/1/21 &amp; SALDM/1043/2/21</v>
      </c>
      <c r="T270" s="7" t="str">
        <f>INDEX('Masterlist - Updating'!$T:$T,MATCH(B270,'Masterlist - Updating'!$B:$B,0))</f>
        <v>06.08.2023</v>
      </c>
      <c r="U270" s="11">
        <f t="shared" ca="1" si="14"/>
        <v>44831</v>
      </c>
      <c r="V270" s="11">
        <f t="shared" si="15"/>
        <v>45032</v>
      </c>
    </row>
    <row r="271" spans="1:22" ht="46.5" hidden="1" x14ac:dyDescent="0.35">
      <c r="A271" s="2">
        <v>288</v>
      </c>
      <c r="B271" s="12" t="s">
        <v>1194</v>
      </c>
      <c r="C271" s="130" t="str">
        <f>INDEX('Masterlist - Updating'!$C:$C,MATCH(B271,'Masterlist - Updating'!$B:$B,0))</f>
        <v xml:space="preserve">RING GAUGE 
(3 Point Internal Micrometer - Setting Ring) </v>
      </c>
      <c r="D271" s="7" t="str">
        <f>INDEX('Masterlist - Updating'!$D:$D,MATCH(B271,'Masterlist - Updating'!$B:$B,0))</f>
        <v>BOWERS</v>
      </c>
      <c r="E271" s="7">
        <f>INDEX('Masterlist - Updating'!$E:$E,MATCH(B271,'Masterlist - Updating'!$B:$B,0))</f>
        <v>0.31248999999999999</v>
      </c>
      <c r="F271" s="7" t="str">
        <f>INDEX('Masterlist - Updating'!$F:$F,MATCH(B271,'Masterlist - Updating'!$B:$B,0))</f>
        <v>340425</v>
      </c>
      <c r="G271" s="7" t="str">
        <f>INDEX('Masterlist - Updating'!$G:$G,MATCH(B271,'Masterlist - Updating'!$B:$B,0))</f>
        <v>QCD/TRSGPROCEDURE 002 / TRSG/QM/001/20</v>
      </c>
      <c r="H271" s="7" t="str">
        <f>INDEX('Masterlist - Updating'!$H:$H,MATCH(B271,'Masterlist - Updating'!$B:$B,0))</f>
        <v>BS 969 OR PER MANUFACTURER SPEC</v>
      </c>
      <c r="I271" s="8">
        <f>INDEX('Masterlist - Updating'!$I:$I,MATCH(B271,'Masterlist - Updating'!$B:$B,0))</f>
        <v>44681</v>
      </c>
      <c r="J271" s="133">
        <f>INDEX('Masterlist - Updating'!$J:$J,MATCH(B271,'Masterlist - Updating'!$B:$B,0))</f>
        <v>1</v>
      </c>
      <c r="K271" s="133" t="str">
        <f>INDEX('Masterlist - Updating'!$K:$K,MATCH(B271,'Masterlist - Updating'!$B:$B,0))</f>
        <v>Years</v>
      </c>
      <c r="L271" s="8">
        <f>INDEX('Masterlist - Updating'!$L:$L,MATCH(B271,'Masterlist - Updating'!$B:$B,0))</f>
        <v>45046</v>
      </c>
      <c r="M271" s="7" t="str">
        <f>INDEX('Masterlist - Updating'!$M:$M,MATCH(B271,'Masterlist - Updating'!$B:$B,0))</f>
        <v>TRESCAL</v>
      </c>
      <c r="N271" s="7" t="str">
        <f>INDEX('Masterlist - Updating'!$N:$N,MATCH(B271,'Masterlist - Updating'!$B:$B,0))</f>
        <v>SALDM/0675/25/22</v>
      </c>
      <c r="O271" s="7" t="str">
        <f>INDEX('Masterlist - Updating'!$O:$O,MATCH(B271,'Masterlist - Updating'!$B:$B,0))</f>
        <v>QC GAUGE ROOM - J</v>
      </c>
      <c r="P271" s="7" t="b">
        <f ca="1">INDEX('Masterlist - Updating'!$P:$P,MATCH(B271,'Masterlist - Updating'!$B:$B,0))</f>
        <v>1</v>
      </c>
      <c r="Q271" s="7">
        <f>INDEX('Masterlist - Updating'!$Q:$Q,MATCH(B271,'Masterlist - Updating'!$B:$B,0))</f>
        <v>0</v>
      </c>
      <c r="R271" s="7" t="str">
        <f>INDEX('Masterlist - Updating'!$R:$R,MATCH(B271,'Masterlist - Updating'!$B:$B,0))</f>
        <v>1146
1498</v>
      </c>
      <c r="S271" s="7" t="str">
        <f>INDEX('Masterlist - Updating'!$S:$S,MATCH(B271,'Masterlist - Updating'!$B:$B,0))</f>
        <v>01137-0122-00536-CMDD
CM-208993/10/1</v>
      </c>
      <c r="T271" s="7" t="str">
        <f>INDEX('Masterlist - Updating'!$T:$T,MATCH(B271,'Masterlist - Updating'!$B:$B,0))</f>
        <v>26.01.2023
22.04.2023</v>
      </c>
      <c r="U271" s="11">
        <f t="shared" ca="1" si="14"/>
        <v>44831</v>
      </c>
      <c r="V271" s="11">
        <f t="shared" si="15"/>
        <v>45032</v>
      </c>
    </row>
    <row r="272" spans="1:22" ht="62" hidden="1" x14ac:dyDescent="0.35">
      <c r="A272" s="2">
        <v>160</v>
      </c>
      <c r="B272" s="12" t="s">
        <v>1202</v>
      </c>
      <c r="C272" s="130" t="str">
        <f>INDEX('Masterlist - Updating'!$C:$C,MATCH(B272,'Masterlist - Updating'!$B:$B,0))</f>
        <v>MUELLER GAUGE</v>
      </c>
      <c r="D272" s="7" t="str">
        <f>INDEX('Masterlist - Updating'!$D:$D,MATCH(B272,'Masterlist - Updating'!$B:$B,0))</f>
        <v>MUELLER</v>
      </c>
      <c r="E272" s="7" t="str">
        <f>INDEX('Masterlist - Updating'!$E:$E,MATCH(B272,'Masterlist - Updating'!$B:$B,0))</f>
        <v xml:space="preserve"> 24" - 36"</v>
      </c>
      <c r="F272" s="7" t="str">
        <f>INDEX('Masterlist - Updating'!$F:$F,MATCH(B272,'Masterlist - Updating'!$B:$B,0))</f>
        <v>SDJ242</v>
      </c>
      <c r="G272" s="7" t="str">
        <f>INDEX('Masterlist - Updating'!$G:$G,MATCH(B272,'Masterlist - Updating'!$B:$B,0))</f>
        <v>QCD/TRSG/PROCEDURE 011 / TRSG/QM/001/20 / 
ASME B89.1.10M-2001</v>
      </c>
      <c r="H272" s="7" t="str">
        <f>INDEX('Masterlist - Updating'!$H:$H,MATCH(B272,'Masterlist - Updating'!$B:$B,0))</f>
        <v>ASME B89.1.10M-2001 OR PER MANUFACTURER SPECIFICATION</v>
      </c>
      <c r="I272" s="8">
        <f>INDEX('Masterlist - Updating'!$I:$I,MATCH(B272,'Masterlist - Updating'!$B:$B,0))</f>
        <v>44707</v>
      </c>
      <c r="J272" s="133">
        <f>INDEX('Masterlist - Updating'!$J:$J,MATCH(B272,'Masterlist - Updating'!$B:$B,0))</f>
        <v>1</v>
      </c>
      <c r="K272" s="133" t="str">
        <f>INDEX('Masterlist - Updating'!$K:$K,MATCH(B272,'Masterlist - Updating'!$B:$B,0))</f>
        <v>Years</v>
      </c>
      <c r="L272" s="8">
        <f>INDEX('Masterlist - Updating'!$L:$L,MATCH(B272,'Masterlist - Updating'!$B:$B,0))</f>
        <v>45072</v>
      </c>
      <c r="M272" s="7" t="str">
        <f>INDEX('Masterlist - Updating'!$M:$M,MATCH(B272,'Masterlist - Updating'!$B:$B,0))</f>
        <v>TRESCAL</v>
      </c>
      <c r="N272" s="7" t="str">
        <f>INDEX('Masterlist - Updating'!$N:$N,MATCH(B272,'Masterlist - Updating'!$B:$B,0))</f>
        <v>SALDM/0826/1/22</v>
      </c>
      <c r="O272" s="7" t="str">
        <f>INDEX('Masterlist - Updating'!$O:$O,MATCH(B272,'Masterlist - Updating'!$B:$B,0))</f>
        <v>QC GAUGE ROOM - B</v>
      </c>
      <c r="P272" s="7" t="b">
        <f ca="1">INDEX('Masterlist - Updating'!$P:$P,MATCH(B272,'Masterlist - Updating'!$B:$B,0))</f>
        <v>1</v>
      </c>
      <c r="Q272" s="7">
        <f>INDEX('Masterlist - Updating'!$Q:$Q,MATCH(B272,'Masterlist - Updating'!$B:$B,0))</f>
        <v>0</v>
      </c>
      <c r="R272" s="7" t="str">
        <f>INDEX('Masterlist - Updating'!$R:$R,MATCH(B272,'Masterlist - Updating'!$B:$B,0))</f>
        <v>1471/03 (OPTIMAR 100)</v>
      </c>
      <c r="S272" s="7" t="str">
        <f>INDEX('Masterlist - Updating'!$S:$S,MATCH(B272,'Masterlist - Updating'!$B:$B,0))</f>
        <v>MTO210721-1R</v>
      </c>
      <c r="T272" s="7" t="str">
        <f>INDEX('Masterlist - Updating'!$T:$T,MATCH(B272,'Masterlist - Updating'!$B:$B,0))</f>
        <v>27.07.2022</v>
      </c>
      <c r="U272" s="11">
        <f t="shared" ca="1" si="14"/>
        <v>44831</v>
      </c>
      <c r="V272" s="11">
        <f t="shared" si="15"/>
        <v>45058</v>
      </c>
    </row>
    <row r="273" spans="1:22" ht="62" hidden="1" x14ac:dyDescent="0.35">
      <c r="A273" s="2">
        <v>158</v>
      </c>
      <c r="B273" s="12" t="s">
        <v>1210</v>
      </c>
      <c r="C273" s="130" t="str">
        <f>INDEX('Masterlist - Updating'!$C:$C,MATCH(B273,'Masterlist - Updating'!$B:$B,0))</f>
        <v>MUELLER GAUGE</v>
      </c>
      <c r="D273" s="7" t="str">
        <f>INDEX('Masterlist - Updating'!$D:$D,MATCH(B273,'Masterlist - Updating'!$B:$B,0))</f>
        <v>MUELLER</v>
      </c>
      <c r="E273" s="7" t="str">
        <f>INDEX('Masterlist - Updating'!$E:$E,MATCH(B273,'Masterlist - Updating'!$B:$B,0))</f>
        <v>18" - 24"</v>
      </c>
      <c r="F273" s="7" t="str">
        <f>INDEX('Masterlist - Updating'!$F:$F,MATCH(B273,'Masterlist - Updating'!$B:$B,0))</f>
        <v>SDJ248</v>
      </c>
      <c r="G273" s="7" t="str">
        <f>INDEX('Masterlist - Updating'!$G:$G,MATCH(B273,'Masterlist - Updating'!$B:$B,0))</f>
        <v>QCD/TRSG/PROCEDURE 011 / TRSG/QM/001/20 / 
ASME B89.1.10M-2001</v>
      </c>
      <c r="H273" s="7" t="str">
        <f>INDEX('Masterlist - Updating'!$H:$H,MATCH(B273,'Masterlist - Updating'!$B:$B,0))</f>
        <v>ASME B89.1.10M-2001 OR PER MANUFACTURER SPECIFICATION</v>
      </c>
      <c r="I273" s="8">
        <f>INDEX('Masterlist - Updating'!$I:$I,MATCH(B273,'Masterlist - Updating'!$B:$B,0))</f>
        <v>44707</v>
      </c>
      <c r="J273" s="133">
        <f>INDEX('Masterlist - Updating'!$J:$J,MATCH(B273,'Masterlist - Updating'!$B:$B,0))</f>
        <v>1</v>
      </c>
      <c r="K273" s="133" t="str">
        <f>INDEX('Masterlist - Updating'!$K:$K,MATCH(B273,'Masterlist - Updating'!$B:$B,0))</f>
        <v>Years</v>
      </c>
      <c r="L273" s="8">
        <f>INDEX('Masterlist - Updating'!$L:$L,MATCH(B273,'Masterlist - Updating'!$B:$B,0))</f>
        <v>45072</v>
      </c>
      <c r="M273" s="7" t="str">
        <f>INDEX('Masterlist - Updating'!$M:$M,MATCH(B273,'Masterlist - Updating'!$B:$B,0))</f>
        <v>TRESCAL</v>
      </c>
      <c r="N273" s="7" t="str">
        <f>INDEX('Masterlist - Updating'!$N:$N,MATCH(B273,'Masterlist - Updating'!$B:$B,0))</f>
        <v>SALDM/0826/2/22</v>
      </c>
      <c r="O273" s="7" t="str">
        <f>INDEX('Masterlist - Updating'!$O:$O,MATCH(B273,'Masterlist - Updating'!$B:$B,0))</f>
        <v>QC GAUGE ROOM - B</v>
      </c>
      <c r="P273" s="7" t="b">
        <f ca="1">INDEX('Masterlist - Updating'!$P:$P,MATCH(B273,'Masterlist - Updating'!$B:$B,0))</f>
        <v>1</v>
      </c>
      <c r="Q273" s="7">
        <f>INDEX('Masterlist - Updating'!$Q:$Q,MATCH(B273,'Masterlist - Updating'!$B:$B,0))</f>
        <v>0</v>
      </c>
      <c r="R273" s="7" t="str">
        <f>INDEX('Masterlist - Updating'!$R:$R,MATCH(B273,'Masterlist - Updating'!$B:$B,0))</f>
        <v>1471/03 (OPTIMAR 100)</v>
      </c>
      <c r="S273" s="7" t="str">
        <f>INDEX('Masterlist - Updating'!$S:$S,MATCH(B273,'Masterlist - Updating'!$B:$B,0))</f>
        <v>MTO210721-1R</v>
      </c>
      <c r="T273" s="7" t="str">
        <f>INDEX('Masterlist - Updating'!$T:$T,MATCH(B273,'Masterlist - Updating'!$B:$B,0))</f>
        <v>27.07.2022</v>
      </c>
      <c r="U273" s="11">
        <f t="shared" ca="1" si="14"/>
        <v>44831</v>
      </c>
      <c r="V273" s="11">
        <f t="shared" si="15"/>
        <v>45058</v>
      </c>
    </row>
    <row r="274" spans="1:22" ht="46.5" hidden="1" x14ac:dyDescent="0.35">
      <c r="A274" s="2">
        <v>339</v>
      </c>
      <c r="B274" s="12" t="s">
        <v>1217</v>
      </c>
      <c r="C274" s="130" t="str">
        <f>INDEX('Masterlist - Updating'!$C:$C,MATCH(B274,'Masterlist - Updating'!$B:$B,0))</f>
        <v>SURFACE ROUGHNESS TESTER</v>
      </c>
      <c r="D274" s="7" t="str">
        <f>INDEX('Masterlist - Updating'!$D:$D,MATCH(B274,'Masterlist - Updating'!$B:$B,0))</f>
        <v>MITUTOYO</v>
      </c>
      <c r="E274" s="7" t="str">
        <f>INDEX('Masterlist - Updating'!$E:$E,MATCH(B274,'Masterlist - Updating'!$B:$B,0))</f>
        <v>-</v>
      </c>
      <c r="F274" s="7" t="str">
        <f>INDEX('Masterlist - Updating'!$F:$F,MATCH(B274,'Masterlist - Updating'!$B:$B,0))</f>
        <v>201561305/027631305/340591304</v>
      </c>
      <c r="G274" s="7" t="str">
        <f>INDEX('Masterlist - Updating'!$G:$G,MATCH(B274,'Masterlist - Updating'!$B:$B,0))</f>
        <v>QCD/TRSG/SEAMS 0026/ TRSG/QM/001/20</v>
      </c>
      <c r="H274" s="7" t="str">
        <f>INDEX('Masterlist - Updating'!$H:$H,MATCH(B274,'Masterlist - Updating'!$B:$B,0))</f>
        <v>ISO 12179:2000
ACCURACY OF READING: ±0.2 µM</v>
      </c>
      <c r="I274" s="8">
        <f>INDEX('Masterlist - Updating'!$I:$I,MATCH(B274,'Masterlist - Updating'!$B:$B,0))</f>
        <v>44554</v>
      </c>
      <c r="J274" s="133">
        <f>INDEX('Masterlist - Updating'!$J:$J,MATCH(B274,'Masterlist - Updating'!$B:$B,0))</f>
        <v>1</v>
      </c>
      <c r="K274" s="133" t="str">
        <f>INDEX('Masterlist - Updating'!$K:$K,MATCH(B274,'Masterlist - Updating'!$B:$B,0))</f>
        <v>Years</v>
      </c>
      <c r="L274" s="8">
        <f>INDEX('Masterlist - Updating'!$L:$L,MATCH(B274,'Masterlist - Updating'!$B:$B,0))</f>
        <v>44919</v>
      </c>
      <c r="M274" s="7" t="str">
        <f>INDEX('Masterlist - Updating'!$M:$M,MATCH(B274,'Masterlist - Updating'!$B:$B,0))</f>
        <v>TRESCAL</v>
      </c>
      <c r="N274" s="7" t="str">
        <f>INDEX('Masterlist - Updating'!$N:$N,MATCH(B274,'Masterlist - Updating'!$B:$B,0))</f>
        <v>SNLDM/0384/5/21</v>
      </c>
      <c r="O274" s="7" t="str">
        <f>INDEX('Masterlist - Updating'!$O:$O,MATCH(B274,'Masterlist - Updating'!$B:$B,0))</f>
        <v>QC BAY C TROLLY 2  L3</v>
      </c>
      <c r="P274" s="7" t="b">
        <f ca="1">INDEX('Masterlist - Updating'!$P:$P,MATCH(B274,'Masterlist - Updating'!$B:$B,0))</f>
        <v>1</v>
      </c>
      <c r="Q274" s="7">
        <f>INDEX('Masterlist - Updating'!$Q:$Q,MATCH(B274,'Masterlist - Updating'!$B:$B,0))</f>
        <v>0</v>
      </c>
      <c r="R274" s="7">
        <f>INDEX('Masterlist - Updating'!$R:$R,MATCH(B274,'Masterlist - Updating'!$B:$B,0))</f>
        <v>0</v>
      </c>
      <c r="S274" s="7">
        <f>INDEX('Masterlist - Updating'!$S:$S,MATCH(B274,'Masterlist - Updating'!$B:$B,0))</f>
        <v>0</v>
      </c>
      <c r="T274" s="7">
        <f>INDEX('Masterlist - Updating'!$T:$T,MATCH(B274,'Masterlist - Updating'!$B:$B,0))</f>
        <v>0</v>
      </c>
      <c r="U274" s="11">
        <f t="shared" ca="1" si="14"/>
        <v>44831</v>
      </c>
      <c r="V274" s="11">
        <f t="shared" si="15"/>
        <v>44905</v>
      </c>
    </row>
    <row r="275" spans="1:22" ht="62" hidden="1" x14ac:dyDescent="0.35">
      <c r="A275" s="2">
        <v>212</v>
      </c>
      <c r="B275" s="12" t="s">
        <v>1221</v>
      </c>
      <c r="C275" s="130" t="str">
        <f>INDEX('Masterlist - Updating'!$C:$C,MATCH(B275,'Masterlist - Updating'!$B:$B,0))</f>
        <v>PLUG GAUGE 
(GO &amp; NO GO)</v>
      </c>
      <c r="D275" s="7" t="str">
        <f>INDEX('Masterlist - Updating'!$D:$D,MATCH(B275,'Masterlist - Updating'!$B:$B,0))</f>
        <v>PMC MERCURY</v>
      </c>
      <c r="E275" s="7" t="str">
        <f>INDEX('Masterlist - Updating'!$E:$E,MATCH(B275,'Masterlist - Updating'!$B:$B,0))</f>
        <v>1-1/8" - 12 UNF - 2B</v>
      </c>
      <c r="F275" s="7" t="str">
        <f>INDEX('Masterlist - Updating'!$F:$F,MATCH(B275,'Masterlist - Updating'!$B:$B,0))</f>
        <v>#1</v>
      </c>
      <c r="G275" s="7" t="str">
        <f>INDEX('Masterlist - Updating'!$G:$G,MATCH(B275,'Masterlist - Updating'!$B:$B,0))</f>
        <v>MDCP-15:2020</v>
      </c>
      <c r="H275" s="7" t="str">
        <f>INDEX('Masterlist - Updating'!$H:$H,MATCH(B275,'Masterlist - Updating'!$B:$B,0))</f>
        <v>ANSI/ASME B1.2
ANSI/ASME B1.8
ANSI/ASME B1.20.1
ANSI/ASME B1.5</v>
      </c>
      <c r="I275" s="8">
        <f>INDEX('Masterlist - Updating'!$I:$I,MATCH(B275,'Masterlist - Updating'!$B:$B,0))</f>
        <v>44566</v>
      </c>
      <c r="J275" s="133">
        <f>INDEX('Masterlist - Updating'!$J:$J,MATCH(B275,'Masterlist - Updating'!$B:$B,0))</f>
        <v>1</v>
      </c>
      <c r="K275" s="133" t="str">
        <f>INDEX('Masterlist - Updating'!$K:$K,MATCH(B275,'Masterlist - Updating'!$B:$B,0))</f>
        <v>Years</v>
      </c>
      <c r="L275" s="8">
        <f>INDEX('Masterlist - Updating'!$L:$L,MATCH(B275,'Masterlist - Updating'!$B:$B,0))</f>
        <v>44931</v>
      </c>
      <c r="M275" s="7" t="str">
        <f>INDEX('Masterlist - Updating'!$M:$M,MATCH(B275,'Masterlist - Updating'!$B:$B,0))</f>
        <v>Ming Deng</v>
      </c>
      <c r="N275" s="7" t="str">
        <f>INDEX('Masterlist - Updating'!$N:$N,MATCH(B275,'Masterlist - Updating'!$B:$B,0))</f>
        <v>MDL214096-21</v>
      </c>
      <c r="O275" s="7" t="str">
        <f>INDEX('Masterlist - Updating'!$O:$O,MATCH(B275,'Masterlist - Updating'!$B:$B,0))</f>
        <v>QC BAY C TROLLY 1 L3</v>
      </c>
      <c r="P275" s="7" t="b">
        <f ca="1">INDEX('Masterlist - Updating'!$P:$P,MATCH(B275,'Masterlist - Updating'!$B:$B,0))</f>
        <v>1</v>
      </c>
      <c r="Q275" s="7">
        <f>INDEX('Masterlist - Updating'!$Q:$Q,MATCH(B275,'Masterlist - Updating'!$B:$B,0))</f>
        <v>0</v>
      </c>
      <c r="R275" s="7">
        <f>INDEX('Masterlist - Updating'!$R:$R,MATCH(B275,'Masterlist - Updating'!$B:$B,0))</f>
        <v>0</v>
      </c>
      <c r="S275" s="7">
        <f>INDEX('Masterlist - Updating'!$S:$S,MATCH(B275,'Masterlist - Updating'!$B:$B,0))</f>
        <v>0</v>
      </c>
      <c r="T275" s="7">
        <f>INDEX('Masterlist - Updating'!$T:$T,MATCH(B275,'Masterlist - Updating'!$B:$B,0))</f>
        <v>0</v>
      </c>
      <c r="U275" s="11">
        <f t="shared" ca="1" si="14"/>
        <v>44831</v>
      </c>
      <c r="V275" s="11">
        <f t="shared" si="15"/>
        <v>44917</v>
      </c>
    </row>
    <row r="276" spans="1:22" ht="62" hidden="1" x14ac:dyDescent="0.35">
      <c r="A276" s="2">
        <v>213</v>
      </c>
      <c r="B276" s="12" t="s">
        <v>1222</v>
      </c>
      <c r="C276" s="130" t="str">
        <f>INDEX('Masterlist - Updating'!$C:$C,MATCH(B276,'Masterlist - Updating'!$B:$B,0))</f>
        <v>PLUG GAUGE 
(GO &amp; NO GO)</v>
      </c>
      <c r="D276" s="7" t="str">
        <f>INDEX('Masterlist - Updating'!$D:$D,MATCH(B276,'Masterlist - Updating'!$B:$B,0))</f>
        <v>PMC MERCURY</v>
      </c>
      <c r="E276" s="7" t="str">
        <f>INDEX('Masterlist - Updating'!$E:$E,MATCH(B276,'Masterlist - Updating'!$B:$B,0))</f>
        <v>1-5/8" - 8 UN - 2B</v>
      </c>
      <c r="F276" s="7" t="str">
        <f>INDEX('Masterlist - Updating'!$F:$F,MATCH(B276,'Masterlist - Updating'!$B:$B,0))</f>
        <v>#3</v>
      </c>
      <c r="G276" s="7" t="str">
        <f>INDEX('Masterlist - Updating'!$G:$G,MATCH(B276,'Masterlist - Updating'!$B:$B,0))</f>
        <v>QCD/TRSG/PROCEDURE 014 / TRSG/QM/001/20 / 
ANSI/ASME B1.2-1983</v>
      </c>
      <c r="H276" s="7" t="str">
        <f>INDEX('Masterlist - Updating'!$H:$H,MATCH(B276,'Masterlist - Updating'!$B:$B,0))</f>
        <v>ANSI/ASME B1.2
ANSI/ASME B1.8
ANSI/ASME B1.20.1
ANSI/ASME B1.5</v>
      </c>
      <c r="I276" s="8">
        <f>INDEX('Masterlist - Updating'!$I:$I,MATCH(B276,'Masterlist - Updating'!$B:$B,0))</f>
        <v>44685</v>
      </c>
      <c r="J276" s="133">
        <f>INDEX('Masterlist - Updating'!$J:$J,MATCH(B276,'Masterlist - Updating'!$B:$B,0))</f>
        <v>1</v>
      </c>
      <c r="K276" s="133" t="str">
        <f>INDEX('Masterlist - Updating'!$K:$K,MATCH(B276,'Masterlist - Updating'!$B:$B,0))</f>
        <v>Years</v>
      </c>
      <c r="L276" s="8">
        <f>INDEX('Masterlist - Updating'!$L:$L,MATCH(B276,'Masterlist - Updating'!$B:$B,0))</f>
        <v>45050</v>
      </c>
      <c r="M276" s="7" t="str">
        <f>INDEX('Masterlist - Updating'!$M:$M,MATCH(B276,'Masterlist - Updating'!$B:$B,0))</f>
        <v>TRESCAL</v>
      </c>
      <c r="N276" s="7" t="str">
        <f>INDEX('Masterlist - Updating'!$N:$N,MATCH(B276,'Masterlist - Updating'!$B:$B,0))</f>
        <v>SALDM/0675/43/22</v>
      </c>
      <c r="O276" s="7" t="str">
        <f>INDEX('Masterlist - Updating'!$O:$O,MATCH(B276,'Masterlist - Updating'!$B:$B,0))</f>
        <v>M/S GAUGE ROOM H13</v>
      </c>
      <c r="P276" s="7" t="b">
        <f ca="1">INDEX('Masterlist - Updating'!$P:$P,MATCH(B276,'Masterlist - Updating'!$B:$B,0))</f>
        <v>1</v>
      </c>
      <c r="Q276" s="7">
        <f>INDEX('Masterlist - Updating'!$Q:$Q,MATCH(B276,'Masterlist - Updating'!$B:$B,0))</f>
        <v>0</v>
      </c>
      <c r="R276" s="7" t="str">
        <f>INDEX('Masterlist - Updating'!$R:$R,MATCH(B276,'Masterlist - Updating'!$B:$B,0))</f>
        <v>18640 (E81)
0101 (600.2)
000211509 (PH-3515F)</v>
      </c>
      <c r="S276" s="7" t="str">
        <f>INDEX('Masterlist - Updating'!$S:$S,MATCH(B276,'Masterlist - Updating'!$B:$B,0))</f>
        <v>SALDM/1010/2/21
SALDM/1074/3/21
SALDM/0624/1/22</v>
      </c>
      <c r="T276" s="7" t="str">
        <f>INDEX('Masterlist - Updating'!$T:$T,MATCH(B276,'Masterlist - Updating'!$B:$B,0))</f>
        <v>11.08.2023
12.08.2023
19.04.2023</v>
      </c>
      <c r="U276" s="11">
        <f t="shared" ca="1" si="14"/>
        <v>44831</v>
      </c>
      <c r="V276" s="11">
        <f t="shared" si="15"/>
        <v>45036</v>
      </c>
    </row>
    <row r="277" spans="1:22" ht="62" hidden="1" x14ac:dyDescent="0.35">
      <c r="A277" s="2">
        <v>214</v>
      </c>
      <c r="B277" s="12" t="s">
        <v>1226</v>
      </c>
      <c r="C277" s="130" t="str">
        <f>INDEX('Masterlist - Updating'!$C:$C,MATCH(B277,'Masterlist - Updating'!$B:$B,0))</f>
        <v>PLUG GAUGE 
(GO &amp; NO GO)</v>
      </c>
      <c r="D277" s="7" t="str">
        <f>INDEX('Masterlist - Updating'!$D:$D,MATCH(B277,'Masterlist - Updating'!$B:$B,0))</f>
        <v>PMC MERCURY</v>
      </c>
      <c r="E277" s="7" t="str">
        <f>INDEX('Masterlist - Updating'!$E:$E,MATCH(B277,'Masterlist - Updating'!$B:$B,0))</f>
        <v>1-3/4"-8 UN - 2B</v>
      </c>
      <c r="F277" s="7" t="str">
        <f>INDEX('Masterlist - Updating'!$F:$F,MATCH(B277,'Masterlist - Updating'!$B:$B,0))</f>
        <v>#3</v>
      </c>
      <c r="G277" s="7" t="str">
        <f>INDEX('Masterlist - Updating'!$G:$G,MATCH(B277,'Masterlist - Updating'!$B:$B,0))</f>
        <v>QCD/TRSG/PROCEDURE 014 / TRSG/QM/001/20 / 
ANSI/ASME B1.2-1983</v>
      </c>
      <c r="H277" s="7" t="str">
        <f>INDEX('Masterlist - Updating'!$H:$H,MATCH(B277,'Masterlist - Updating'!$B:$B,0))</f>
        <v>ANSI/ASME B1.2
ANSI/ASME B1.8
ANSI/ASME B1.20.1
ANSI/ASME B1.5</v>
      </c>
      <c r="I277" s="8">
        <f>INDEX('Masterlist - Updating'!$I:$I,MATCH(B277,'Masterlist - Updating'!$B:$B,0))</f>
        <v>44686</v>
      </c>
      <c r="J277" s="133">
        <f>INDEX('Masterlist - Updating'!$J:$J,MATCH(B277,'Masterlist - Updating'!$B:$B,0))</f>
        <v>1</v>
      </c>
      <c r="K277" s="133" t="str">
        <f>INDEX('Masterlist - Updating'!$K:$K,MATCH(B277,'Masterlist - Updating'!$B:$B,0))</f>
        <v>Years</v>
      </c>
      <c r="L277" s="8">
        <f>INDEX('Masterlist - Updating'!$L:$L,MATCH(B277,'Masterlist - Updating'!$B:$B,0))</f>
        <v>45051</v>
      </c>
      <c r="M277" s="7" t="str">
        <f>INDEX('Masterlist - Updating'!$M:$M,MATCH(B277,'Masterlist - Updating'!$B:$B,0))</f>
        <v>TRESCAL</v>
      </c>
      <c r="N277" s="7" t="str">
        <f>INDEX('Masterlist - Updating'!$N:$N,MATCH(B277,'Masterlist - Updating'!$B:$B,0))</f>
        <v>SALDM/0675/59/22</v>
      </c>
      <c r="O277" s="7" t="str">
        <f>INDEX('Masterlist - Updating'!$O:$O,MATCH(B277,'Masterlist - Updating'!$B:$B,0))</f>
        <v>M/S GAUGE ROOM H8</v>
      </c>
      <c r="P277" s="7" t="b">
        <f ca="1">INDEX('Masterlist - Updating'!$P:$P,MATCH(B277,'Masterlist - Updating'!$B:$B,0))</f>
        <v>1</v>
      </c>
      <c r="Q277" s="7">
        <f>INDEX('Masterlist - Updating'!$Q:$Q,MATCH(B277,'Masterlist - Updating'!$B:$B,0))</f>
        <v>0</v>
      </c>
      <c r="R277" s="7" t="str">
        <f>INDEX('Masterlist - Updating'!$R:$R,MATCH(B277,'Masterlist - Updating'!$B:$B,0))</f>
        <v>18640 (E81)
0101 (600.2)
000211509 (PH-3515F)</v>
      </c>
      <c r="S277" s="7" t="str">
        <f>INDEX('Masterlist - Updating'!$S:$S,MATCH(B277,'Masterlist - Updating'!$B:$B,0))</f>
        <v>SALDM/1010/2/21
SALDM/1074/3/21
SALDM/0624/1/22</v>
      </c>
      <c r="T277" s="7" t="str">
        <f>INDEX('Masterlist - Updating'!$T:$T,MATCH(B277,'Masterlist - Updating'!$B:$B,0))</f>
        <v>11.08.2023
12.08.2023
19.04.2023</v>
      </c>
      <c r="U277" s="11">
        <f t="shared" ca="1" si="14"/>
        <v>44831</v>
      </c>
      <c r="V277" s="11">
        <f t="shared" si="15"/>
        <v>45037</v>
      </c>
    </row>
    <row r="278" spans="1:22" ht="62" hidden="1" x14ac:dyDescent="0.35">
      <c r="A278" s="2">
        <v>215</v>
      </c>
      <c r="B278" s="12" t="s">
        <v>1230</v>
      </c>
      <c r="C278" s="130" t="str">
        <f>INDEX('Masterlist - Updating'!$C:$C,MATCH(B278,'Masterlist - Updating'!$B:$B,0))</f>
        <v>PLUG GAUGE 
(GO &amp; NO GO)</v>
      </c>
      <c r="D278" s="7" t="str">
        <f>INDEX('Masterlist - Updating'!$D:$D,MATCH(B278,'Masterlist - Updating'!$B:$B,0))</f>
        <v>1-7/8"  - 8 UN - 2B</v>
      </c>
      <c r="E278" s="7" t="str">
        <f>INDEX('Masterlist - Updating'!$E:$E,MATCH(B278,'Masterlist - Updating'!$B:$B,0))</f>
        <v>1-7/8" - 8 UN - 2B</v>
      </c>
      <c r="F278" s="7" t="str">
        <f>INDEX('Masterlist - Updating'!$F:$F,MATCH(B278,'Masterlist - Updating'!$B:$B,0))</f>
        <v>#2</v>
      </c>
      <c r="G278" s="7" t="str">
        <f>INDEX('Masterlist - Updating'!$G:$G,MATCH(B278,'Masterlist - Updating'!$B:$B,0))</f>
        <v>QCD/TRSG/PROCEDURE 014 / TRSG/QM/001/20 / 
ANSI/ASME B1.2-1983</v>
      </c>
      <c r="H278" s="7" t="str">
        <f>INDEX('Masterlist - Updating'!$H:$H,MATCH(B278,'Masterlist - Updating'!$B:$B,0))</f>
        <v>ANSI/ASME B1.2
ANSI/ASME B1.8
ANSI/ASME B1.20.1
ANSI/ASME B1.5</v>
      </c>
      <c r="I278" s="8">
        <f>INDEX('Masterlist - Updating'!$I:$I,MATCH(B278,'Masterlist - Updating'!$B:$B,0))</f>
        <v>44711</v>
      </c>
      <c r="J278" s="133">
        <f>INDEX('Masterlist - Updating'!$J:$J,MATCH(B278,'Masterlist - Updating'!$B:$B,0))</f>
        <v>1</v>
      </c>
      <c r="K278" s="133" t="str">
        <f>INDEX('Masterlist - Updating'!$K:$K,MATCH(B278,'Masterlist - Updating'!$B:$B,0))</f>
        <v>Years</v>
      </c>
      <c r="L278" s="8">
        <f>INDEX('Masterlist - Updating'!$L:$L,MATCH(B278,'Masterlist - Updating'!$B:$B,0))</f>
        <v>45076</v>
      </c>
      <c r="M278" s="7" t="str">
        <f>INDEX('Masterlist - Updating'!$M:$M,MATCH(B278,'Masterlist - Updating'!$B:$B,0))</f>
        <v>TRESCAL</v>
      </c>
      <c r="N278" s="7" t="str">
        <f>INDEX('Masterlist - Updating'!$N:$N,MATCH(B278,'Masterlist - Updating'!$B:$B,0))</f>
        <v>SALDM/0675/8/22</v>
      </c>
      <c r="O278" s="7" t="str">
        <f>INDEX('Masterlist - Updating'!$O:$O,MATCH(B278,'Masterlist - Updating'!$B:$B,0))</f>
        <v>QC BAY C TROLLY 1 L2</v>
      </c>
      <c r="P278" s="7" t="b">
        <f ca="1">INDEX('Masterlist - Updating'!$P:$P,MATCH(B278,'Masterlist - Updating'!$B:$B,0))</f>
        <v>1</v>
      </c>
      <c r="Q278" s="7">
        <f>INDEX('Masterlist - Updating'!$Q:$Q,MATCH(B278,'Masterlist - Updating'!$B:$B,0))</f>
        <v>0</v>
      </c>
      <c r="R278" s="7" t="str">
        <f>INDEX('Masterlist - Updating'!$R:$R,MATCH(B278,'Masterlist - Updating'!$B:$B,0))</f>
        <v>18640 (E81)
0101 (600.2)
000211509 (PH-3515F)</v>
      </c>
      <c r="S278" s="7" t="str">
        <f>INDEX('Masterlist - Updating'!$S:$S,MATCH(B278,'Masterlist - Updating'!$B:$B,0))</f>
        <v>SALDM/1010/2/21
SALDM/1074/3/21
SALDM/0624/1/22</v>
      </c>
      <c r="T278" s="7" t="str">
        <f>INDEX('Masterlist - Updating'!$T:$T,MATCH(B278,'Masterlist - Updating'!$B:$B,0))</f>
        <v>11.08.2023
12.08.2023
19.04.2023</v>
      </c>
      <c r="U278" s="11">
        <f t="shared" ca="1" si="14"/>
        <v>44831</v>
      </c>
      <c r="V278" s="11">
        <f t="shared" si="15"/>
        <v>45062</v>
      </c>
    </row>
    <row r="279" spans="1:22" ht="62" hidden="1" x14ac:dyDescent="0.35">
      <c r="A279" s="2">
        <v>216</v>
      </c>
      <c r="B279" s="12" t="s">
        <v>1233</v>
      </c>
      <c r="C279" s="130" t="str">
        <f>INDEX('Masterlist - Updating'!$C:$C,MATCH(B279,'Masterlist - Updating'!$B:$B,0))</f>
        <v>PLUG GAUGE 
(GO &amp; NO GO)</v>
      </c>
      <c r="D279" s="7" t="str">
        <f>INDEX('Masterlist - Updating'!$D:$D,MATCH(B279,'Masterlist - Updating'!$B:$B,0))</f>
        <v>PMC MERCURY</v>
      </c>
      <c r="E279" s="7" t="str">
        <f>INDEX('Masterlist - Updating'!$E:$E,MATCH(B279,'Masterlist - Updating'!$B:$B,0))</f>
        <v>2" - 8 UN - 2B</v>
      </c>
      <c r="F279" s="7" t="str">
        <f>INDEX('Masterlist - Updating'!$F:$F,MATCH(B279,'Masterlist - Updating'!$B:$B,0))</f>
        <v>#2</v>
      </c>
      <c r="G279" s="7" t="str">
        <f>INDEX('Masterlist - Updating'!$G:$G,MATCH(B279,'Masterlist - Updating'!$B:$B,0))</f>
        <v>QCD/TRSG/PROCEDURE 014 / TRSG/QM/001/20 / 
ANSI/ASME B1.2-1983</v>
      </c>
      <c r="H279" s="7" t="str">
        <f>INDEX('Masterlist - Updating'!$H:$H,MATCH(B279,'Masterlist - Updating'!$B:$B,0))</f>
        <v>ANSI/ASME B1.2
ANSI/ASME B1.8
ANSI/ASME B1.20.1
ANSI/ASME B1.5</v>
      </c>
      <c r="I279" s="8">
        <f>INDEX('Masterlist - Updating'!$I:$I,MATCH(B279,'Masterlist - Updating'!$B:$B,0))</f>
        <v>44710</v>
      </c>
      <c r="J279" s="133">
        <f>INDEX('Masterlist - Updating'!$J:$J,MATCH(B279,'Masterlist - Updating'!$B:$B,0))</f>
        <v>1</v>
      </c>
      <c r="K279" s="133" t="str">
        <f>INDEX('Masterlist - Updating'!$K:$K,MATCH(B279,'Masterlist - Updating'!$B:$B,0))</f>
        <v>Years</v>
      </c>
      <c r="L279" s="8">
        <f>INDEX('Masterlist - Updating'!$L:$L,MATCH(B279,'Masterlist - Updating'!$B:$B,0))</f>
        <v>45075</v>
      </c>
      <c r="M279" s="7" t="str">
        <f>INDEX('Masterlist - Updating'!$M:$M,MATCH(B279,'Masterlist - Updating'!$B:$B,0))</f>
        <v>TRESCAL</v>
      </c>
      <c r="N279" s="7" t="str">
        <f>INDEX('Masterlist - Updating'!$N:$N,MATCH(B279,'Masterlist - Updating'!$B:$B,0))</f>
        <v>SALDM/0784/10/22</v>
      </c>
      <c r="O279" s="7" t="str">
        <f>INDEX('Masterlist - Updating'!$O:$O,MATCH(B279,'Masterlist - Updating'!$B:$B,0))</f>
        <v>QC BAY C TROLLY 1 L2</v>
      </c>
      <c r="P279" s="7" t="b">
        <f ca="1">INDEX('Masterlist - Updating'!$P:$P,MATCH(B279,'Masterlist - Updating'!$B:$B,0))</f>
        <v>1</v>
      </c>
      <c r="Q279" s="7">
        <f>INDEX('Masterlist - Updating'!$Q:$Q,MATCH(B279,'Masterlist - Updating'!$B:$B,0))</f>
        <v>0</v>
      </c>
      <c r="R279" s="7" t="str">
        <f>INDEX('Masterlist - Updating'!$R:$R,MATCH(B279,'Masterlist - Updating'!$B:$B,0))</f>
        <v>18640 (E81)
0101 (600.2)
000211509 (PH-3515F)</v>
      </c>
      <c r="S279" s="7" t="str">
        <f>INDEX('Masterlist - Updating'!$S:$S,MATCH(B279,'Masterlist - Updating'!$B:$B,0))</f>
        <v>SALDM/1010/2/21
SALDM/1074/3/21
SALDM/0624/1/22</v>
      </c>
      <c r="T279" s="7" t="str">
        <f>INDEX('Masterlist - Updating'!$T:$T,MATCH(B279,'Masterlist - Updating'!$B:$B,0))</f>
        <v>11.08.2023
12.08.2023
19.04.2023</v>
      </c>
      <c r="U279" s="11">
        <f t="shared" ca="1" si="14"/>
        <v>44831</v>
      </c>
      <c r="V279" s="11">
        <f t="shared" si="15"/>
        <v>45061</v>
      </c>
    </row>
    <row r="280" spans="1:22" ht="62" hidden="1" x14ac:dyDescent="0.35">
      <c r="A280" s="2">
        <v>217</v>
      </c>
      <c r="B280" s="12" t="s">
        <v>1234</v>
      </c>
      <c r="C280" s="130" t="str">
        <f>INDEX('Masterlist - Updating'!$C:$C,MATCH(B280,'Masterlist - Updating'!$B:$B,0))</f>
        <v>PLUG GAUGE 
(GO &amp; NO GO)</v>
      </c>
      <c r="D280" s="7" t="str">
        <f>INDEX('Masterlist - Updating'!$D:$D,MATCH(B280,'Masterlist - Updating'!$B:$B,0))</f>
        <v>PMC MERCURY</v>
      </c>
      <c r="E280" s="7" t="str">
        <f>INDEX('Masterlist - Updating'!$E:$E,MATCH(B280,'Masterlist - Updating'!$B:$B,0))</f>
        <v>2-1/8"  - 8 UN - 2B</v>
      </c>
      <c r="F280" s="7" t="str">
        <f>INDEX('Masterlist - Updating'!$F:$F,MATCH(B280,'Masterlist - Updating'!$B:$B,0))</f>
        <v>#2</v>
      </c>
      <c r="G280" s="7" t="str">
        <f>INDEX('Masterlist - Updating'!$G:$G,MATCH(B280,'Masterlist - Updating'!$B:$B,0))</f>
        <v>QCD/TRSG/PROCEDURE 014 / TRSG/QM/001/20</v>
      </c>
      <c r="H280" s="7" t="str">
        <f>INDEX('Masterlist - Updating'!$H:$H,MATCH(B280,'Masterlist - Updating'!$B:$B,0))</f>
        <v>ANSI/ASME B1.2
ANSI/ASME B1.8
ANSI/ASME B1.20.1
ANSI/ASME B1.5</v>
      </c>
      <c r="I280" s="8">
        <f>INDEX('Masterlist - Updating'!$I:$I,MATCH(B280,'Masterlist - Updating'!$B:$B,0))</f>
        <v>44559</v>
      </c>
      <c r="J280" s="133">
        <f>INDEX('Masterlist - Updating'!$J:$J,MATCH(B280,'Masterlist - Updating'!$B:$B,0))</f>
        <v>1</v>
      </c>
      <c r="K280" s="133" t="str">
        <f>INDEX('Masterlist - Updating'!$K:$K,MATCH(B280,'Masterlist - Updating'!$B:$B,0))</f>
        <v>Years</v>
      </c>
      <c r="L280" s="8">
        <f>INDEX('Masterlist - Updating'!$L:$L,MATCH(B280,'Masterlist - Updating'!$B:$B,0))</f>
        <v>44924</v>
      </c>
      <c r="M280" s="7" t="str">
        <f>INDEX('Masterlist - Updating'!$M:$M,MATCH(B280,'Masterlist - Updating'!$B:$B,0))</f>
        <v>TRESCAL</v>
      </c>
      <c r="N280" s="7" t="str">
        <f>INDEX('Masterlist - Updating'!$N:$N,MATCH(B280,'Masterlist - Updating'!$B:$B,0))</f>
        <v>SALDM/2184/6/21</v>
      </c>
      <c r="O280" s="7" t="str">
        <f>INDEX('Masterlist - Updating'!$O:$O,MATCH(B280,'Masterlist - Updating'!$B:$B,0))</f>
        <v>QC GAUGE ROOM - D</v>
      </c>
      <c r="P280" s="7" t="b">
        <f ca="1">INDEX('Masterlist - Updating'!$P:$P,MATCH(B280,'Masterlist - Updating'!$B:$B,0))</f>
        <v>1</v>
      </c>
      <c r="Q280" s="7">
        <f>INDEX('Masterlist - Updating'!$Q:$Q,MATCH(B280,'Masterlist - Updating'!$B:$B,0))</f>
        <v>0</v>
      </c>
      <c r="R280" s="7">
        <f>INDEX('Masterlist - Updating'!$R:$R,MATCH(B280,'Masterlist - Updating'!$B:$B,0))</f>
        <v>0</v>
      </c>
      <c r="S280" s="7">
        <f>INDEX('Masterlist - Updating'!$S:$S,MATCH(B280,'Masterlist - Updating'!$B:$B,0))</f>
        <v>0</v>
      </c>
      <c r="T280" s="7">
        <f>INDEX('Masterlist - Updating'!$T:$T,MATCH(B280,'Masterlist - Updating'!$B:$B,0))</f>
        <v>0</v>
      </c>
      <c r="U280" s="11">
        <f t="shared" ca="1" si="14"/>
        <v>44831</v>
      </c>
      <c r="V280" s="11">
        <f t="shared" si="15"/>
        <v>44910</v>
      </c>
    </row>
    <row r="281" spans="1:22" ht="62" hidden="1" x14ac:dyDescent="0.35">
      <c r="A281" s="2">
        <v>218</v>
      </c>
      <c r="B281" s="12" t="s">
        <v>1235</v>
      </c>
      <c r="C281" s="130" t="str">
        <f>INDEX('Masterlist - Updating'!$C:$C,MATCH(B281,'Masterlist - Updating'!$B:$B,0))</f>
        <v>PLUG GAUGE 
(GO &amp; NO GO)</v>
      </c>
      <c r="D281" s="7" t="str">
        <f>INDEX('Masterlist - Updating'!$D:$D,MATCH(B281,'Masterlist - Updating'!$B:$B,0))</f>
        <v>PMC MERCURY</v>
      </c>
      <c r="E281" s="7" t="str">
        <f>INDEX('Masterlist - Updating'!$E:$E,MATCH(B281,'Masterlist - Updating'!$B:$B,0))</f>
        <v>2-1/4" - 8 UN - 2B</v>
      </c>
      <c r="F281" s="7" t="str">
        <f>INDEX('Masterlist - Updating'!$F:$F,MATCH(B281,'Masterlist - Updating'!$B:$B,0))</f>
        <v>#2</v>
      </c>
      <c r="G281" s="7" t="str">
        <f>INDEX('Masterlist - Updating'!$G:$G,MATCH(B281,'Masterlist - Updating'!$B:$B,0))</f>
        <v>QCD/TRSG/PROCEDURE 014 / TRSG/QM/001/20 / 
ANSI/ASME B1.2-1983</v>
      </c>
      <c r="H281" s="7" t="str">
        <f>INDEX('Masterlist - Updating'!$H:$H,MATCH(B281,'Masterlist - Updating'!$B:$B,0))</f>
        <v>ANSI/ASME B1.2
ANSI/ASME B1.8
ANSI/ASME B1.20.1
ANSI/ASME B1.5</v>
      </c>
      <c r="I281" s="8">
        <f>INDEX('Masterlist - Updating'!$I:$I,MATCH(B281,'Masterlist - Updating'!$B:$B,0))</f>
        <v>44686</v>
      </c>
      <c r="J281" s="133">
        <f>INDEX('Masterlist - Updating'!$J:$J,MATCH(B281,'Masterlist - Updating'!$B:$B,0))</f>
        <v>1</v>
      </c>
      <c r="K281" s="133" t="str">
        <f>INDEX('Masterlist - Updating'!$K:$K,MATCH(B281,'Masterlist - Updating'!$B:$B,0))</f>
        <v>Years</v>
      </c>
      <c r="L281" s="8">
        <f>INDEX('Masterlist - Updating'!$L:$L,MATCH(B281,'Masterlist - Updating'!$B:$B,0))</f>
        <v>45051</v>
      </c>
      <c r="M281" s="7" t="str">
        <f>INDEX('Masterlist - Updating'!$M:$M,MATCH(B281,'Masterlist - Updating'!$B:$B,0))</f>
        <v>TRESCAL</v>
      </c>
      <c r="N281" s="7" t="str">
        <f>INDEX('Masterlist - Updating'!$N:$N,MATCH(B281,'Masterlist - Updating'!$B:$B,0))</f>
        <v>SALDM/0675/59/22</v>
      </c>
      <c r="O281" s="7" t="str">
        <f>INDEX('Masterlist - Updating'!$O:$O,MATCH(B281,'Masterlist - Updating'!$B:$B,0))</f>
        <v>M/S GAUGE ROOM H4</v>
      </c>
      <c r="P281" s="7" t="b">
        <f ca="1">INDEX('Masterlist - Updating'!$P:$P,MATCH(B281,'Masterlist - Updating'!$B:$B,0))</f>
        <v>1</v>
      </c>
      <c r="Q281" s="7">
        <f>INDEX('Masterlist - Updating'!$Q:$Q,MATCH(B281,'Masterlist - Updating'!$B:$B,0))</f>
        <v>0</v>
      </c>
      <c r="R281" s="7" t="str">
        <f>INDEX('Masterlist - Updating'!$R:$R,MATCH(B281,'Masterlist - Updating'!$B:$B,0))</f>
        <v>18640 (E81)
0101 (600.2)
000211509 (PH-3515F)</v>
      </c>
      <c r="S281" s="7" t="str">
        <f>INDEX('Masterlist - Updating'!$S:$S,MATCH(B281,'Masterlist - Updating'!$B:$B,0))</f>
        <v>SALDM/1010/2/21
SALDM/1074/3/21
SALDM/0624/1/22</v>
      </c>
      <c r="T281" s="7" t="str">
        <f>INDEX('Masterlist - Updating'!$T:$T,MATCH(B281,'Masterlist - Updating'!$B:$B,0))</f>
        <v>11.08.2023
12.08.2023
19.04.2023</v>
      </c>
      <c r="U281" s="11">
        <f t="shared" ca="1" si="14"/>
        <v>44831</v>
      </c>
      <c r="V281" s="11">
        <f t="shared" si="15"/>
        <v>45037</v>
      </c>
    </row>
    <row r="282" spans="1:22" ht="62" hidden="1" x14ac:dyDescent="0.35">
      <c r="A282" s="2">
        <v>219</v>
      </c>
      <c r="B282" s="12" t="s">
        <v>1238</v>
      </c>
      <c r="C282" s="130" t="str">
        <f>INDEX('Masterlist - Updating'!$C:$C,MATCH(B282,'Masterlist - Updating'!$B:$B,0))</f>
        <v>PLUG GAUGE 
(GO &amp; NO GO)</v>
      </c>
      <c r="D282" s="7" t="str">
        <f>INDEX('Masterlist - Updating'!$D:$D,MATCH(B282,'Masterlist - Updating'!$B:$B,0))</f>
        <v>PMC MERCURY</v>
      </c>
      <c r="E282" s="7" t="str">
        <f>INDEX('Masterlist - Updating'!$E:$E,MATCH(B282,'Masterlist - Updating'!$B:$B,0))</f>
        <v>2-1/2“  - 8 UN - 2B</v>
      </c>
      <c r="F282" s="7" t="str">
        <f>INDEX('Masterlist - Updating'!$F:$F,MATCH(B282,'Masterlist - Updating'!$B:$B,0))</f>
        <v>#2</v>
      </c>
      <c r="G282" s="7" t="str">
        <f>INDEX('Masterlist - Updating'!$G:$G,MATCH(B282,'Masterlist - Updating'!$B:$B,0))</f>
        <v>QCD/TRSG/PROCEDURE 014 / TRSG/QM/001/20</v>
      </c>
      <c r="H282" s="7" t="str">
        <f>INDEX('Masterlist - Updating'!$H:$H,MATCH(B282,'Masterlist - Updating'!$B:$B,0))</f>
        <v>ANSI/ASME B1.2
ANSI/ASME B1.8
ANSI/ASME B1.20.1
ANSI/ASME B1.5</v>
      </c>
      <c r="I282" s="8">
        <f>INDEX('Masterlist - Updating'!$I:$I,MATCH(B282,'Masterlist - Updating'!$B:$B,0))</f>
        <v>44559</v>
      </c>
      <c r="J282" s="133">
        <f>INDEX('Masterlist - Updating'!$J:$J,MATCH(B282,'Masterlist - Updating'!$B:$B,0))</f>
        <v>1</v>
      </c>
      <c r="K282" s="133" t="str">
        <f>INDEX('Masterlist - Updating'!$K:$K,MATCH(B282,'Masterlist - Updating'!$B:$B,0))</f>
        <v>Years</v>
      </c>
      <c r="L282" s="8">
        <f>INDEX('Masterlist - Updating'!$L:$L,MATCH(B282,'Masterlist - Updating'!$B:$B,0))</f>
        <v>44924</v>
      </c>
      <c r="M282" s="7" t="str">
        <f>INDEX('Masterlist - Updating'!$M:$M,MATCH(B282,'Masterlist - Updating'!$B:$B,0))</f>
        <v>TRESCAL</v>
      </c>
      <c r="N282" s="7" t="str">
        <f>INDEX('Masterlist - Updating'!$N:$N,MATCH(B282,'Masterlist - Updating'!$B:$B,0))</f>
        <v>SALDM/2184/10/21</v>
      </c>
      <c r="O282" s="7" t="str">
        <f>INDEX('Masterlist - Updating'!$O:$O,MATCH(B282,'Masterlist - Updating'!$B:$B,0))</f>
        <v>QC GAUGE ROOM - D</v>
      </c>
      <c r="P282" s="7" t="b">
        <f ca="1">INDEX('Masterlist - Updating'!$P:$P,MATCH(B282,'Masterlist - Updating'!$B:$B,0))</f>
        <v>1</v>
      </c>
      <c r="Q282" s="7">
        <f>INDEX('Masterlist - Updating'!$Q:$Q,MATCH(B282,'Masterlist - Updating'!$B:$B,0))</f>
        <v>0</v>
      </c>
      <c r="R282" s="7">
        <f>INDEX('Masterlist - Updating'!$R:$R,MATCH(B282,'Masterlist - Updating'!$B:$B,0))</f>
        <v>0</v>
      </c>
      <c r="S282" s="7">
        <f>INDEX('Masterlist - Updating'!$S:$S,MATCH(B282,'Masterlist - Updating'!$B:$B,0))</f>
        <v>0</v>
      </c>
      <c r="T282" s="7">
        <f>INDEX('Masterlist - Updating'!$T:$T,MATCH(B282,'Masterlist - Updating'!$B:$B,0))</f>
        <v>0</v>
      </c>
      <c r="U282" s="11">
        <f t="shared" ca="1" si="14"/>
        <v>44831</v>
      </c>
      <c r="V282" s="11">
        <f t="shared" ref="V282:V313" si="16">L282-14</f>
        <v>44910</v>
      </c>
    </row>
    <row r="283" spans="1:22" ht="62" hidden="1" x14ac:dyDescent="0.35">
      <c r="A283" s="2">
        <v>220</v>
      </c>
      <c r="B283" s="12" t="s">
        <v>1242</v>
      </c>
      <c r="C283" s="130" t="str">
        <f>INDEX('Masterlist - Updating'!$C:$C,MATCH(B283,'Masterlist - Updating'!$B:$B,0))</f>
        <v>PLUG GAUGE 
(GO &amp; NO GO)</v>
      </c>
      <c r="D283" s="7" t="str">
        <f>INDEX('Masterlist - Updating'!$D:$D,MATCH(B283,'Masterlist - Updating'!$B:$B,0))</f>
        <v>PMC MERCURY</v>
      </c>
      <c r="E283" s="7" t="str">
        <f>INDEX('Masterlist - Updating'!$E:$E,MATCH(B283,'Masterlist - Updating'!$B:$B,0))</f>
        <v>1/4" - 20 UNC - 2B</v>
      </c>
      <c r="F283" s="7" t="str">
        <f>INDEX('Masterlist - Updating'!$F:$F,MATCH(B283,'Masterlist - Updating'!$B:$B,0))</f>
        <v>#1</v>
      </c>
      <c r="G283" s="7" t="str">
        <f>INDEX('Masterlist - Updating'!$G:$G,MATCH(B283,'Masterlist - Updating'!$B:$B,0))</f>
        <v>MDCP-15:2020</v>
      </c>
      <c r="H283" s="7" t="str">
        <f>INDEX('Masterlist - Updating'!$H:$H,MATCH(B283,'Masterlist - Updating'!$B:$B,0))</f>
        <v>ANSI/ASME B1.2
ANSI/ASME B1.8
ANSI/ASME B1.20.1
ANSI/ASME B1.5</v>
      </c>
      <c r="I283" s="8">
        <f>INDEX('Masterlist - Updating'!$I:$I,MATCH(B283,'Masterlist - Updating'!$B:$B,0))</f>
        <v>44566</v>
      </c>
      <c r="J283" s="133">
        <f>INDEX('Masterlist - Updating'!$J:$J,MATCH(B283,'Masterlist - Updating'!$B:$B,0))</f>
        <v>1</v>
      </c>
      <c r="K283" s="133" t="str">
        <f>INDEX('Masterlist - Updating'!$K:$K,MATCH(B283,'Masterlist - Updating'!$B:$B,0))</f>
        <v>Years</v>
      </c>
      <c r="L283" s="8">
        <f>INDEX('Masterlist - Updating'!$L:$L,MATCH(B283,'Masterlist - Updating'!$B:$B,0))</f>
        <v>44931</v>
      </c>
      <c r="M283" s="7" t="str">
        <f>INDEX('Masterlist - Updating'!$M:$M,MATCH(B283,'Masterlist - Updating'!$B:$B,0))</f>
        <v>Ming Deng</v>
      </c>
      <c r="N283" s="7" t="str">
        <f>INDEX('Masterlist - Updating'!$N:$N,MATCH(B283,'Masterlist - Updating'!$B:$B,0))</f>
        <v>MDL214096-18</v>
      </c>
      <c r="O283" s="7" t="str">
        <f>INDEX('Masterlist - Updating'!$O:$O,MATCH(B283,'Masterlist - Updating'!$B:$B,0))</f>
        <v>QC BAY C TROLLY 1 L3</v>
      </c>
      <c r="P283" s="7" t="b">
        <f ca="1">INDEX('Masterlist - Updating'!$P:$P,MATCH(B283,'Masterlist - Updating'!$B:$B,0))</f>
        <v>1</v>
      </c>
      <c r="Q283" s="7">
        <f>INDEX('Masterlist - Updating'!$Q:$Q,MATCH(B283,'Masterlist - Updating'!$B:$B,0))</f>
        <v>0</v>
      </c>
      <c r="R283" s="7">
        <f>INDEX('Masterlist - Updating'!$R:$R,MATCH(B283,'Masterlist - Updating'!$B:$B,0))</f>
        <v>0</v>
      </c>
      <c r="S283" s="7">
        <f>INDEX('Masterlist - Updating'!$S:$S,MATCH(B283,'Masterlist - Updating'!$B:$B,0))</f>
        <v>0</v>
      </c>
      <c r="T283" s="7">
        <f>INDEX('Masterlist - Updating'!$T:$T,MATCH(B283,'Masterlist - Updating'!$B:$B,0))</f>
        <v>0</v>
      </c>
      <c r="U283" s="11">
        <f t="shared" ca="1" si="14"/>
        <v>44831</v>
      </c>
      <c r="V283" s="11">
        <f t="shared" si="16"/>
        <v>44917</v>
      </c>
    </row>
    <row r="284" spans="1:22" ht="62" hidden="1" x14ac:dyDescent="0.35">
      <c r="A284" s="2">
        <v>221</v>
      </c>
      <c r="B284" s="12" t="s">
        <v>1243</v>
      </c>
      <c r="C284" s="130" t="str">
        <f>INDEX('Masterlist - Updating'!$C:$C,MATCH(B284,'Masterlist - Updating'!$B:$B,0))</f>
        <v>PLUG GAUGE 
(GO &amp; NO GO)</v>
      </c>
      <c r="D284" s="7" t="str">
        <f>INDEX('Masterlist - Updating'!$D:$D,MATCH(B284,'Masterlist - Updating'!$B:$B,0))</f>
        <v>PMC MERCURY</v>
      </c>
      <c r="E284" s="7" t="str">
        <f>INDEX('Masterlist - Updating'!$E:$E,MATCH(B284,'Masterlist - Updating'!$B:$B,0))</f>
        <v>3/8" - 16 UNC - 2B</v>
      </c>
      <c r="F284" s="7" t="str">
        <f>INDEX('Masterlist - Updating'!$F:$F,MATCH(B284,'Masterlist - Updating'!$B:$B,0))</f>
        <v>#1</v>
      </c>
      <c r="G284" s="7" t="str">
        <f>INDEX('Masterlist - Updating'!$G:$G,MATCH(B284,'Masterlist - Updating'!$B:$B,0))</f>
        <v>QCD/TRSG/PROCEDURE 014 / TRSG/QM/001/20 / 
ANSI/ASME B1.2-1983</v>
      </c>
      <c r="H284" s="7" t="str">
        <f>INDEX('Masterlist - Updating'!$H:$H,MATCH(B284,'Masterlist - Updating'!$B:$B,0))</f>
        <v>ANSI/ASME B1.2
ANSI/ASME B1.8
ANSI/ASME B1.20.1
ANSI/ASME B1.5</v>
      </c>
      <c r="I284" s="8">
        <f>INDEX('Masterlist - Updating'!$I:$I,MATCH(B284,'Masterlist - Updating'!$B:$B,0))</f>
        <v>44686</v>
      </c>
      <c r="J284" s="133">
        <f>INDEX('Masterlist - Updating'!$J:$J,MATCH(B284,'Masterlist - Updating'!$B:$B,0))</f>
        <v>1</v>
      </c>
      <c r="K284" s="133" t="str">
        <f>INDEX('Masterlist - Updating'!$K:$K,MATCH(B284,'Masterlist - Updating'!$B:$B,0))</f>
        <v>Years</v>
      </c>
      <c r="L284" s="8">
        <f>INDEX('Masterlist - Updating'!$L:$L,MATCH(B284,'Masterlist - Updating'!$B:$B,0))</f>
        <v>45051</v>
      </c>
      <c r="M284" s="7" t="str">
        <f>INDEX('Masterlist - Updating'!$M:$M,MATCH(B284,'Masterlist - Updating'!$B:$B,0))</f>
        <v>TRESCAL</v>
      </c>
      <c r="N284" s="7" t="str">
        <f>INDEX('Masterlist - Updating'!$N:$N,MATCH(B284,'Masterlist - Updating'!$B:$B,0))</f>
        <v>SALDM/0675/62/22</v>
      </c>
      <c r="O284" s="7" t="str">
        <f>INDEX('Masterlist - Updating'!$O:$O,MATCH(B284,'Masterlist - Updating'!$B:$B,0))</f>
        <v>QC GAUGE ROOM - I</v>
      </c>
      <c r="P284" s="7" t="b">
        <f ca="1">INDEX('Masterlist - Updating'!$P:$P,MATCH(B284,'Masterlist - Updating'!$B:$B,0))</f>
        <v>1</v>
      </c>
      <c r="Q284" s="7">
        <f>INDEX('Masterlist - Updating'!$Q:$Q,MATCH(B284,'Masterlist - Updating'!$B:$B,0))</f>
        <v>0</v>
      </c>
      <c r="R284" s="7" t="str">
        <f>INDEX('Masterlist - Updating'!$R:$R,MATCH(B284,'Masterlist - Updating'!$B:$B,0))</f>
        <v>18640 (E81)
0101 (600.2)
000211509 (PH-3515F)</v>
      </c>
      <c r="S284" s="7" t="str">
        <f>INDEX('Masterlist - Updating'!$S:$S,MATCH(B284,'Masterlist - Updating'!$B:$B,0))</f>
        <v>SALDM/1010/2/21
SALDM/1074/3/21
SALDM/0624/1/22</v>
      </c>
      <c r="T284" s="7" t="str">
        <f>INDEX('Masterlist - Updating'!$T:$T,MATCH(B284,'Masterlist - Updating'!$B:$B,0))</f>
        <v>11.08.2023
12.08.2023
19.04.2023</v>
      </c>
      <c r="U284" s="11">
        <f t="shared" ca="1" si="14"/>
        <v>44831</v>
      </c>
      <c r="V284" s="11">
        <f t="shared" si="16"/>
        <v>45037</v>
      </c>
    </row>
    <row r="285" spans="1:22" ht="62" hidden="1" x14ac:dyDescent="0.35">
      <c r="A285" s="2">
        <v>222</v>
      </c>
      <c r="B285" s="12" t="s">
        <v>1245</v>
      </c>
      <c r="C285" s="130" t="str">
        <f>INDEX('Masterlist - Updating'!$C:$C,MATCH(B285,'Masterlist - Updating'!$B:$B,0))</f>
        <v>PLUG GAUGE 
(GO &amp; NO GO)</v>
      </c>
      <c r="D285" s="7" t="str">
        <f>INDEX('Masterlist - Updating'!$D:$D,MATCH(B285,'Masterlist - Updating'!$B:$B,0))</f>
        <v>PMC MERCURY</v>
      </c>
      <c r="E285" s="7" t="str">
        <f>INDEX('Masterlist - Updating'!$E:$E,MATCH(B285,'Masterlist - Updating'!$B:$B,0))</f>
        <v>7/16“ - 14 UNC - 2B</v>
      </c>
      <c r="F285" s="7" t="str">
        <f>INDEX('Masterlist - Updating'!$F:$F,MATCH(B285,'Masterlist - Updating'!$B:$B,0))</f>
        <v>#3</v>
      </c>
      <c r="G285" s="7" t="str">
        <f>INDEX('Masterlist - Updating'!$G:$G,MATCH(B285,'Masterlist - Updating'!$B:$B,0))</f>
        <v>MDCP-15:2020</v>
      </c>
      <c r="H285" s="7" t="str">
        <f>INDEX('Masterlist - Updating'!$H:$H,MATCH(B285,'Masterlist - Updating'!$B:$B,0))</f>
        <v>ANSI/ASME B1.2
ANSI/ASME B1.8
ANSI/ASME B1.20.1
ANSI/ASME B1.5</v>
      </c>
      <c r="I285" s="8">
        <f>INDEX('Masterlist - Updating'!$I:$I,MATCH(B285,'Masterlist - Updating'!$B:$B,0))</f>
        <v>44566</v>
      </c>
      <c r="J285" s="133">
        <f>INDEX('Masterlist - Updating'!$J:$J,MATCH(B285,'Masterlist - Updating'!$B:$B,0))</f>
        <v>1</v>
      </c>
      <c r="K285" s="133" t="str">
        <f>INDEX('Masterlist - Updating'!$K:$K,MATCH(B285,'Masterlist - Updating'!$B:$B,0))</f>
        <v>Years</v>
      </c>
      <c r="L285" s="8">
        <f>INDEX('Masterlist - Updating'!$L:$L,MATCH(B285,'Masterlist - Updating'!$B:$B,0))</f>
        <v>44931</v>
      </c>
      <c r="M285" s="7" t="str">
        <f>INDEX('Masterlist - Updating'!$M:$M,MATCH(B285,'Masterlist - Updating'!$B:$B,0))</f>
        <v>Ming Deng</v>
      </c>
      <c r="N285" s="7" t="str">
        <f>INDEX('Masterlist - Updating'!$N:$N,MATCH(B285,'Masterlist - Updating'!$B:$B,0))</f>
        <v>MDL214096-1</v>
      </c>
      <c r="O285" s="7" t="str">
        <f>INDEX('Masterlist - Updating'!$O:$O,MATCH(B285,'Masterlist - Updating'!$B:$B,0))</f>
        <v>QC GAUGE ROOM - I</v>
      </c>
      <c r="P285" s="7" t="b">
        <f ca="1">INDEX('Masterlist - Updating'!$P:$P,MATCH(B285,'Masterlist - Updating'!$B:$B,0))</f>
        <v>1</v>
      </c>
      <c r="Q285" s="7">
        <f>INDEX('Masterlist - Updating'!$Q:$Q,MATCH(B285,'Masterlist - Updating'!$B:$B,0))</f>
        <v>0</v>
      </c>
      <c r="R285" s="7">
        <f>INDEX('Masterlist - Updating'!$R:$R,MATCH(B285,'Masterlist - Updating'!$B:$B,0))</f>
        <v>0</v>
      </c>
      <c r="S285" s="7">
        <f>INDEX('Masterlist - Updating'!$S:$S,MATCH(B285,'Masterlist - Updating'!$B:$B,0))</f>
        <v>0</v>
      </c>
      <c r="T285" s="7">
        <f>INDEX('Masterlist - Updating'!$T:$T,MATCH(B285,'Masterlist - Updating'!$B:$B,0))</f>
        <v>0</v>
      </c>
      <c r="U285" s="11">
        <f t="shared" ca="1" si="14"/>
        <v>44831</v>
      </c>
      <c r="V285" s="11">
        <f t="shared" si="16"/>
        <v>44917</v>
      </c>
    </row>
    <row r="286" spans="1:22" ht="62" hidden="1" x14ac:dyDescent="0.35">
      <c r="A286" s="2">
        <v>223</v>
      </c>
      <c r="B286" s="12" t="s">
        <v>1246</v>
      </c>
      <c r="C286" s="130" t="str">
        <f>INDEX('Masterlist - Updating'!$C:$C,MATCH(B286,'Masterlist - Updating'!$B:$B,0))</f>
        <v>PLUG GAUGE 
(GO &amp; NO GO)</v>
      </c>
      <c r="D286" s="7" t="str">
        <f>INDEX('Masterlist - Updating'!$D:$D,MATCH(B286,'Masterlist - Updating'!$B:$B,0))</f>
        <v>PMC MERCURY</v>
      </c>
      <c r="E286" s="7" t="str">
        <f>INDEX('Masterlist - Updating'!$E:$E,MATCH(B286,'Masterlist - Updating'!$B:$B,0))</f>
        <v>3/4"  - 16 UNF - 2B</v>
      </c>
      <c r="F286" s="7" t="str">
        <f>INDEX('Masterlist - Updating'!$F:$F,MATCH(B286,'Masterlist - Updating'!$B:$B,0))</f>
        <v>#1</v>
      </c>
      <c r="G286" s="7" t="str">
        <f>INDEX('Masterlist - Updating'!$G:$G,MATCH(B286,'Masterlist - Updating'!$B:$B,0))</f>
        <v>QCD/TRSG/PROCEDURE 014 / TRSG/QM/001/20 / 
ANSI/ASME B1.2-1983</v>
      </c>
      <c r="H286" s="7" t="str">
        <f>INDEX('Masterlist - Updating'!$H:$H,MATCH(B286,'Masterlist - Updating'!$B:$B,0))</f>
        <v>ANSI/ASME B1.2
ANSI/ASME B1.8
ANSI/ASME B1.20.1
ANSI/ASME B1.5</v>
      </c>
      <c r="I286" s="8">
        <f>INDEX('Masterlist - Updating'!$I:$I,MATCH(B286,'Masterlist - Updating'!$B:$B,0))</f>
        <v>44677</v>
      </c>
      <c r="J286" s="133">
        <f>INDEX('Masterlist - Updating'!$J:$J,MATCH(B286,'Masterlist - Updating'!$B:$B,0))</f>
        <v>1</v>
      </c>
      <c r="K286" s="133" t="str">
        <f>INDEX('Masterlist - Updating'!$K:$K,MATCH(B286,'Masterlist - Updating'!$B:$B,0))</f>
        <v>Years</v>
      </c>
      <c r="L286" s="8">
        <f>INDEX('Masterlist - Updating'!$L:$L,MATCH(B286,'Masterlist - Updating'!$B:$B,0))</f>
        <v>45042</v>
      </c>
      <c r="M286" s="7" t="str">
        <f>INDEX('Masterlist - Updating'!$M:$M,MATCH(B286,'Masterlist - Updating'!$B:$B,0))</f>
        <v>TRESCAL</v>
      </c>
      <c r="N286" s="7" t="str">
        <f>INDEX('Masterlist - Updating'!$N:$N,MATCH(B286,'Masterlist - Updating'!$B:$B,0))</f>
        <v>SALDM/0675/2/22</v>
      </c>
      <c r="O286" s="7" t="str">
        <f>INDEX('Masterlist - Updating'!$O:$O,MATCH(B286,'Masterlist - Updating'!$B:$B,0))</f>
        <v>QC GAUGE ROOM - I</v>
      </c>
      <c r="P286" s="7" t="b">
        <f ca="1">INDEX('Masterlist - Updating'!$P:$P,MATCH(B286,'Masterlist - Updating'!$B:$B,0))</f>
        <v>1</v>
      </c>
      <c r="Q286" s="7">
        <f>INDEX('Masterlist - Updating'!$Q:$Q,MATCH(B286,'Masterlist - Updating'!$B:$B,0))</f>
        <v>0</v>
      </c>
      <c r="R286" s="7" t="str">
        <f>INDEX('Masterlist - Updating'!$R:$R,MATCH(B286,'Masterlist - Updating'!$B:$B,0))</f>
        <v>18640 (E81)
0101 (600.2)
000211509 (PH-3515F)</v>
      </c>
      <c r="S286" s="7" t="str">
        <f>INDEX('Masterlist - Updating'!$S:$S,MATCH(B286,'Masterlist - Updating'!$B:$B,0))</f>
        <v>SALDM/1010/2/21
SALDM/1074/3/21
SALDM/0624/1/22</v>
      </c>
      <c r="T286" s="7" t="str">
        <f>INDEX('Masterlist - Updating'!$T:$T,MATCH(B286,'Masterlist - Updating'!$B:$B,0))</f>
        <v>11.08.2023
12.08.2023
19.04.2023</v>
      </c>
      <c r="U286" s="11">
        <f t="shared" ca="1" si="14"/>
        <v>44831</v>
      </c>
      <c r="V286" s="11">
        <f t="shared" si="16"/>
        <v>45028</v>
      </c>
    </row>
    <row r="287" spans="1:22" ht="62" hidden="1" x14ac:dyDescent="0.35">
      <c r="A287" s="2">
        <v>224</v>
      </c>
      <c r="B287" s="12" t="s">
        <v>1248</v>
      </c>
      <c r="C287" s="130" t="str">
        <f>INDEX('Masterlist - Updating'!$C:$C,MATCH(B287,'Masterlist - Updating'!$B:$B,0))</f>
        <v>PLUG GAUGE 
(GO &amp; NO GO)</v>
      </c>
      <c r="D287" s="7" t="str">
        <f>INDEX('Masterlist - Updating'!$D:$D,MATCH(B287,'Masterlist - Updating'!$B:$B,0))</f>
        <v>PMC MERCURY</v>
      </c>
      <c r="E287" s="7" t="str">
        <f>INDEX('Masterlist - Updating'!$E:$E,MATCH(B287,'Masterlist - Updating'!$B:$B,0))</f>
        <v>1" - 8 UNC - 2B</v>
      </c>
      <c r="F287" s="7" t="str">
        <f>INDEX('Masterlist - Updating'!$F:$F,MATCH(B287,'Masterlist - Updating'!$B:$B,0))</f>
        <v>#2</v>
      </c>
      <c r="G287" s="7" t="str">
        <f>INDEX('Masterlist - Updating'!$G:$G,MATCH(B287,'Masterlist - Updating'!$B:$B,0))</f>
        <v>QCD/TRSG/PROCEDURE 014 / TRSG/QM/001/20 / 
ANSI/ASME B1.2-1983</v>
      </c>
      <c r="H287" s="7" t="str">
        <f>INDEX('Masterlist - Updating'!$H:$H,MATCH(B287,'Masterlist - Updating'!$B:$B,0))</f>
        <v>ANSI/ASME B1.2
ANSI/ASME B1.8
ANSI/ASME B1.20.1
ANSI/ASME B1.5</v>
      </c>
      <c r="I287" s="8">
        <f>INDEX('Masterlist - Updating'!$I:$I,MATCH(B287,'Masterlist - Updating'!$B:$B,0))</f>
        <v>44677</v>
      </c>
      <c r="J287" s="133">
        <f>INDEX('Masterlist - Updating'!$J:$J,MATCH(B287,'Masterlist - Updating'!$B:$B,0))</f>
        <v>1</v>
      </c>
      <c r="K287" s="133" t="str">
        <f>INDEX('Masterlist - Updating'!$K:$K,MATCH(B287,'Masterlist - Updating'!$B:$B,0))</f>
        <v>Years</v>
      </c>
      <c r="L287" s="8">
        <f>INDEX('Masterlist - Updating'!$L:$L,MATCH(B287,'Masterlist - Updating'!$B:$B,0))</f>
        <v>45042</v>
      </c>
      <c r="M287" s="7" t="str">
        <f>INDEX('Masterlist - Updating'!$M:$M,MATCH(B287,'Masterlist - Updating'!$B:$B,0))</f>
        <v>TRESCAL</v>
      </c>
      <c r="N287" s="7" t="str">
        <f>INDEX('Masterlist - Updating'!$N:$N,MATCH(B287,'Masterlist - Updating'!$B:$B,0))</f>
        <v>SALDM/0675/4/22</v>
      </c>
      <c r="O287" s="7" t="str">
        <f>INDEX('Masterlist - Updating'!$O:$O,MATCH(B287,'Masterlist - Updating'!$B:$B,0))</f>
        <v>QC BAY C TROLLY 1 L3</v>
      </c>
      <c r="P287" s="7" t="b">
        <f ca="1">INDEX('Masterlist - Updating'!$P:$P,MATCH(B287,'Masterlist - Updating'!$B:$B,0))</f>
        <v>1</v>
      </c>
      <c r="Q287" s="7">
        <f>INDEX('Masterlist - Updating'!$Q:$Q,MATCH(B287,'Masterlist - Updating'!$B:$B,0))</f>
        <v>0</v>
      </c>
      <c r="R287" s="7" t="str">
        <f>INDEX('Masterlist - Updating'!$R:$R,MATCH(B287,'Masterlist - Updating'!$B:$B,0))</f>
        <v>18640 (E81)
0101 (600.2)
000211509 (PH-3515F)</v>
      </c>
      <c r="S287" s="7" t="str">
        <f>INDEX('Masterlist - Updating'!$S:$S,MATCH(B287,'Masterlist - Updating'!$B:$B,0))</f>
        <v>SALDM/1010/2/21
SALDM/1074/3/21
SALDM/0624/1/22</v>
      </c>
      <c r="T287" s="7" t="str">
        <f>INDEX('Masterlist - Updating'!$T:$T,MATCH(B287,'Masterlist - Updating'!$B:$B,0))</f>
        <v>11.08.2023
12.08.2023
19.04.2023</v>
      </c>
      <c r="U287" s="11">
        <f t="shared" ca="1" si="14"/>
        <v>44831</v>
      </c>
      <c r="V287" s="11">
        <f t="shared" si="16"/>
        <v>45028</v>
      </c>
    </row>
    <row r="288" spans="1:22" ht="62" hidden="1" x14ac:dyDescent="0.35">
      <c r="A288" s="2">
        <v>225</v>
      </c>
      <c r="B288" s="12" t="s">
        <v>1250</v>
      </c>
      <c r="C288" s="130" t="str">
        <f>INDEX('Masterlist - Updating'!$C:$C,MATCH(B288,'Masterlist - Updating'!$B:$B,0))</f>
        <v>PLUG GAUGE 
(GO &amp; NO GO)</v>
      </c>
      <c r="D288" s="7" t="str">
        <f>INDEX('Masterlist - Updating'!$D:$D,MATCH(B288,'Masterlist - Updating'!$B:$B,0))</f>
        <v>1-1/8”  - 12 UNF - 2B</v>
      </c>
      <c r="E288" s="7" t="str">
        <f>INDEX('Masterlist - Updating'!$E:$E,MATCH(B288,'Masterlist - Updating'!$B:$B,0))</f>
        <v>1-1/8" - 12 UNF - 2B</v>
      </c>
      <c r="F288" s="7" t="str">
        <f>INDEX('Masterlist - Updating'!$F:$F,MATCH(B288,'Masterlist - Updating'!$B:$B,0))</f>
        <v>#2</v>
      </c>
      <c r="G288" s="7" t="str">
        <f>INDEX('Masterlist - Updating'!$G:$G,MATCH(B288,'Masterlist - Updating'!$B:$B,0))</f>
        <v>QCD/TRSG/PROCEDURE 014 / TRSG/QM/001/20 / 
ANSI/ASME B1.2-1983</v>
      </c>
      <c r="H288" s="7" t="str">
        <f>INDEX('Masterlist - Updating'!$H:$H,MATCH(B288,'Masterlist - Updating'!$B:$B,0))</f>
        <v>ANSI/ASME B1.2
ANSI/ASME B1.8
ANSI/ASME B1.20.1
ANSI/ASME B1.5</v>
      </c>
      <c r="I288" s="8">
        <f>INDEX('Masterlist - Updating'!$I:$I,MATCH(B288,'Masterlist - Updating'!$B:$B,0))</f>
        <v>44686</v>
      </c>
      <c r="J288" s="133">
        <f>INDEX('Masterlist - Updating'!$J:$J,MATCH(B288,'Masterlist - Updating'!$B:$B,0))</f>
        <v>1</v>
      </c>
      <c r="K288" s="133" t="str">
        <f>INDEX('Masterlist - Updating'!$K:$K,MATCH(B288,'Masterlist - Updating'!$B:$B,0))</f>
        <v>Years</v>
      </c>
      <c r="L288" s="8">
        <f>INDEX('Masterlist - Updating'!$L:$L,MATCH(B288,'Masterlist - Updating'!$B:$B,0))</f>
        <v>45051</v>
      </c>
      <c r="M288" s="7" t="str">
        <f>INDEX('Masterlist - Updating'!$M:$M,MATCH(B288,'Masterlist - Updating'!$B:$B,0))</f>
        <v>TRESCAL</v>
      </c>
      <c r="N288" s="7" t="str">
        <f>INDEX('Masterlist - Updating'!$N:$N,MATCH(B288,'Masterlist - Updating'!$B:$B,0))</f>
        <v>SALDM/0675/47/22</v>
      </c>
      <c r="O288" s="7" t="str">
        <f>INDEX('Masterlist - Updating'!$O:$O,MATCH(B288,'Masterlist - Updating'!$B:$B,0))</f>
        <v>QC GAUGE ROOM - I</v>
      </c>
      <c r="P288" s="7" t="b">
        <f ca="1">INDEX('Masterlist - Updating'!$P:$P,MATCH(B288,'Masterlist - Updating'!$B:$B,0))</f>
        <v>1</v>
      </c>
      <c r="Q288" s="7">
        <f>INDEX('Masterlist - Updating'!$Q:$Q,MATCH(B288,'Masterlist - Updating'!$B:$B,0))</f>
        <v>0</v>
      </c>
      <c r="R288" s="7" t="str">
        <f>INDEX('Masterlist - Updating'!$R:$R,MATCH(B288,'Masterlist - Updating'!$B:$B,0))</f>
        <v>18640 (E81)
0101 (600.2)
000211509 (PH-3515F)</v>
      </c>
      <c r="S288" s="7" t="str">
        <f>INDEX('Masterlist - Updating'!$S:$S,MATCH(B288,'Masterlist - Updating'!$B:$B,0))</f>
        <v>SALDM/1010/2/21
SALDM/1074/3/21
SALDM/0624/1/22</v>
      </c>
      <c r="T288" s="7" t="str">
        <f>INDEX('Masterlist - Updating'!$T:$T,MATCH(B288,'Masterlist - Updating'!$B:$B,0))</f>
        <v>11.08.2023
12.08.2023
19.04.2023</v>
      </c>
      <c r="U288" s="11">
        <f t="shared" ca="1" si="14"/>
        <v>44831</v>
      </c>
      <c r="V288" s="11">
        <f t="shared" si="16"/>
        <v>45037</v>
      </c>
    </row>
    <row r="289" spans="1:22" ht="62" hidden="1" x14ac:dyDescent="0.35">
      <c r="A289" s="2">
        <v>226</v>
      </c>
      <c r="B289" s="12" t="s">
        <v>1253</v>
      </c>
      <c r="C289" s="130" t="str">
        <f>INDEX('Masterlist - Updating'!$C:$C,MATCH(B289,'Masterlist - Updating'!$B:$B,0))</f>
        <v>PLUG GAUGE 
(GO &amp; NO GO)</v>
      </c>
      <c r="D289" s="7" t="str">
        <f>INDEX('Masterlist - Updating'!$D:$D,MATCH(B289,'Masterlist - Updating'!$B:$B,0))</f>
        <v>PMC MERCURY</v>
      </c>
      <c r="E289" s="7" t="str">
        <f>INDEX('Masterlist - Updating'!$E:$E,MATCH(B289,'Masterlist - Updating'!$B:$B,0))</f>
        <v>1-3/8" - 12 UNF - 2B</v>
      </c>
      <c r="F289" s="7" t="str">
        <f>INDEX('Masterlist - Updating'!$F:$F,MATCH(B289,'Masterlist - Updating'!$B:$B,0))</f>
        <v>1</v>
      </c>
      <c r="G289" s="7" t="str">
        <f>INDEX('Masterlist - Updating'!$G:$G,MATCH(B289,'Masterlist - Updating'!$B:$B,0))</f>
        <v>MDCP-15:2020</v>
      </c>
      <c r="H289" s="7" t="str">
        <f>INDEX('Masterlist - Updating'!$H:$H,MATCH(B289,'Masterlist - Updating'!$B:$B,0))</f>
        <v>ANSI/ASME B1.2
ANSI/ASME B1.8
ANSI/ASME B1.20.1
ANSI/ASME B1.5</v>
      </c>
      <c r="I289" s="8">
        <f>INDEX('Masterlist - Updating'!$I:$I,MATCH(B289,'Masterlist - Updating'!$B:$B,0))</f>
        <v>44566</v>
      </c>
      <c r="J289" s="133">
        <f>INDEX('Masterlist - Updating'!$J:$J,MATCH(B289,'Masterlist - Updating'!$B:$B,0))</f>
        <v>1</v>
      </c>
      <c r="K289" s="133" t="str">
        <f>INDEX('Masterlist - Updating'!$K:$K,MATCH(B289,'Masterlist - Updating'!$B:$B,0))</f>
        <v>Years</v>
      </c>
      <c r="L289" s="8">
        <f>INDEX('Masterlist - Updating'!$L:$L,MATCH(B289,'Masterlist - Updating'!$B:$B,0))</f>
        <v>44931</v>
      </c>
      <c r="M289" s="7" t="str">
        <f>INDEX('Masterlist - Updating'!$M:$M,MATCH(B289,'Masterlist - Updating'!$B:$B,0))</f>
        <v>Ming Deng</v>
      </c>
      <c r="N289" s="7" t="str">
        <f>INDEX('Masterlist - Updating'!$N:$N,MATCH(B289,'Masterlist - Updating'!$B:$B,0))</f>
        <v>MDL214096</v>
      </c>
      <c r="O289" s="7" t="str">
        <f>INDEX('Masterlist - Updating'!$O:$O,MATCH(B289,'Masterlist - Updating'!$B:$B,0))</f>
        <v>M/S GAUGE ROOM H30</v>
      </c>
      <c r="P289" s="7" t="b">
        <f ca="1">INDEX('Masterlist - Updating'!$P:$P,MATCH(B289,'Masterlist - Updating'!$B:$B,0))</f>
        <v>1</v>
      </c>
      <c r="Q289" s="7">
        <f>INDEX('Masterlist - Updating'!$Q:$Q,MATCH(B289,'Masterlist - Updating'!$B:$B,0))</f>
        <v>0</v>
      </c>
      <c r="R289" s="7">
        <f>INDEX('Masterlist - Updating'!$R:$R,MATCH(B289,'Masterlist - Updating'!$B:$B,0))</f>
        <v>0</v>
      </c>
      <c r="S289" s="7">
        <f>INDEX('Masterlist - Updating'!$S:$S,MATCH(B289,'Masterlist - Updating'!$B:$B,0))</f>
        <v>0</v>
      </c>
      <c r="T289" s="7">
        <f>INDEX('Masterlist - Updating'!$T:$T,MATCH(B289,'Masterlist - Updating'!$B:$B,0))</f>
        <v>0</v>
      </c>
      <c r="U289" s="11">
        <f t="shared" ca="1" si="14"/>
        <v>44831</v>
      </c>
      <c r="V289" s="11">
        <f t="shared" si="16"/>
        <v>44917</v>
      </c>
    </row>
    <row r="290" spans="1:22" ht="62" hidden="1" x14ac:dyDescent="0.35">
      <c r="A290" s="2">
        <v>227</v>
      </c>
      <c r="B290" s="12" t="s">
        <v>1255</v>
      </c>
      <c r="C290" s="130" t="str">
        <f>INDEX('Masterlist - Updating'!$C:$C,MATCH(B290,'Masterlist - Updating'!$B:$B,0))</f>
        <v>PLUG GAUGE 
(GO &amp; NO GO)</v>
      </c>
      <c r="D290" s="7" t="str">
        <f>INDEX('Masterlist - Updating'!$D:$D,MATCH(B290,'Masterlist - Updating'!$B:$B,0))</f>
        <v>PMC MERCURY</v>
      </c>
      <c r="E290" s="7" t="str">
        <f>INDEX('Masterlist - Updating'!$E:$E,MATCH(B290,'Masterlist - Updating'!$B:$B,0))</f>
        <v xml:space="preserve">1-5/8"  - 8 UN - 2B </v>
      </c>
      <c r="F290" s="7" t="str">
        <f>INDEX('Masterlist - Updating'!$F:$F,MATCH(B290,'Masterlist - Updating'!$B:$B,0))</f>
        <v>#1</v>
      </c>
      <c r="G290" s="7" t="str">
        <f>INDEX('Masterlist - Updating'!$G:$G,MATCH(B290,'Masterlist - Updating'!$B:$B,0))</f>
        <v>MDCP-15:2020</v>
      </c>
      <c r="H290" s="7" t="str">
        <f>INDEX('Masterlist - Updating'!$H:$H,MATCH(B290,'Masterlist - Updating'!$B:$B,0))</f>
        <v>ANSI/ASME B1.2
ANSI/ASME B1.8
ANSI/ASME B1.20.1
ANSI/ASME B1.5</v>
      </c>
      <c r="I290" s="8">
        <f>INDEX('Masterlist - Updating'!$I:$I,MATCH(B290,'Masterlist - Updating'!$B:$B,0))</f>
        <v>44566</v>
      </c>
      <c r="J290" s="133">
        <f>INDEX('Masterlist - Updating'!$J:$J,MATCH(B290,'Masterlist - Updating'!$B:$B,0))</f>
        <v>1</v>
      </c>
      <c r="K290" s="133" t="str">
        <f>INDEX('Masterlist - Updating'!$K:$K,MATCH(B290,'Masterlist - Updating'!$B:$B,0))</f>
        <v>Years</v>
      </c>
      <c r="L290" s="8">
        <f>INDEX('Masterlist - Updating'!$L:$L,MATCH(B290,'Masterlist - Updating'!$B:$B,0))</f>
        <v>44931</v>
      </c>
      <c r="M290" s="7" t="str">
        <f>INDEX('Masterlist - Updating'!$M:$M,MATCH(B290,'Masterlist - Updating'!$B:$B,0))</f>
        <v>Ming Deng</v>
      </c>
      <c r="N290" s="7" t="str">
        <f>INDEX('Masterlist - Updating'!$N:$N,MATCH(B290,'Masterlist - Updating'!$B:$B,0))</f>
        <v>MDL214096-11</v>
      </c>
      <c r="O290" s="7" t="str">
        <f>INDEX('Masterlist - Updating'!$O:$O,MATCH(B290,'Masterlist - Updating'!$B:$B,0))</f>
        <v>QC BAY C TROLLY 1 L2</v>
      </c>
      <c r="P290" s="7" t="b">
        <f ca="1">INDEX('Masterlist - Updating'!$P:$P,MATCH(B290,'Masterlist - Updating'!$B:$B,0))</f>
        <v>1</v>
      </c>
      <c r="Q290" s="7">
        <f>INDEX('Masterlist - Updating'!$Q:$Q,MATCH(B290,'Masterlist - Updating'!$B:$B,0))</f>
        <v>0</v>
      </c>
      <c r="R290" s="7">
        <f>INDEX('Masterlist - Updating'!$R:$R,MATCH(B290,'Masterlist - Updating'!$B:$B,0))</f>
        <v>0</v>
      </c>
      <c r="S290" s="7">
        <f>INDEX('Masterlist - Updating'!$S:$S,MATCH(B290,'Masterlist - Updating'!$B:$B,0))</f>
        <v>0</v>
      </c>
      <c r="T290" s="7">
        <f>INDEX('Masterlist - Updating'!$T:$T,MATCH(B290,'Masterlist - Updating'!$B:$B,0))</f>
        <v>0</v>
      </c>
      <c r="U290" s="11">
        <f t="shared" ca="1" si="14"/>
        <v>44831</v>
      </c>
      <c r="V290" s="11">
        <f t="shared" si="16"/>
        <v>44917</v>
      </c>
    </row>
    <row r="291" spans="1:22" ht="62" hidden="1" x14ac:dyDescent="0.35">
      <c r="A291" s="2">
        <v>228</v>
      </c>
      <c r="B291" s="12" t="s">
        <v>1256</v>
      </c>
      <c r="C291" s="130" t="str">
        <f>INDEX('Masterlist - Updating'!$C:$C,MATCH(B291,'Masterlist - Updating'!$B:$B,0))</f>
        <v>PLUG GAUGE 
(GO &amp; NO GO)</v>
      </c>
      <c r="D291" s="7" t="str">
        <f>INDEX('Masterlist - Updating'!$D:$D,MATCH(B291,'Masterlist - Updating'!$B:$B,0))</f>
        <v>PMC MERCURY</v>
      </c>
      <c r="E291" s="7" t="str">
        <f>INDEX('Masterlist - Updating'!$E:$E,MATCH(B291,'Masterlist - Updating'!$B:$B,0))</f>
        <v>2-1/8" - 8 UN - 2B</v>
      </c>
      <c r="F291" s="7" t="str">
        <f>INDEX('Masterlist - Updating'!$F:$F,MATCH(B291,'Masterlist - Updating'!$B:$B,0))</f>
        <v>#1</v>
      </c>
      <c r="G291" s="7" t="str">
        <f>INDEX('Masterlist - Updating'!$G:$G,MATCH(B291,'Masterlist - Updating'!$B:$B,0))</f>
        <v>QCD/TRSG/PROCEDURE 014 / TRSG/QM/001/20 / 
ANSI/ASME B1.2-1983</v>
      </c>
      <c r="H291" s="7" t="str">
        <f>INDEX('Masterlist - Updating'!$H:$H,MATCH(B291,'Masterlist - Updating'!$B:$B,0))</f>
        <v>ANSI/ASME B1.2
ANSI/ASME B1.8
ANSI/ASME B1.20.1
ANSI/ASME B1.5</v>
      </c>
      <c r="I291" s="8">
        <f>INDEX('Masterlist - Updating'!$I:$I,MATCH(B291,'Masterlist - Updating'!$B:$B,0))</f>
        <v>44686</v>
      </c>
      <c r="J291" s="133">
        <f>INDEX('Masterlist - Updating'!$J:$J,MATCH(B291,'Masterlist - Updating'!$B:$B,0))</f>
        <v>1</v>
      </c>
      <c r="K291" s="133" t="str">
        <f>INDEX('Masterlist - Updating'!$K:$K,MATCH(B291,'Masterlist - Updating'!$B:$B,0))</f>
        <v>Years</v>
      </c>
      <c r="L291" s="8">
        <f>INDEX('Masterlist - Updating'!$L:$L,MATCH(B291,'Masterlist - Updating'!$B:$B,0))</f>
        <v>45051</v>
      </c>
      <c r="M291" s="7" t="str">
        <f>INDEX('Masterlist - Updating'!$M:$M,MATCH(B291,'Masterlist - Updating'!$B:$B,0))</f>
        <v>TRESCAL</v>
      </c>
      <c r="N291" s="7" t="str">
        <f>INDEX('Masterlist - Updating'!$N:$N,MATCH(B291,'Masterlist - Updating'!$B:$B,0))</f>
        <v>SALDM/0675/58/22</v>
      </c>
      <c r="O291" s="7" t="str">
        <f>INDEX('Masterlist - Updating'!$O:$O,MATCH(B291,'Masterlist - Updating'!$B:$B,0))</f>
        <v>QC BAY C TROLLY 1 L2</v>
      </c>
      <c r="P291" s="7" t="b">
        <f ca="1">INDEX('Masterlist - Updating'!$P:$P,MATCH(B291,'Masterlist - Updating'!$B:$B,0))</f>
        <v>1</v>
      </c>
      <c r="Q291" s="7">
        <f>INDEX('Masterlist - Updating'!$Q:$Q,MATCH(B291,'Masterlist - Updating'!$B:$B,0))</f>
        <v>0</v>
      </c>
      <c r="R291" s="7" t="str">
        <f>INDEX('Masterlist - Updating'!$R:$R,MATCH(B291,'Masterlist - Updating'!$B:$B,0))</f>
        <v>18640 (E81)
0101 (600.2)
000211509 (PH-3515F)</v>
      </c>
      <c r="S291" s="7" t="str">
        <f>INDEX('Masterlist - Updating'!$S:$S,MATCH(B291,'Masterlist - Updating'!$B:$B,0))</f>
        <v>SALDM/1010/2/21
SALDM/1074/3/21
SALDM/0624/1/22</v>
      </c>
      <c r="T291" s="7" t="str">
        <f>INDEX('Masterlist - Updating'!$T:$T,MATCH(B291,'Masterlist - Updating'!$B:$B,0))</f>
        <v>11.08.2023
12.08.2023
19.04.2023</v>
      </c>
      <c r="U291" s="11">
        <f t="shared" ca="1" si="14"/>
        <v>44831</v>
      </c>
      <c r="V291" s="11">
        <f t="shared" si="16"/>
        <v>45037</v>
      </c>
    </row>
    <row r="292" spans="1:22" ht="62" hidden="1" x14ac:dyDescent="0.35">
      <c r="A292" s="2">
        <v>229</v>
      </c>
      <c r="B292" s="12" t="s">
        <v>1258</v>
      </c>
      <c r="C292" s="130" t="str">
        <f>INDEX('Masterlist - Updating'!$C:$C,MATCH(B292,'Masterlist - Updating'!$B:$B,0))</f>
        <v>PLUG GAUGE 
(GO &amp; NO GO)</v>
      </c>
      <c r="D292" s="7" t="str">
        <f>INDEX('Masterlist - Updating'!$D:$D,MATCH(B292,'Masterlist - Updating'!$B:$B,0))</f>
        <v>PMC MERCURY</v>
      </c>
      <c r="E292" s="7" t="str">
        <f>INDEX('Masterlist - Updating'!$E:$E,MATCH(B292,'Masterlist - Updating'!$B:$B,0))</f>
        <v>2-1/4"  - 8 UN - 2B</v>
      </c>
      <c r="F292" s="7" t="str">
        <f>INDEX('Masterlist - Updating'!$F:$F,MATCH(B292,'Masterlist - Updating'!$B:$B,0))</f>
        <v>#3</v>
      </c>
      <c r="G292" s="7" t="str">
        <f>INDEX('Masterlist - Updating'!$G:$G,MATCH(B292,'Masterlist - Updating'!$B:$B,0))</f>
        <v>QCD/TRSG/PROCEDURE 014 / TRSG/QM/001/20</v>
      </c>
      <c r="H292" s="7" t="str">
        <f>INDEX('Masterlist - Updating'!$H:$H,MATCH(B292,'Masterlist - Updating'!$B:$B,0))</f>
        <v>ANSI/ASME B1.2
ANSI/ASME B1.8
ANSI/ASME B1.20.1
ANSI/ASME B1.5</v>
      </c>
      <c r="I292" s="8">
        <f>INDEX('Masterlist - Updating'!$I:$I,MATCH(B292,'Masterlist - Updating'!$B:$B,0))</f>
        <v>44559</v>
      </c>
      <c r="J292" s="133">
        <f>INDEX('Masterlist - Updating'!$J:$J,MATCH(B292,'Masterlist - Updating'!$B:$B,0))</f>
        <v>1</v>
      </c>
      <c r="K292" s="133" t="str">
        <f>INDEX('Masterlist - Updating'!$K:$K,MATCH(B292,'Masterlist - Updating'!$B:$B,0))</f>
        <v>Years</v>
      </c>
      <c r="L292" s="8">
        <f>INDEX('Masterlist - Updating'!$L:$L,MATCH(B292,'Masterlist - Updating'!$B:$B,0))</f>
        <v>44924</v>
      </c>
      <c r="M292" s="7" t="str">
        <f>INDEX('Masterlist - Updating'!$M:$M,MATCH(B292,'Masterlist - Updating'!$B:$B,0))</f>
        <v>TRESCAL</v>
      </c>
      <c r="N292" s="7" t="str">
        <f>INDEX('Masterlist - Updating'!$N:$N,MATCH(B292,'Masterlist - Updating'!$B:$B,0))</f>
        <v>SALDM/2184/9/21</v>
      </c>
      <c r="O292" s="7" t="str">
        <f>INDEX('Masterlist - Updating'!$O:$O,MATCH(B292,'Masterlist - Updating'!$B:$B,0))</f>
        <v>QC BAY C TROLLY 1 L2</v>
      </c>
      <c r="P292" s="7" t="b">
        <f ca="1">INDEX('Masterlist - Updating'!$P:$P,MATCH(B292,'Masterlist - Updating'!$B:$B,0))</f>
        <v>1</v>
      </c>
      <c r="Q292" s="7">
        <f>INDEX('Masterlist - Updating'!$Q:$Q,MATCH(B292,'Masterlist - Updating'!$B:$B,0))</f>
        <v>0</v>
      </c>
      <c r="R292" s="7">
        <f>INDEX('Masterlist - Updating'!$R:$R,MATCH(B292,'Masterlist - Updating'!$B:$B,0))</f>
        <v>0</v>
      </c>
      <c r="S292" s="7">
        <f>INDEX('Masterlist - Updating'!$S:$S,MATCH(B292,'Masterlist - Updating'!$B:$B,0))</f>
        <v>0</v>
      </c>
      <c r="T292" s="7">
        <f>INDEX('Masterlist - Updating'!$T:$T,MATCH(B292,'Masterlist - Updating'!$B:$B,0))</f>
        <v>0</v>
      </c>
      <c r="U292" s="11">
        <f t="shared" ca="1" si="14"/>
        <v>44831</v>
      </c>
      <c r="V292" s="11">
        <f t="shared" si="16"/>
        <v>44910</v>
      </c>
    </row>
    <row r="293" spans="1:22" ht="62" hidden="1" x14ac:dyDescent="0.35">
      <c r="A293" s="2">
        <v>164</v>
      </c>
      <c r="B293" s="12" t="s">
        <v>1259</v>
      </c>
      <c r="C293" s="130" t="str">
        <f>INDEX('Masterlist - Updating'!$C:$C,MATCH(B293,'Masterlist - Updating'!$B:$B,0))</f>
        <v>PLUG GAUGE</v>
      </c>
      <c r="D293" s="7" t="str">
        <f>INDEX('Masterlist - Updating'!$D:$D,MATCH(B293,'Masterlist - Updating'!$B:$B,0))</f>
        <v>PMC MERCURY</v>
      </c>
      <c r="E293" s="7" t="str">
        <f>INDEX('Masterlist - Updating'!$E:$E,MATCH(B293,'Masterlist - Updating'!$B:$B,0))</f>
        <v>1/8" - 27 NPT L1</v>
      </c>
      <c r="F293" s="7" t="str">
        <f>INDEX('Masterlist - Updating'!$F:$F,MATCH(B293,'Masterlist - Updating'!$B:$B,0))</f>
        <v>3</v>
      </c>
      <c r="G293" s="7" t="str">
        <f>INDEX('Masterlist - Updating'!$G:$G,MATCH(B293,'Masterlist - Updating'!$B:$B,0))</f>
        <v>QCD/TRSG/PROCEDURE 030 / TRSG/QM/001/20 / 
ANSI/ASME B1.20.5-1991</v>
      </c>
      <c r="H293" s="7" t="str">
        <f>INDEX('Masterlist - Updating'!$H:$H,MATCH(B293,'Masterlist - Updating'!$B:$B,0))</f>
        <v>ANSI/ASME B1.2
ANSI/ASME B1.8
ANSI/ASME B1.20.1
ANSI/ASME B1.5</v>
      </c>
      <c r="I293" s="8">
        <f>INDEX('Masterlist - Updating'!$I:$I,MATCH(B293,'Masterlist - Updating'!$B:$B,0))</f>
        <v>44690</v>
      </c>
      <c r="J293" s="133">
        <f>INDEX('Masterlist - Updating'!$J:$J,MATCH(B293,'Masterlist - Updating'!$B:$B,0))</f>
        <v>1</v>
      </c>
      <c r="K293" s="133" t="str">
        <f>INDEX('Masterlist - Updating'!$K:$K,MATCH(B293,'Masterlist - Updating'!$B:$B,0))</f>
        <v>Years</v>
      </c>
      <c r="L293" s="8">
        <f>INDEX('Masterlist - Updating'!$L:$L,MATCH(B293,'Masterlist - Updating'!$B:$B,0))</f>
        <v>45055</v>
      </c>
      <c r="M293" s="7" t="str">
        <f>INDEX('Masterlist - Updating'!$M:$M,MATCH(B293,'Masterlist - Updating'!$B:$B,0))</f>
        <v>TRESCAL</v>
      </c>
      <c r="N293" s="7" t="str">
        <f>INDEX('Masterlist - Updating'!$N:$N,MATCH(B293,'Masterlist - Updating'!$B:$B,0))</f>
        <v>SALDM/0699/18/22</v>
      </c>
      <c r="O293" s="7" t="str">
        <f>INDEX('Masterlist - Updating'!$O:$O,MATCH(B293,'Masterlist - Updating'!$B:$B,0))</f>
        <v>QC BAY C TROLLY 1 L3</v>
      </c>
      <c r="P293" s="7" t="b">
        <f ca="1">INDEX('Masterlist - Updating'!$P:$P,MATCH(B293,'Masterlist - Updating'!$B:$B,0))</f>
        <v>1</v>
      </c>
      <c r="Q293" s="7">
        <f>INDEX('Masterlist - Updating'!$Q:$Q,MATCH(B293,'Masterlist - Updating'!$B:$B,0))</f>
        <v>0</v>
      </c>
      <c r="R293" s="7" t="str">
        <f>INDEX('Masterlist - Updating'!$R:$R,MATCH(B293,'Masterlist - Updating'!$B:$B,0))</f>
        <v>18640 (E81)
0101 (600.2)
000211509 (PH-3515F)</v>
      </c>
      <c r="S293" s="7" t="str">
        <f>INDEX('Masterlist - Updating'!$S:$S,MATCH(B293,'Masterlist - Updating'!$B:$B,0))</f>
        <v>SALDM/1010/2/21
SALDM/1074/3/21
SALDM/0624/1/22</v>
      </c>
      <c r="T293" s="7" t="str">
        <f>INDEX('Masterlist - Updating'!$T:$T,MATCH(B293,'Masterlist - Updating'!$B:$B,0))</f>
        <v>11.08.2023
12.08.2023
19.04.2023</v>
      </c>
      <c r="U293" s="11">
        <f t="shared" ca="1" si="14"/>
        <v>44831</v>
      </c>
      <c r="V293" s="11">
        <f t="shared" si="16"/>
        <v>45041</v>
      </c>
    </row>
    <row r="294" spans="1:22" ht="62" hidden="1" x14ac:dyDescent="0.35">
      <c r="A294" s="2">
        <v>235</v>
      </c>
      <c r="B294" s="12" t="s">
        <v>1263</v>
      </c>
      <c r="C294" s="130" t="str">
        <f>INDEX('Masterlist - Updating'!$C:$C,MATCH(B294,'Masterlist - Updating'!$B:$B,0))</f>
        <v>PLUG GAUGE</v>
      </c>
      <c r="D294" s="7" t="str">
        <f>INDEX('Masterlist - Updating'!$D:$D,MATCH(B294,'Masterlist - Updating'!$B:$B,0))</f>
        <v>PMC MERCURY</v>
      </c>
      <c r="E294" s="7" t="str">
        <f>INDEX('Masterlist - Updating'!$E:$E,MATCH(B294,'Masterlist - Updating'!$B:$B,0))</f>
        <v>1' - 11.5 NPT L1</v>
      </c>
      <c r="F294" s="7" t="str">
        <f>INDEX('Masterlist - Updating'!$F:$F,MATCH(B294,'Masterlist - Updating'!$B:$B,0))</f>
        <v>#1</v>
      </c>
      <c r="G294" s="7" t="str">
        <f>INDEX('Masterlist - Updating'!$G:$G,MATCH(B294,'Masterlist - Updating'!$B:$B,0))</f>
        <v>QCD/TRSG/PROCEDURE 030 / TRSG/QM/001/20</v>
      </c>
      <c r="H294" s="7" t="str">
        <f>INDEX('Masterlist - Updating'!$H:$H,MATCH(B294,'Masterlist - Updating'!$B:$B,0))</f>
        <v>ANSI/ASME B1.2
ANSI/ASME B1.8
ANSI/ASME B1.20.1
ANSI/ASME B1.5</v>
      </c>
      <c r="I294" s="8">
        <f>INDEX('Masterlist - Updating'!$I:$I,MATCH(B294,'Masterlist - Updating'!$B:$B,0))</f>
        <v>44529</v>
      </c>
      <c r="J294" s="133">
        <f>INDEX('Masterlist - Updating'!$J:$J,MATCH(B294,'Masterlist - Updating'!$B:$B,0))</f>
        <v>1</v>
      </c>
      <c r="K294" s="133" t="str">
        <f>INDEX('Masterlist - Updating'!$K:$K,MATCH(B294,'Masterlist - Updating'!$B:$B,0))</f>
        <v>Years</v>
      </c>
      <c r="L294" s="8">
        <f>INDEX('Masterlist - Updating'!$L:$L,MATCH(B294,'Masterlist - Updating'!$B:$B,0))</f>
        <v>44894</v>
      </c>
      <c r="M294" s="7" t="str">
        <f>INDEX('Masterlist - Updating'!$M:$M,MATCH(B294,'Masterlist - Updating'!$B:$B,0))</f>
        <v>TRESCAL</v>
      </c>
      <c r="N294" s="7" t="str">
        <f>INDEX('Masterlist - Updating'!$N:$N,MATCH(B294,'Masterlist - Updating'!$B:$B,0))</f>
        <v>SALDM/1918/8/21</v>
      </c>
      <c r="O294" s="7" t="str">
        <f>INDEX('Masterlist - Updating'!$O:$O,MATCH(B294,'Masterlist - Updating'!$B:$B,0))</f>
        <v>M/S GAUGE ROOM H35</v>
      </c>
      <c r="P294" s="7" t="b">
        <f ca="1">INDEX('Masterlist - Updating'!$P:$P,MATCH(B294,'Masterlist - Updating'!$B:$B,0))</f>
        <v>1</v>
      </c>
      <c r="Q294" s="7">
        <f>INDEX('Masterlist - Updating'!$Q:$Q,MATCH(B294,'Masterlist - Updating'!$B:$B,0))</f>
        <v>0</v>
      </c>
      <c r="R294" s="7">
        <f>INDEX('Masterlist - Updating'!$R:$R,MATCH(B294,'Masterlist - Updating'!$B:$B,0))</f>
        <v>0</v>
      </c>
      <c r="S294" s="7">
        <f>INDEX('Masterlist - Updating'!$S:$S,MATCH(B294,'Masterlist - Updating'!$B:$B,0))</f>
        <v>0</v>
      </c>
      <c r="T294" s="7">
        <f>INDEX('Masterlist - Updating'!$T:$T,MATCH(B294,'Masterlist - Updating'!$B:$B,0))</f>
        <v>0</v>
      </c>
      <c r="U294" s="11">
        <f t="shared" ca="1" si="14"/>
        <v>44831</v>
      </c>
      <c r="V294" s="11">
        <f t="shared" si="16"/>
        <v>44880</v>
      </c>
    </row>
    <row r="295" spans="1:22" ht="62" hidden="1" x14ac:dyDescent="0.35">
      <c r="A295" s="2">
        <v>230</v>
      </c>
      <c r="B295" s="12" t="s">
        <v>1269</v>
      </c>
      <c r="C295" s="130" t="str">
        <f>INDEX('Masterlist - Updating'!$C:$C,MATCH(B295,'Masterlist - Updating'!$B:$B,0))</f>
        <v>PLUG GAUGE 
(GO &amp; NO GO)</v>
      </c>
      <c r="D295" s="7" t="str">
        <f>INDEX('Masterlist - Updating'!$D:$D,MATCH(B295,'Masterlist - Updating'!$B:$B,0))</f>
        <v>PMC MERCURY</v>
      </c>
      <c r="E295" s="7" t="str">
        <f>INDEX('Masterlist - Updating'!$E:$E,MATCH(B295,'Masterlist - Updating'!$B:$B,0))</f>
        <v>3/4"  - 16 UNF - 2B</v>
      </c>
      <c r="F295" s="7" t="str">
        <f>INDEX('Masterlist - Updating'!$F:$F,MATCH(B295,'Masterlist - Updating'!$B:$B,0))</f>
        <v>#2</v>
      </c>
      <c r="G295" s="7" t="str">
        <f>INDEX('Masterlist - Updating'!$G:$G,MATCH(B295,'Masterlist - Updating'!$B:$B,0))</f>
        <v>QCD/TRSG/PROCEDURE 014 / TRSG/QM/001/20 / 
ANSI/ASME B1.2-1983</v>
      </c>
      <c r="H295" s="7" t="str">
        <f>INDEX('Masterlist - Updating'!$H:$H,MATCH(B295,'Masterlist - Updating'!$B:$B,0))</f>
        <v>ANSI/ASME B1.2
ANSI/ASME B1.8
ANSI/ASME B1.20.1
ANSI/ASME B1.5</v>
      </c>
      <c r="I295" s="8">
        <f>INDEX('Masterlist - Updating'!$I:$I,MATCH(B295,'Masterlist - Updating'!$B:$B,0))</f>
        <v>44677</v>
      </c>
      <c r="J295" s="133">
        <f>INDEX('Masterlist - Updating'!$J:$J,MATCH(B295,'Masterlist - Updating'!$B:$B,0))</f>
        <v>1</v>
      </c>
      <c r="K295" s="133" t="str">
        <f>INDEX('Masterlist - Updating'!$K:$K,MATCH(B295,'Masterlist - Updating'!$B:$B,0))</f>
        <v>Years</v>
      </c>
      <c r="L295" s="8">
        <f>INDEX('Masterlist - Updating'!$L:$L,MATCH(B295,'Masterlist - Updating'!$B:$B,0))</f>
        <v>45042</v>
      </c>
      <c r="M295" s="7" t="str">
        <f>INDEX('Masterlist - Updating'!$M:$M,MATCH(B295,'Masterlist - Updating'!$B:$B,0))</f>
        <v>TRESCAL</v>
      </c>
      <c r="N295" s="7" t="str">
        <f>INDEX('Masterlist - Updating'!$N:$N,MATCH(B295,'Masterlist - Updating'!$B:$B,0))</f>
        <v>SALDM/0675/3/22</v>
      </c>
      <c r="O295" s="7" t="str">
        <f>INDEX('Masterlist - Updating'!$O:$O,MATCH(B295,'Masterlist - Updating'!$B:$B,0))</f>
        <v>QC BAY C TROLLY 1 L3</v>
      </c>
      <c r="P295" s="7" t="b">
        <f ca="1">INDEX('Masterlist - Updating'!$P:$P,MATCH(B295,'Masterlist - Updating'!$B:$B,0))</f>
        <v>1</v>
      </c>
      <c r="Q295" s="7">
        <f>INDEX('Masterlist - Updating'!$Q:$Q,MATCH(B295,'Masterlist - Updating'!$B:$B,0))</f>
        <v>0</v>
      </c>
      <c r="R295" s="7" t="str">
        <f>INDEX('Masterlist - Updating'!$R:$R,MATCH(B295,'Masterlist - Updating'!$B:$B,0))</f>
        <v>18640 (E81)
0101 (600.2)
000211509 (PH-3515F)</v>
      </c>
      <c r="S295" s="7" t="str">
        <f>INDEX('Masterlist - Updating'!$S:$S,MATCH(B295,'Masterlist - Updating'!$B:$B,0))</f>
        <v>SALDM/1010/2/21
SALDM/1074/3/21
SALDM/0624/1/22</v>
      </c>
      <c r="T295" s="7" t="str">
        <f>INDEX('Masterlist - Updating'!$T:$T,MATCH(B295,'Masterlist - Updating'!$B:$B,0))</f>
        <v>11.08.2023
12.08.2023
19.04.2023</v>
      </c>
      <c r="U295" s="11">
        <f t="shared" ca="1" si="14"/>
        <v>44831</v>
      </c>
      <c r="V295" s="11">
        <f t="shared" si="16"/>
        <v>45028</v>
      </c>
    </row>
    <row r="296" spans="1:22" ht="62" hidden="1" x14ac:dyDescent="0.35">
      <c r="A296" s="2">
        <v>231</v>
      </c>
      <c r="B296" s="12" t="s">
        <v>1271</v>
      </c>
      <c r="C296" s="130" t="str">
        <f>INDEX('Masterlist - Updating'!$C:$C,MATCH(B296,'Masterlist - Updating'!$B:$B,0))</f>
        <v>PLUG GAUGE 
(GO &amp; NO GO)</v>
      </c>
      <c r="D296" s="7" t="str">
        <f>INDEX('Masterlist - Updating'!$D:$D,MATCH(B296,'Masterlist - Updating'!$B:$B,0))</f>
        <v>PMC MERCURY</v>
      </c>
      <c r="E296" s="7" t="str">
        <f>INDEX('Masterlist - Updating'!$E:$E,MATCH(B296,'Masterlist - Updating'!$B:$B,0))</f>
        <v>1" - 8 UNC - 2B</v>
      </c>
      <c r="F296" s="7" t="str">
        <f>INDEX('Masterlist - Updating'!$F:$F,MATCH(B296,'Masterlist - Updating'!$B:$B,0))</f>
        <v>#1</v>
      </c>
      <c r="G296" s="7" t="str">
        <f>INDEX('Masterlist - Updating'!$G:$G,MATCH(B296,'Masterlist - Updating'!$B:$B,0))</f>
        <v>QCD/TRSG/PROCEDURE 014 / TRSG/QM/001/20 / 
ANSI/ASME B1.2-1983</v>
      </c>
      <c r="H296" s="7" t="str">
        <f>INDEX('Masterlist - Updating'!$H:$H,MATCH(B296,'Masterlist - Updating'!$B:$B,0))</f>
        <v>ANSI/ASME B1.2
ANSI/ASME B1.8
ANSI/ASME B1.20.1
ANSI/ASME B1.5</v>
      </c>
      <c r="I296" s="8">
        <f>INDEX('Masterlist - Updating'!$I:$I,MATCH(B296,'Masterlist - Updating'!$B:$B,0))</f>
        <v>44677</v>
      </c>
      <c r="J296" s="133">
        <f>INDEX('Masterlist - Updating'!$J:$J,MATCH(B296,'Masterlist - Updating'!$B:$B,0))</f>
        <v>1</v>
      </c>
      <c r="K296" s="133" t="str">
        <f>INDEX('Masterlist - Updating'!$K:$K,MATCH(B296,'Masterlist - Updating'!$B:$B,0))</f>
        <v>Years</v>
      </c>
      <c r="L296" s="8">
        <f>INDEX('Masterlist - Updating'!$L:$L,MATCH(B296,'Masterlist - Updating'!$B:$B,0))</f>
        <v>45042</v>
      </c>
      <c r="M296" s="7" t="str">
        <f>INDEX('Masterlist - Updating'!$M:$M,MATCH(B296,'Masterlist - Updating'!$B:$B,0))</f>
        <v>TRESCAL</v>
      </c>
      <c r="N296" s="7">
        <f>INDEX('Masterlist - Updating'!$N:$N,MATCH(B296,'Masterlist - Updating'!$B:$B,0))</f>
        <v>0</v>
      </c>
      <c r="O296" s="7" t="str">
        <f>INDEX('Masterlist - Updating'!$O:$O,MATCH(B296,'Masterlist - Updating'!$B:$B,0))</f>
        <v>M/S GAUGE ROOM H17</v>
      </c>
      <c r="P296" s="7" t="b">
        <f ca="1">INDEX('Masterlist - Updating'!$P:$P,MATCH(B296,'Masterlist - Updating'!$B:$B,0))</f>
        <v>1</v>
      </c>
      <c r="Q296" s="7">
        <f>INDEX('Masterlist - Updating'!$Q:$Q,MATCH(B296,'Masterlist - Updating'!$B:$B,0))</f>
        <v>0</v>
      </c>
      <c r="R296" s="7" t="str">
        <f>INDEX('Masterlist - Updating'!$R:$R,MATCH(B296,'Masterlist - Updating'!$B:$B,0))</f>
        <v>18640 (E81)
0101 (600.2)
000211509 (PH-3515F)</v>
      </c>
      <c r="S296" s="7" t="str">
        <f>INDEX('Masterlist - Updating'!$S:$S,MATCH(B296,'Masterlist - Updating'!$B:$B,0))</f>
        <v>SALDM/1010/2/21
SALDM/1074/3/21
SALDM/0624/1/22</v>
      </c>
      <c r="T296" s="7" t="str">
        <f>INDEX('Masterlist - Updating'!$T:$T,MATCH(B296,'Masterlist - Updating'!$B:$B,0))</f>
        <v>11.08.2023
12.08.2023
19.04.2023</v>
      </c>
      <c r="U296" s="11">
        <f t="shared" ca="1" si="14"/>
        <v>44831</v>
      </c>
      <c r="V296" s="11">
        <f t="shared" si="16"/>
        <v>45028</v>
      </c>
    </row>
    <row r="297" spans="1:22" ht="62" x14ac:dyDescent="0.35">
      <c r="A297" s="2">
        <v>342</v>
      </c>
      <c r="B297" s="18" t="s">
        <v>1273</v>
      </c>
      <c r="C297" s="130" t="str">
        <f>INDEX('Masterlist - Updating'!$C:$C,MATCH(B297,'Masterlist - Updating'!$B:$B,0))</f>
        <v>TEMPERATURE &amp; HUMIDITY DATA LOGGER</v>
      </c>
      <c r="D297" s="7" t="str">
        <f>INDEX('Masterlist - Updating'!$D:$D,MATCH(B297,'Masterlist - Updating'!$B:$B,0))</f>
        <v>EXTECH</v>
      </c>
      <c r="E297" s="7" t="str">
        <f>INDEX('Masterlist - Updating'!$E:$E,MATCH(B297,'Masterlist - Updating'!$B:$B,0))</f>
        <v>(-40 TO 70) °C &amp; (0 TO 100) %r.h.</v>
      </c>
      <c r="F297" s="7">
        <f>INDEX('Masterlist - Updating'!$F:$F,MATCH(B297,'Masterlist - Updating'!$B:$B,0))</f>
        <v>130817820</v>
      </c>
      <c r="G297" s="7" t="str">
        <f>INDEX('Masterlist - Updating'!$G:$G,MATCH(B297,'Masterlist - Updating'!$B:$B,0))</f>
        <v>QCD/TRSG/T06 / TRSG/QM/001/T06</v>
      </c>
      <c r="H297" s="7" t="str">
        <f>INDEX('Masterlist - Updating'!$H:$H,MATCH(B297,'Masterlist - Updating'!$B:$B,0))</f>
        <v>TEMPERATURE :
± 2.0°C
HUMIDITY :
 ± 5% RH</v>
      </c>
      <c r="I297" s="8">
        <f>INDEX('Masterlist - Updating'!$I:$I,MATCH(B297,'Masterlist - Updating'!$B:$B,0))</f>
        <v>44431</v>
      </c>
      <c r="J297" s="133">
        <f>INDEX('Masterlist - Updating'!$J:$J,MATCH(B297,'Masterlist - Updating'!$B:$B,0))</f>
        <v>1</v>
      </c>
      <c r="K297" s="133" t="str">
        <f>INDEX('Masterlist - Updating'!$K:$K,MATCH(B297,'Masterlist - Updating'!$B:$B,0))</f>
        <v>Years</v>
      </c>
      <c r="L297" s="8">
        <f>INDEX('Masterlist - Updating'!$L:$L,MATCH(B297,'Masterlist - Updating'!$B:$B,0))</f>
        <v>44796</v>
      </c>
      <c r="M297" s="7" t="str">
        <f>INDEX('Masterlist - Updating'!$M:$M,MATCH(B297,'Masterlist - Updating'!$B:$B,0))</f>
        <v>TRESCAL</v>
      </c>
      <c r="N297" s="7" t="str">
        <f>INDEX('Masterlist - Updating'!$N:$N,MATCH(B297,'Masterlist - Updating'!$B:$B,0))</f>
        <v>SALTM/0614/1/21</v>
      </c>
      <c r="O297" s="7" t="str">
        <f>INDEX('Masterlist - Updating'!$O:$O,MATCH(B297,'Masterlist - Updating'!$B:$B,0))</f>
        <v>QC GAUGE ROOM</v>
      </c>
      <c r="P297" s="7" t="b">
        <f ca="1">INDEX('Masterlist - Updating'!$P:$P,MATCH(B297,'Masterlist - Updating'!$B:$B,0))</f>
        <v>0</v>
      </c>
      <c r="Q297" s="7">
        <f>INDEX('Masterlist - Updating'!$Q:$Q,MATCH(B297,'Masterlist - Updating'!$B:$B,0))</f>
        <v>0</v>
      </c>
      <c r="R297" s="7">
        <f>INDEX('Masterlist - Updating'!$R:$R,MATCH(B297,'Masterlist - Updating'!$B:$B,0))</f>
        <v>0</v>
      </c>
      <c r="S297" s="7">
        <f>INDEX('Masterlist - Updating'!$S:$S,MATCH(B297,'Masterlist - Updating'!$B:$B,0))</f>
        <v>0</v>
      </c>
      <c r="T297" s="7">
        <f>INDEX('Masterlist - Updating'!$T:$T,MATCH(B297,'Masterlist - Updating'!$B:$B,0))</f>
        <v>0</v>
      </c>
      <c r="U297" s="11">
        <f t="shared" ca="1" si="14"/>
        <v>44831</v>
      </c>
      <c r="V297" s="11">
        <f t="shared" si="16"/>
        <v>44782</v>
      </c>
    </row>
    <row r="298" spans="1:22" ht="46.5" hidden="1" x14ac:dyDescent="0.35">
      <c r="A298" s="2">
        <v>85</v>
      </c>
      <c r="B298" s="12" t="s">
        <v>1275</v>
      </c>
      <c r="C298" s="130" t="str">
        <f>INDEX('Masterlist - Updating'!$C:$C,MATCH(B298,'Masterlist - Updating'!$B:$B,0))</f>
        <v>BALL GAGE : BX-1000</v>
      </c>
      <c r="D298" s="7" t="str">
        <f>INDEX('Masterlist - Updating'!$D:$D,MATCH(B298,'Masterlist - Updating'!$B:$B,0))</f>
        <v>GAGE MAKER</v>
      </c>
      <c r="E298" s="7" t="str">
        <f>INDEX('Masterlist - Updating'!$E:$E,MATCH(B298,'Masterlist - Updating'!$B:$B,0))</f>
        <v>0" - 0.25"</v>
      </c>
      <c r="F298" s="7" t="str">
        <f>INDEX('Masterlist - Updating'!$F:$F,MATCH(B298,'Masterlist - Updating'!$B:$B,0))</f>
        <v>C14168 C/W DIAL INDICATOR S/N:  SKT034</v>
      </c>
      <c r="G298" s="7" t="str">
        <f>INDEX('Masterlist - Updating'!$G:$G,MATCH(B298,'Masterlist - Updating'!$B:$B,0))</f>
        <v>QCD/TRSG/PROCEDURE 011 / TRSG/QM/001/20 / ASME B89.1.10M-2001</v>
      </c>
      <c r="H298" s="7" t="str">
        <f>INDEX('Masterlist - Updating'!$H:$H,MATCH(B298,'Masterlist - Updating'!$B:$B,0))</f>
        <v>± 0.0005"</v>
      </c>
      <c r="I298" s="8">
        <f>INDEX('Masterlist - Updating'!$I:$I,MATCH(B298,'Masterlist - Updating'!$B:$B,0))</f>
        <v>44681</v>
      </c>
      <c r="J298" s="133">
        <f>INDEX('Masterlist - Updating'!$J:$J,MATCH(B298,'Masterlist - Updating'!$B:$B,0))</f>
        <v>1</v>
      </c>
      <c r="K298" s="133" t="str">
        <f>INDEX('Masterlist - Updating'!$K:$K,MATCH(B298,'Masterlist - Updating'!$B:$B,0))</f>
        <v>Years</v>
      </c>
      <c r="L298" s="8">
        <f>INDEX('Masterlist - Updating'!$L:$L,MATCH(B298,'Masterlist - Updating'!$B:$B,0))</f>
        <v>45046</v>
      </c>
      <c r="M298" s="7" t="str">
        <f>INDEX('Masterlist - Updating'!$M:$M,MATCH(B298,'Masterlist - Updating'!$B:$B,0))</f>
        <v>TRESCAL</v>
      </c>
      <c r="N298" s="7" t="str">
        <f>INDEX('Masterlist - Updating'!$N:$N,MATCH(B298,'Masterlist - Updating'!$B:$B,0))</f>
        <v>SALDM/0699/2/22</v>
      </c>
      <c r="O298" s="7" t="str">
        <f>INDEX('Masterlist - Updating'!$O:$O,MATCH(B298,'Masterlist - Updating'!$B:$B,0))</f>
        <v>QC GAUGE ROOM - J</v>
      </c>
      <c r="P298" s="7" t="b">
        <f ca="1">INDEX('Masterlist - Updating'!$P:$P,MATCH(B298,'Masterlist - Updating'!$B:$B,0))</f>
        <v>1</v>
      </c>
      <c r="Q298" s="7">
        <f>INDEX('Masterlist - Updating'!$Q:$Q,MATCH(B298,'Masterlist - Updating'!$B:$B,0))</f>
        <v>0</v>
      </c>
      <c r="R298" s="7" t="str">
        <f>INDEX('Masterlist - Updating'!$R:$R,MATCH(B298,'Masterlist - Updating'!$B:$B,0))</f>
        <v>1471/03 (OPTIMAR 100)</v>
      </c>
      <c r="S298" s="7" t="str">
        <f>INDEX('Masterlist - Updating'!$S:$S,MATCH(B298,'Masterlist - Updating'!$B:$B,0))</f>
        <v>MTO210721-1R</v>
      </c>
      <c r="T298" s="7" t="str">
        <f>INDEX('Masterlist - Updating'!$T:$T,MATCH(B298,'Masterlist - Updating'!$B:$B,0))</f>
        <v>27.07.2022</v>
      </c>
      <c r="U298" s="11">
        <f t="shared" ca="1" si="14"/>
        <v>44831</v>
      </c>
      <c r="V298" s="11">
        <f t="shared" si="16"/>
        <v>45032</v>
      </c>
    </row>
    <row r="299" spans="1:22" ht="46.5" hidden="1" x14ac:dyDescent="0.35">
      <c r="A299" s="2">
        <v>86</v>
      </c>
      <c r="B299" s="12" t="s">
        <v>1279</v>
      </c>
      <c r="C299" s="130" t="str">
        <f>INDEX('Masterlist - Updating'!$C:$C,MATCH(B299,'Masterlist - Updating'!$B:$B,0))</f>
        <v>BALL GAGE : BX-1000</v>
      </c>
      <c r="D299" s="7" t="str">
        <f>INDEX('Masterlist - Updating'!$D:$D,MATCH(B299,'Masterlist - Updating'!$B:$B,0))</f>
        <v>GAGE MAKER</v>
      </c>
      <c r="E299" s="7" t="str">
        <f>INDEX('Masterlist - Updating'!$E:$E,MATCH(B299,'Masterlist - Updating'!$B:$B,0))</f>
        <v>0" - 0.25"</v>
      </c>
      <c r="F299" s="7" t="str">
        <f>INDEX('Masterlist - Updating'!$F:$F,MATCH(B299,'Masterlist - Updating'!$B:$B,0))</f>
        <v>C14169 c/w DIAL INDICATOR S/N:  SKT033</v>
      </c>
      <c r="G299" s="7" t="str">
        <f>INDEX('Masterlist - Updating'!$G:$G,MATCH(B299,'Masterlist - Updating'!$B:$B,0))</f>
        <v>QCD/TRSG/PROCEDURE 011 / TRSG/QM/001/20 / ASME B89.1.10M-2001</v>
      </c>
      <c r="H299" s="7" t="str">
        <f>INDEX('Masterlist - Updating'!$H:$H,MATCH(B299,'Masterlist - Updating'!$B:$B,0))</f>
        <v>± 0.0005"</v>
      </c>
      <c r="I299" s="8">
        <f>INDEX('Masterlist - Updating'!$I:$I,MATCH(B299,'Masterlist - Updating'!$B:$B,0))</f>
        <v>44681</v>
      </c>
      <c r="J299" s="133">
        <f>INDEX('Masterlist - Updating'!$J:$J,MATCH(B299,'Masterlist - Updating'!$B:$B,0))</f>
        <v>1</v>
      </c>
      <c r="K299" s="133" t="str">
        <f>INDEX('Masterlist - Updating'!$K:$K,MATCH(B299,'Masterlist - Updating'!$B:$B,0))</f>
        <v>Years</v>
      </c>
      <c r="L299" s="8">
        <f>INDEX('Masterlist - Updating'!$L:$L,MATCH(B299,'Masterlist - Updating'!$B:$B,0))</f>
        <v>45046</v>
      </c>
      <c r="M299" s="7" t="str">
        <f>INDEX('Masterlist - Updating'!$M:$M,MATCH(B299,'Masterlist - Updating'!$B:$B,0))</f>
        <v>TRESCAL</v>
      </c>
      <c r="N299" s="7" t="str">
        <f>INDEX('Masterlist - Updating'!$N:$N,MATCH(B299,'Masterlist - Updating'!$B:$B,0))</f>
        <v>SALDM/0699/3/22</v>
      </c>
      <c r="O299" s="7" t="str">
        <f>INDEX('Masterlist - Updating'!$O:$O,MATCH(B299,'Masterlist - Updating'!$B:$B,0))</f>
        <v>QC BAY C TROLLY 2 L1</v>
      </c>
      <c r="P299" s="7" t="b">
        <f ca="1">INDEX('Masterlist - Updating'!$P:$P,MATCH(B299,'Masterlist - Updating'!$B:$B,0))</f>
        <v>1</v>
      </c>
      <c r="Q299" s="7">
        <f>INDEX('Masterlist - Updating'!$Q:$Q,MATCH(B299,'Masterlist - Updating'!$B:$B,0))</f>
        <v>0</v>
      </c>
      <c r="R299" s="7" t="str">
        <f>INDEX('Masterlist - Updating'!$R:$R,MATCH(B299,'Masterlist - Updating'!$B:$B,0))</f>
        <v>1471/03 (OPTIMAR 100)</v>
      </c>
      <c r="S299" s="7" t="str">
        <f>INDEX('Masterlist - Updating'!$S:$S,MATCH(B299,'Masterlist - Updating'!$B:$B,0))</f>
        <v>MTO210721-1R</v>
      </c>
      <c r="T299" s="7" t="str">
        <f>INDEX('Masterlist - Updating'!$T:$T,MATCH(B299,'Masterlist - Updating'!$B:$B,0))</f>
        <v>27.07.2022</v>
      </c>
      <c r="U299" s="11">
        <f t="shared" ca="1" si="14"/>
        <v>44831</v>
      </c>
      <c r="V299" s="11">
        <f t="shared" si="16"/>
        <v>45032</v>
      </c>
    </row>
    <row r="300" spans="1:22" ht="46.5" hidden="1" x14ac:dyDescent="0.35">
      <c r="A300" s="2">
        <v>87</v>
      </c>
      <c r="B300" s="12" t="s">
        <v>1282</v>
      </c>
      <c r="C300" s="130" t="str">
        <f>INDEX('Masterlist - Updating'!$C:$C,MATCH(B300,'Masterlist - Updating'!$B:$B,0))</f>
        <v>BALL GAGE : BX-1000</v>
      </c>
      <c r="D300" s="7" t="str">
        <f>INDEX('Masterlist - Updating'!$D:$D,MATCH(B300,'Masterlist - Updating'!$B:$B,0))</f>
        <v>GAGE MAKER</v>
      </c>
      <c r="E300" s="7" t="str">
        <f>INDEX('Masterlist - Updating'!$E:$E,MATCH(B300,'Masterlist - Updating'!$B:$B,0))</f>
        <v>0" - 0.25"</v>
      </c>
      <c r="F300" s="7" t="str">
        <f>INDEX('Masterlist - Updating'!$F:$F,MATCH(B300,'Masterlist - Updating'!$B:$B,0))</f>
        <v>C14173 c/w DIAL INDICATOR S/N: SLR715</v>
      </c>
      <c r="G300" s="7" t="str">
        <f>INDEX('Masterlist - Updating'!$G:$G,MATCH(B300,'Masterlist - Updating'!$B:$B,0))</f>
        <v>QCD/TRSG/PROCEDURE 011 / TRSG/QM/001/20 / ASME B89.1.10M-2001</v>
      </c>
      <c r="H300" s="7" t="str">
        <f>INDEX('Masterlist - Updating'!$H:$H,MATCH(B300,'Masterlist - Updating'!$B:$B,0))</f>
        <v>± 0.0005"</v>
      </c>
      <c r="I300" s="8">
        <f>INDEX('Masterlist - Updating'!$I:$I,MATCH(B300,'Masterlist - Updating'!$B:$B,0))</f>
        <v>44707</v>
      </c>
      <c r="J300" s="133">
        <f>INDEX('Masterlist - Updating'!$J:$J,MATCH(B300,'Masterlist - Updating'!$B:$B,0))</f>
        <v>1</v>
      </c>
      <c r="K300" s="133" t="str">
        <f>INDEX('Masterlist - Updating'!$K:$K,MATCH(B300,'Masterlist - Updating'!$B:$B,0))</f>
        <v>Years</v>
      </c>
      <c r="L300" s="8">
        <f>INDEX('Masterlist - Updating'!$L:$L,MATCH(B300,'Masterlist - Updating'!$B:$B,0))</f>
        <v>45072</v>
      </c>
      <c r="M300" s="7" t="str">
        <f>INDEX('Masterlist - Updating'!$M:$M,MATCH(B300,'Masterlist - Updating'!$B:$B,0))</f>
        <v>TRESCAL</v>
      </c>
      <c r="N300" s="7" t="str">
        <f>INDEX('Masterlist - Updating'!$N:$N,MATCH(B300,'Masterlist - Updating'!$B:$B,0))</f>
        <v>SALDM/0826/3/22</v>
      </c>
      <c r="O300" s="7" t="str">
        <f>INDEX('Masterlist - Updating'!$O:$O,MATCH(B300,'Masterlist - Updating'!$B:$B,0))</f>
        <v>QC BAY C TROLLY 2 L1</v>
      </c>
      <c r="P300" s="7" t="b">
        <f ca="1">INDEX('Masterlist - Updating'!$P:$P,MATCH(B300,'Masterlist - Updating'!$B:$B,0))</f>
        <v>1</v>
      </c>
      <c r="Q300" s="7">
        <f>INDEX('Masterlist - Updating'!$Q:$Q,MATCH(B300,'Masterlist - Updating'!$B:$B,0))</f>
        <v>0</v>
      </c>
      <c r="R300" s="7" t="str">
        <f>INDEX('Masterlist - Updating'!$R:$R,MATCH(B300,'Masterlist - Updating'!$B:$B,0))</f>
        <v>1471/03 (OPTIMAR 100)</v>
      </c>
      <c r="S300" s="7" t="str">
        <f>INDEX('Masterlist - Updating'!$S:$S,MATCH(B300,'Masterlist - Updating'!$B:$B,0))</f>
        <v>MTO210721-1R</v>
      </c>
      <c r="T300" s="7" t="str">
        <f>INDEX('Masterlist - Updating'!$T:$T,MATCH(B300,'Masterlist - Updating'!$B:$B,0))</f>
        <v>27.07.2022</v>
      </c>
      <c r="U300" s="11">
        <f t="shared" ca="1" si="14"/>
        <v>44831</v>
      </c>
      <c r="V300" s="11">
        <f t="shared" si="16"/>
        <v>45058</v>
      </c>
    </row>
    <row r="301" spans="1:22" ht="201.5" x14ac:dyDescent="0.35">
      <c r="A301" s="2">
        <v>34</v>
      </c>
      <c r="B301" s="3" t="s">
        <v>1284</v>
      </c>
      <c r="C301" s="130" t="str">
        <f>INDEX('Masterlist - Updating'!$C:$C,MATCH(B301,'Masterlist - Updating'!$B:$B,0))</f>
        <v>CAMERON BALL GAUGE</v>
      </c>
      <c r="D301" s="7" t="str">
        <f>INDEX('Masterlist - Updating'!$D:$D,MATCH(B301,'Masterlist - Updating'!$B:$B,0))</f>
        <v>CAMERON</v>
      </c>
      <c r="E301" s="7" t="str">
        <f>INDEX('Masterlist - Updating'!$E:$E,MATCH(B301,'Masterlist - Updating'!$B:$B,0))</f>
        <v>1/8" WITH 12" LENGTH ROD</v>
      </c>
      <c r="F301" s="7" t="str">
        <f>INDEX('Masterlist - Updating'!$F:$F,MATCH(B301,'Masterlist - Updating'!$B:$B,0))</f>
        <v>19BB</v>
      </c>
      <c r="G301" s="7" t="str">
        <f>INDEX('Masterlist - Updating'!$G:$G,MATCH(B301,'Masterlist - Updating'!$B:$B,0))</f>
        <v>MP-DIM-01 (T) REV:0</v>
      </c>
      <c r="H301" s="7" t="str">
        <f>INDEX('Masterlist - Updating'!$H:$H,MATCH(B301,'Masterlist - Updating'!$B:$B,0))</f>
        <v>BALL DIAMETER TOLERANCE +0.0002"
CENTRELINE TO BASE TOLERANCE +0.0002"
PARALLESLISM OF BASE AND CENTRELINE OF 0.500"
DIAMETER HOLE MUST NOT EXCEED 0.0002"</v>
      </c>
      <c r="I301" s="8">
        <f>INDEX('Masterlist - Updating'!$I:$I,MATCH(B301,'Masterlist - Updating'!$B:$B,0))</f>
        <v>44778</v>
      </c>
      <c r="J301" s="133">
        <f>INDEX('Masterlist - Updating'!$J:$J,MATCH(B301,'Masterlist - Updating'!$B:$B,0))</f>
        <v>1</v>
      </c>
      <c r="K301" s="133" t="str">
        <f>INDEX('Masterlist - Updating'!$K:$K,MATCH(B301,'Masterlist - Updating'!$B:$B,0))</f>
        <v>Years</v>
      </c>
      <c r="L301" s="8">
        <f>INDEX('Masterlist - Updating'!$L:$L,MATCH(B301,'Masterlist - Updating'!$B:$B,0))</f>
        <v>45143</v>
      </c>
      <c r="M301" s="7" t="str">
        <f>INDEX('Masterlist - Updating'!$M:$M,MATCH(B301,'Masterlist - Updating'!$B:$B,0))</f>
        <v>CALTEK</v>
      </c>
      <c r="N301" s="7" t="str">
        <f>INDEX('Masterlist - Updating'!$N:$N,MATCH(B301,'Masterlist - Updating'!$B:$B,0))</f>
        <v>CTJ22-4963 / MPD 3078M-22</v>
      </c>
      <c r="O301" s="7" t="str">
        <f>INDEX('Masterlist - Updating'!$O:$O,MATCH(B301,'Masterlist - Updating'!$B:$B,0))</f>
        <v>M/S GAUGE ROOM I2</v>
      </c>
      <c r="P301" s="7" t="b">
        <f ca="1">INDEX('Masterlist - Updating'!$P:$P,MATCH(B301,'Masterlist - Updating'!$B:$B,0))</f>
        <v>1</v>
      </c>
      <c r="Q301" s="7">
        <f>INDEX('Masterlist - Updating'!$Q:$Q,MATCH(B301,'Masterlist - Updating'!$B:$B,0))</f>
        <v>0</v>
      </c>
      <c r="R301" s="7">
        <f>INDEX('Masterlist - Updating'!$R:$R,MATCH(B301,'Masterlist - Updating'!$B:$B,0))</f>
        <v>0</v>
      </c>
      <c r="S301" s="7">
        <f>INDEX('Masterlist - Updating'!$S:$S,MATCH(B301,'Masterlist - Updating'!$B:$B,0))</f>
        <v>0</v>
      </c>
      <c r="T301" s="7">
        <f>INDEX('Masterlist - Updating'!$T:$T,MATCH(B301,'Masterlist - Updating'!$B:$B,0))</f>
        <v>0</v>
      </c>
      <c r="U301" s="11">
        <f t="shared" ca="1" si="14"/>
        <v>44831</v>
      </c>
      <c r="V301" s="11">
        <f t="shared" si="16"/>
        <v>45129</v>
      </c>
    </row>
    <row r="302" spans="1:22" ht="201.5" x14ac:dyDescent="0.35">
      <c r="A302" s="2">
        <v>33</v>
      </c>
      <c r="B302" s="3" t="s">
        <v>1289</v>
      </c>
      <c r="C302" s="130" t="str">
        <f>INDEX('Masterlist - Updating'!$C:$C,MATCH(B302,'Masterlist - Updating'!$B:$B,0))</f>
        <v>CAMERON BALL GAUGE</v>
      </c>
      <c r="D302" s="7" t="str">
        <f>INDEX('Masterlist - Updating'!$D:$D,MATCH(B302,'Masterlist - Updating'!$B:$B,0))</f>
        <v>CAMERON</v>
      </c>
      <c r="E302" s="7" t="str">
        <f>INDEX('Masterlist - Updating'!$E:$E,MATCH(B302,'Masterlist - Updating'!$B:$B,0))</f>
        <v xml:space="preserve"> 1/4" WITH 12" LENGTH ROD</v>
      </c>
      <c r="F302" s="7" t="str">
        <f>INDEX('Masterlist - Updating'!$F:$F,MATCH(B302,'Masterlist - Updating'!$B:$B,0))</f>
        <v>70BB</v>
      </c>
      <c r="G302" s="7" t="str">
        <f>INDEX('Masterlist - Updating'!$G:$G,MATCH(B302,'Masterlist - Updating'!$B:$B,0))</f>
        <v>MP-DIM-01 (T) REV:0</v>
      </c>
      <c r="H302" s="7" t="str">
        <f>INDEX('Masterlist - Updating'!$H:$H,MATCH(B302,'Masterlist - Updating'!$B:$B,0))</f>
        <v>BALL DIAMETER TOLERANCE +0.0002"
CENTRELINE TO BASE TOLERANCE +0.0002"
PARALLESLISM OF BASE AND CENTRELINE OF 0.500"
DIAMETER HOLE MUST NOT EXCEED 0.0002"</v>
      </c>
      <c r="I302" s="8">
        <f>INDEX('Masterlist - Updating'!$I:$I,MATCH(B302,'Masterlist - Updating'!$B:$B,0))</f>
        <v>44778</v>
      </c>
      <c r="J302" s="133">
        <f>INDEX('Masterlist - Updating'!$J:$J,MATCH(B302,'Masterlist - Updating'!$B:$B,0))</f>
        <v>1</v>
      </c>
      <c r="K302" s="133" t="str">
        <f>INDEX('Masterlist - Updating'!$K:$K,MATCH(B302,'Masterlist - Updating'!$B:$B,0))</f>
        <v>Years</v>
      </c>
      <c r="L302" s="8">
        <f>INDEX('Masterlist - Updating'!$L:$L,MATCH(B302,'Masterlist - Updating'!$B:$B,0))</f>
        <v>45143</v>
      </c>
      <c r="M302" s="7" t="str">
        <f>INDEX('Masterlist - Updating'!$M:$M,MATCH(B302,'Masterlist - Updating'!$B:$B,0))</f>
        <v>CALTEK</v>
      </c>
      <c r="N302" s="7" t="str">
        <f>INDEX('Masterlist - Updating'!$N:$N,MATCH(B302,'Masterlist - Updating'!$B:$B,0))</f>
        <v>CTJ22-4963 / MPD 3079M-22</v>
      </c>
      <c r="O302" s="7" t="str">
        <f>INDEX('Masterlist - Updating'!$O:$O,MATCH(B302,'Masterlist - Updating'!$B:$B,0))</f>
        <v>M/S GAUGE ROOM I8</v>
      </c>
      <c r="P302" s="7" t="b">
        <f ca="1">INDEX('Masterlist - Updating'!$P:$P,MATCH(B302,'Masterlist - Updating'!$B:$B,0))</f>
        <v>1</v>
      </c>
      <c r="Q302" s="7">
        <f>INDEX('Masterlist - Updating'!$Q:$Q,MATCH(B302,'Masterlist - Updating'!$B:$B,0))</f>
        <v>0</v>
      </c>
      <c r="R302" s="7">
        <f>INDEX('Masterlist - Updating'!$R:$R,MATCH(B302,'Masterlist - Updating'!$B:$B,0))</f>
        <v>1030706</v>
      </c>
      <c r="S302" s="7" t="str">
        <f>INDEX('Masterlist - Updating'!$S:$S,MATCH(B302,'Masterlist - Updating'!$B:$B,0))</f>
        <v>OPC2107-0964-1/1</v>
      </c>
      <c r="T302" s="7" t="str">
        <f>INDEX('Masterlist - Updating'!$T:$T,MATCH(B302,'Masterlist - Updating'!$B:$B,0))</f>
        <v>02.08.2023</v>
      </c>
      <c r="U302" s="11">
        <f t="shared" ca="1" si="14"/>
        <v>44831</v>
      </c>
      <c r="V302" s="11">
        <f t="shared" si="16"/>
        <v>45129</v>
      </c>
    </row>
    <row r="303" spans="1:22" ht="201.5" x14ac:dyDescent="0.35">
      <c r="A303" s="2">
        <v>35</v>
      </c>
      <c r="B303" s="3" t="s">
        <v>1293</v>
      </c>
      <c r="C303" s="130" t="str">
        <f>INDEX('Masterlist - Updating'!$C:$C,MATCH(B303,'Masterlist - Updating'!$B:$B,0))</f>
        <v>CAMERON BALL GAUGE</v>
      </c>
      <c r="D303" s="7" t="str">
        <f>INDEX('Masterlist - Updating'!$D:$D,MATCH(B303,'Masterlist - Updating'!$B:$B,0))</f>
        <v>CAMERON</v>
      </c>
      <c r="E303" s="7" t="str">
        <f>INDEX('Masterlist - Updating'!$E:$E,MATCH(B303,'Masterlist - Updating'!$B:$B,0))</f>
        <v>3/8" WITH 12" LENGTH ROD</v>
      </c>
      <c r="F303" s="7" t="str">
        <f>INDEX('Masterlist - Updating'!$F:$F,MATCH(B303,'Masterlist - Updating'!$B:$B,0))</f>
        <v>63BB</v>
      </c>
      <c r="G303" s="7" t="str">
        <f>INDEX('Masterlist - Updating'!$G:$G,MATCH(B303,'Masterlist - Updating'!$B:$B,0))</f>
        <v>MP-DIM-01 (T) REV:0</v>
      </c>
      <c r="H303" s="7" t="str">
        <f>INDEX('Masterlist - Updating'!$H:$H,MATCH(B303,'Masterlist - Updating'!$B:$B,0))</f>
        <v>BALL DIAMETER TOLERANCE +0.0002"
CENTRELINE TO BASE TOLERANCE +0.0002"
PARALLESLISM OF BASE AND CENTRELINE OF 0.500"
DIAMETER HOLE MUST NOT EXCEED 0.0002"</v>
      </c>
      <c r="I303" s="8">
        <f>INDEX('Masterlist - Updating'!$I:$I,MATCH(B303,'Masterlist - Updating'!$B:$B,0))</f>
        <v>44778</v>
      </c>
      <c r="J303" s="133">
        <f>INDEX('Masterlist - Updating'!$J:$J,MATCH(B303,'Masterlist - Updating'!$B:$B,0))</f>
        <v>1</v>
      </c>
      <c r="K303" s="133" t="str">
        <f>INDEX('Masterlist - Updating'!$K:$K,MATCH(B303,'Masterlist - Updating'!$B:$B,0))</f>
        <v>Years</v>
      </c>
      <c r="L303" s="8">
        <f>INDEX('Masterlist - Updating'!$L:$L,MATCH(B303,'Masterlist - Updating'!$B:$B,0))</f>
        <v>45143</v>
      </c>
      <c r="M303" s="7" t="str">
        <f>INDEX('Masterlist - Updating'!$M:$M,MATCH(B303,'Masterlist - Updating'!$B:$B,0))</f>
        <v>TRESCAL</v>
      </c>
      <c r="N303" s="7" t="str">
        <f>INDEX('Masterlist - Updating'!$N:$N,MATCH(B303,'Masterlist - Updating'!$B:$B,0))</f>
        <v>CTJ22-4963 / MPD 3080M-22</v>
      </c>
      <c r="O303" s="7" t="str">
        <f>INDEX('Masterlist - Updating'!$O:$O,MATCH(B303,'Masterlist - Updating'!$B:$B,0))</f>
        <v>M/S GAUGE ROOM I4</v>
      </c>
      <c r="P303" s="7" t="b">
        <f ca="1">INDEX('Masterlist - Updating'!$P:$P,MATCH(B303,'Masterlist - Updating'!$B:$B,0))</f>
        <v>1</v>
      </c>
      <c r="Q303" s="7">
        <f>INDEX('Masterlist - Updating'!$Q:$Q,MATCH(B303,'Masterlist - Updating'!$B:$B,0))</f>
        <v>0</v>
      </c>
      <c r="R303" s="7">
        <f>INDEX('Masterlist - Updating'!$R:$R,MATCH(B303,'Masterlist - Updating'!$B:$B,0))</f>
        <v>1030706</v>
      </c>
      <c r="S303" s="7" t="str">
        <f>INDEX('Masterlist - Updating'!$S:$S,MATCH(B303,'Masterlist - Updating'!$B:$B,0))</f>
        <v>OPC2107-0964-1/1</v>
      </c>
      <c r="T303" s="7" t="str">
        <f>INDEX('Masterlist - Updating'!$T:$T,MATCH(B303,'Masterlist - Updating'!$B:$B,0))</f>
        <v>23.08.2023</v>
      </c>
      <c r="U303" s="11">
        <f t="shared" ca="1" si="14"/>
        <v>44831</v>
      </c>
      <c r="V303" s="11">
        <f t="shared" si="16"/>
        <v>45129</v>
      </c>
    </row>
    <row r="304" spans="1:22" ht="31" hidden="1" x14ac:dyDescent="0.35">
      <c r="A304" s="2">
        <v>142</v>
      </c>
      <c r="B304" s="12" t="s">
        <v>1297</v>
      </c>
      <c r="C304" s="130" t="str">
        <f>INDEX('Masterlist - Updating'!$C:$C,MATCH(B304,'Masterlist - Updating'!$B:$B,0))</f>
        <v>GAUSSMETER (MAGNETIC FIELD INDICATOR)</v>
      </c>
      <c r="D304" s="7" t="str">
        <f>INDEX('Masterlist - Updating'!$D:$D,MATCH(B304,'Masterlist - Updating'!$B:$B,0))</f>
        <v>MAGNAFLUX</v>
      </c>
      <c r="E304" s="7" t="str">
        <f>INDEX('Masterlist - Updating'!$E:$E,MATCH(B304,'Masterlist - Updating'!$B:$B,0))</f>
        <v>10 GAUSS MAXIMUM</v>
      </c>
      <c r="F304" s="7" t="str">
        <f>INDEX('Masterlist - Updating'!$F:$F,MATCH(B304,'Masterlist - Updating'!$B:$B,0))</f>
        <v>14-461</v>
      </c>
      <c r="G304" s="7" t="str">
        <f>INDEX('Masterlist - Updating'!$G:$G,MATCH(B304,'Masterlist - Updating'!$B:$B,0))</f>
        <v>ISO10012:2003 / ISOIEC17025 / MIL-STD-45662A</v>
      </c>
      <c r="H304" s="7" t="str">
        <f>INDEX('Masterlist - Updating'!$H:$H,MATCH(B304,'Masterlist - Updating'!$B:$B,0))</f>
        <v>± 5% F.S</v>
      </c>
      <c r="I304" s="8">
        <f>INDEX('Masterlist - Updating'!$I:$I,MATCH(B304,'Masterlist - Updating'!$B:$B,0))</f>
        <v>44648</v>
      </c>
      <c r="J304" s="133">
        <f>INDEX('Masterlist - Updating'!$J:$J,MATCH(B304,'Masterlist - Updating'!$B:$B,0))</f>
        <v>6</v>
      </c>
      <c r="K304" s="133" t="str">
        <f>INDEX('Masterlist - Updating'!$K:$K,MATCH(B304,'Masterlist - Updating'!$B:$B,0))</f>
        <v>Months</v>
      </c>
      <c r="L304" s="8">
        <f>INDEX('Masterlist - Updating'!$L:$L,MATCH(B304,'Masterlist - Updating'!$B:$B,0))</f>
        <v>44832</v>
      </c>
      <c r="M304" s="7" t="str">
        <f>INDEX('Masterlist - Updating'!$M:$M,MATCH(B304,'Masterlist - Updating'!$B:$B,0))</f>
        <v>TRESCAL</v>
      </c>
      <c r="N304" s="7" t="str">
        <f>INDEX('Masterlist - Updating'!$N:$N,MATCH(B304,'Masterlist - Updating'!$B:$B,0))</f>
        <v>T9112-21 (19322-1)</v>
      </c>
      <c r="O304" s="7" t="str">
        <f>INDEX('Masterlist - Updating'!$O:$O,MATCH(B304,'Masterlist - Updating'!$B:$B,0))</f>
        <v>QC BAY C CABINET 2 L7</v>
      </c>
      <c r="P304" s="7" t="b">
        <f ca="1">INDEX('Masterlist - Updating'!$P:$P,MATCH(B304,'Masterlist - Updating'!$B:$B,0))</f>
        <v>0</v>
      </c>
      <c r="Q304" s="7">
        <f>INDEX('Masterlist - Updating'!$Q:$Q,MATCH(B304,'Masterlist - Updating'!$B:$B,0))</f>
        <v>0</v>
      </c>
      <c r="R304" s="7">
        <f>INDEX('Masterlist - Updating'!$R:$R,MATCH(B304,'Masterlist - Updating'!$B:$B,0))</f>
        <v>0</v>
      </c>
      <c r="S304" s="7">
        <f>INDEX('Masterlist - Updating'!$S:$S,MATCH(B304,'Masterlist - Updating'!$B:$B,0))</f>
        <v>0</v>
      </c>
      <c r="T304" s="7">
        <f>INDEX('Masterlist - Updating'!$T:$T,MATCH(B304,'Masterlist - Updating'!$B:$B,0))</f>
        <v>0</v>
      </c>
      <c r="U304" s="11">
        <f t="shared" ca="1" si="14"/>
        <v>44831</v>
      </c>
      <c r="V304" s="11">
        <f t="shared" si="16"/>
        <v>44818</v>
      </c>
    </row>
    <row r="305" spans="1:22" ht="62" hidden="1" x14ac:dyDescent="0.35">
      <c r="A305" s="2">
        <v>73</v>
      </c>
      <c r="B305" s="12" t="s">
        <v>1303</v>
      </c>
      <c r="C305" s="130" t="str">
        <f>INDEX('Masterlist - Updating'!$C:$C,MATCH(B305,'Masterlist - Updating'!$B:$B,0))</f>
        <v>DIAL CALIPER</v>
      </c>
      <c r="D305" s="7" t="str">
        <f>INDEX('Masterlist - Updating'!$D:$D,MATCH(B305,'Masterlist - Updating'!$B:$B,0))</f>
        <v>MITUTOYO</v>
      </c>
      <c r="E305" s="7" t="str">
        <f>INDEX('Masterlist - Updating'!$E:$E,MATCH(B305,'Masterlist - Updating'!$B:$B,0))</f>
        <v xml:space="preserve"> 0" - 12"</v>
      </c>
      <c r="F305" s="7" t="str">
        <f>INDEX('Masterlist - Updating'!$F:$F,MATCH(B305,'Masterlist - Updating'!$B:$B,0))</f>
        <v>13535480</v>
      </c>
      <c r="G305" s="7" t="str">
        <f>INDEX('Masterlist - Updating'!$G:$G,MATCH(B305,'Masterlist - Updating'!$B:$B,0))</f>
        <v>MDCP-02:2020</v>
      </c>
      <c r="H305" s="7" t="str">
        <f>INDEX('Masterlist - Updating'!$H:$H,MATCH(B305,'Masterlist - Updating'!$B:$B,0))</f>
        <v>BS 887 / JIS B 7507 OR PER MANUFACTURER SPECIFICATION</v>
      </c>
      <c r="I305" s="8">
        <f>INDEX('Masterlist - Updating'!$I:$I,MATCH(B305,'Masterlist - Updating'!$B:$B,0))</f>
        <v>44483</v>
      </c>
      <c r="J305" s="133">
        <f>INDEX('Masterlist - Updating'!$J:$J,MATCH(B305,'Masterlist - Updating'!$B:$B,0))</f>
        <v>1</v>
      </c>
      <c r="K305" s="133" t="str">
        <f>INDEX('Masterlist - Updating'!$K:$K,MATCH(B305,'Masterlist - Updating'!$B:$B,0))</f>
        <v>Years</v>
      </c>
      <c r="L305" s="8">
        <f>INDEX('Masterlist - Updating'!$L:$L,MATCH(B305,'Masterlist - Updating'!$B:$B,0))</f>
        <v>44848</v>
      </c>
      <c r="M305" s="7" t="str">
        <f>INDEX('Masterlist - Updating'!$M:$M,MATCH(B305,'Masterlist - Updating'!$B:$B,0))</f>
        <v>Ming Deng</v>
      </c>
      <c r="N305" s="7" t="str">
        <f>INDEX('Masterlist - Updating'!$N:$N,MATCH(B305,'Masterlist - Updating'!$B:$B,0))</f>
        <v>MDL213166-9</v>
      </c>
      <c r="O305" s="7" t="str">
        <f>INDEX('Masterlist - Updating'!$O:$O,MATCH(B305,'Masterlist - Updating'!$B:$B,0))</f>
        <v>QC GAUGE ROOM - B</v>
      </c>
      <c r="P305" s="7" t="b">
        <f ca="1">INDEX('Masterlist - Updating'!$P:$P,MATCH(B305,'Masterlist - Updating'!$B:$B,0))</f>
        <v>1</v>
      </c>
      <c r="Q305" s="7">
        <f>INDEX('Masterlist - Updating'!$Q:$Q,MATCH(B305,'Masterlist - Updating'!$B:$B,0))</f>
        <v>0</v>
      </c>
      <c r="R305" s="7">
        <f>INDEX('Masterlist - Updating'!$R:$R,MATCH(B305,'Masterlist - Updating'!$B:$B,0))</f>
        <v>0</v>
      </c>
      <c r="S305" s="7">
        <f>INDEX('Masterlist - Updating'!$S:$S,MATCH(B305,'Masterlist - Updating'!$B:$B,0))</f>
        <v>0</v>
      </c>
      <c r="T305" s="7">
        <f>INDEX('Masterlist - Updating'!$T:$T,MATCH(B305,'Masterlist - Updating'!$B:$B,0))</f>
        <v>0</v>
      </c>
      <c r="U305" s="11">
        <f t="shared" ca="1" si="14"/>
        <v>44831</v>
      </c>
      <c r="V305" s="11">
        <f t="shared" si="16"/>
        <v>44834</v>
      </c>
    </row>
    <row r="306" spans="1:22" ht="46.5" hidden="1" x14ac:dyDescent="0.35">
      <c r="A306" s="2">
        <v>99</v>
      </c>
      <c r="B306" s="12" t="s">
        <v>1305</v>
      </c>
      <c r="C306" s="130" t="str">
        <f>INDEX('Masterlist - Updating'!$C:$C,MATCH(B306,'Masterlist - Updating'!$B:$B,0))</f>
        <v>DIGIMATIC DEPTH GAUGE</v>
      </c>
      <c r="D306" s="7" t="str">
        <f>INDEX('Masterlist - Updating'!$D:$D,MATCH(B306,'Masterlist - Updating'!$B:$B,0))</f>
        <v>MITUTOYO</v>
      </c>
      <c r="E306" s="7" t="str">
        <f>INDEX('Masterlist - Updating'!$E:$E,MATCH(B306,'Masterlist - Updating'!$B:$B,0))</f>
        <v>0" - 12"</v>
      </c>
      <c r="F306" s="7" t="str">
        <f>INDEX('Masterlist - Updating'!$F:$F,MATCH(B306,'Masterlist - Updating'!$B:$B,0))</f>
        <v>0018059</v>
      </c>
      <c r="G306" s="7" t="str">
        <f>INDEX('Masterlist - Updating'!$G:$G,MATCH(B306,'Masterlist - Updating'!$B:$B,0))</f>
        <v>QCD/TRSG/PROCEDURE 021 / TRSG/QM/001/20 / BS EN ISO 13385-2:2011</v>
      </c>
      <c r="H306" s="7" t="str">
        <f>INDEX('Masterlist - Updating'!$H:$H,MATCH(B306,'Masterlist - Updating'!$B:$B,0))</f>
        <v>BS 6365 / PER MANUFACTURER SPECIFICATION</v>
      </c>
      <c r="I306" s="8">
        <f>INDEX('Masterlist - Updating'!$I:$I,MATCH(B306,'Masterlist - Updating'!$B:$B,0))</f>
        <v>44681</v>
      </c>
      <c r="J306" s="133">
        <f>INDEX('Masterlist - Updating'!$J:$J,MATCH(B306,'Masterlist - Updating'!$B:$B,0))</f>
        <v>1</v>
      </c>
      <c r="K306" s="133" t="str">
        <f>INDEX('Masterlist - Updating'!$K:$K,MATCH(B306,'Masterlist - Updating'!$B:$B,0))</f>
        <v>Years</v>
      </c>
      <c r="L306" s="8">
        <f>INDEX('Masterlist - Updating'!$L:$L,MATCH(B306,'Masterlist - Updating'!$B:$B,0))</f>
        <v>45046</v>
      </c>
      <c r="M306" s="7" t="str">
        <f>INDEX('Masterlist - Updating'!$M:$M,MATCH(B306,'Masterlist - Updating'!$B:$B,0))</f>
        <v>TRESCAL</v>
      </c>
      <c r="N306" s="7" t="str">
        <f>INDEX('Masterlist - Updating'!$N:$N,MATCH(B306,'Masterlist - Updating'!$B:$B,0))</f>
        <v>SALDM/0675/18/22</v>
      </c>
      <c r="O306" s="7" t="str">
        <f>INDEX('Masterlist - Updating'!$O:$O,MATCH(B306,'Masterlist - Updating'!$B:$B,0))</f>
        <v>QC GAUGE ROOM OUT SIDE</v>
      </c>
      <c r="P306" s="7" t="b">
        <f ca="1">INDEX('Masterlist - Updating'!$P:$P,MATCH(B306,'Masterlist - Updating'!$B:$B,0))</f>
        <v>1</v>
      </c>
      <c r="Q306" s="7">
        <f>INDEX('Masterlist - Updating'!$Q:$Q,MATCH(B306,'Masterlist - Updating'!$B:$B,0))</f>
        <v>0</v>
      </c>
      <c r="R306" s="7" t="str">
        <f>INDEX('Masterlist - Updating'!$R:$R,MATCH(B306,'Masterlist - Updating'!$B:$B,0))</f>
        <v>1306618
18640</v>
      </c>
      <c r="S306" s="7" t="str">
        <f>INDEX('Masterlist - Updating'!$S:$S,MATCH(B306,'Masterlist - Updating'!$B:$B,0))</f>
        <v>516-712-16
E81</v>
      </c>
      <c r="T306" s="7" t="str">
        <f>INDEX('Masterlist - Updating'!$T:$T,MATCH(B306,'Masterlist - Updating'!$B:$B,0))</f>
        <v>24.11.2022
11.08.2023</v>
      </c>
      <c r="U306" s="11">
        <f t="shared" ca="1" si="14"/>
        <v>44831</v>
      </c>
      <c r="V306" s="11">
        <f t="shared" si="16"/>
        <v>45032</v>
      </c>
    </row>
    <row r="307" spans="1:22" ht="77.5" hidden="1" x14ac:dyDescent="0.35">
      <c r="A307" s="2">
        <v>107</v>
      </c>
      <c r="B307" s="12" t="s">
        <v>1308</v>
      </c>
      <c r="C307" s="130" t="str">
        <f>INDEX('Masterlist - Updating'!$C:$C,MATCH(B307,'Masterlist - Updating'!$B:$B,0))</f>
        <v>DIGITAL DEPTH MICROMETER</v>
      </c>
      <c r="D307" s="7" t="str">
        <f>INDEX('Masterlist - Updating'!$D:$D,MATCH(B307,'Masterlist - Updating'!$B:$B,0))</f>
        <v>MITUTOYO</v>
      </c>
      <c r="E307" s="7" t="str">
        <f>INDEX('Masterlist - Updating'!$E:$E,MATCH(B307,'Masterlist - Updating'!$B:$B,0))</f>
        <v>0" - 12"</v>
      </c>
      <c r="F307" s="7" t="str">
        <f>INDEX('Masterlist - Updating'!$F:$F,MATCH(B307,'Masterlist - Updating'!$B:$B,0))</f>
        <v>311657</v>
      </c>
      <c r="G307" s="7" t="str">
        <f>INDEX('Masterlist - Updating'!$G:$G,MATCH(B307,'Masterlist - Updating'!$B:$B,0))</f>
        <v>QCD/TRSG/PROCEDURE 007 / TRSG/QM/001/20 / BS 6468:2008</v>
      </c>
      <c r="H307" s="7" t="str">
        <f>INDEX('Masterlist - Updating'!$H:$H,MATCH(B307,'Masterlist - Updating'!$B:$B,0))</f>
        <v>± 0.03 mm / ± 0.001" (BS 6468 OR PER MANUFACTURER SPEC.)</v>
      </c>
      <c r="I307" s="8">
        <f>INDEX('Masterlist - Updating'!$I:$I,MATCH(B307,'Masterlist - Updating'!$B:$B,0))</f>
        <v>44685</v>
      </c>
      <c r="J307" s="133">
        <f>INDEX('Masterlist - Updating'!$J:$J,MATCH(B307,'Masterlist - Updating'!$B:$B,0))</f>
        <v>1</v>
      </c>
      <c r="K307" s="133" t="str">
        <f>INDEX('Masterlist - Updating'!$K:$K,MATCH(B307,'Masterlist - Updating'!$B:$B,0))</f>
        <v>Years</v>
      </c>
      <c r="L307" s="8">
        <f>INDEX('Masterlist - Updating'!$L:$L,MATCH(B307,'Masterlist - Updating'!$B:$B,0))</f>
        <v>45050</v>
      </c>
      <c r="M307" s="7" t="str">
        <f>INDEX('Masterlist - Updating'!$M:$M,MATCH(B307,'Masterlist - Updating'!$B:$B,0))</f>
        <v>TRESCAL</v>
      </c>
      <c r="N307" s="7" t="str">
        <f>INDEX('Masterlist - Updating'!$N:$N,MATCH(B307,'Masterlist - Updating'!$B:$B,0))</f>
        <v>SALDM/0699/5/22</v>
      </c>
      <c r="O307" s="7" t="str">
        <f>INDEX('Masterlist - Updating'!$O:$O,MATCH(B307,'Masterlist - Updating'!$B:$B,0))</f>
        <v>Machine Shop (VTCA1)</v>
      </c>
      <c r="P307" s="7" t="b">
        <f ca="1">INDEX('Masterlist - Updating'!$P:$P,MATCH(B307,'Masterlist - Updating'!$B:$B,0))</f>
        <v>1</v>
      </c>
      <c r="Q307" s="7">
        <f>INDEX('Masterlist - Updating'!$Q:$Q,MATCH(B307,'Masterlist - Updating'!$B:$B,0))</f>
        <v>0</v>
      </c>
      <c r="R307" s="7" t="str">
        <f>INDEX('Masterlist - Updating'!$R:$R,MATCH(B307,'Masterlist - Updating'!$B:$B,0))</f>
        <v>1306618
18640
T22349
G104607
309673</v>
      </c>
      <c r="S307" s="7" t="str">
        <f>INDEX('Masterlist - Updating'!$S:$S,MATCH(B307,'Masterlist - Updating'!$B:$B,0))</f>
        <v>516-712-16
E81
PCN - S
GIROD TAST
E10</v>
      </c>
      <c r="T307" s="7" t="str">
        <f>INDEX('Masterlist - Updating'!$T:$T,MATCH(B307,'Masterlist - Updating'!$B:$B,0))</f>
        <v>24.11.2022
11.08.2023
17.12.2022
17.12.2022
07.01.2023</v>
      </c>
      <c r="U307" s="11">
        <f t="shared" ref="U307:U330" ca="1" si="17">TODAY()</f>
        <v>44831</v>
      </c>
      <c r="V307" s="11">
        <f t="shared" si="16"/>
        <v>45036</v>
      </c>
    </row>
    <row r="308" spans="1:22" ht="62" hidden="1" x14ac:dyDescent="0.35">
      <c r="A308" s="2">
        <v>101</v>
      </c>
      <c r="B308" s="12" t="s">
        <v>1314</v>
      </c>
      <c r="C308" s="130" t="str">
        <f>INDEX('Masterlist - Updating'!$C:$C,MATCH(B308,'Masterlist - Updating'!$B:$B,0))</f>
        <v>DIGIMATIC EXTERNAL MICROMETER</v>
      </c>
      <c r="D308" s="7" t="str">
        <f>INDEX('Masterlist - Updating'!$D:$D,MATCH(B308,'Masterlist - Updating'!$B:$B,0))</f>
        <v>MITUTOYO</v>
      </c>
      <c r="E308" s="7" t="str">
        <f>INDEX('Masterlist - Updating'!$E:$E,MATCH(B308,'Masterlist - Updating'!$B:$B,0))</f>
        <v>24" - 30"</v>
      </c>
      <c r="F308" s="7" t="str">
        <f>INDEX('Masterlist - Updating'!$F:$F,MATCH(B308,'Masterlist - Updating'!$B:$B,0))</f>
        <v>31000808</v>
      </c>
      <c r="G308" s="7" t="str">
        <f>INDEX('Masterlist - Updating'!$G:$G,MATCH(B308,'Masterlist - Updating'!$B:$B,0))</f>
        <v>MDCP-01:2020 / MDCP-34:2020</v>
      </c>
      <c r="H308" s="7" t="str">
        <f>INDEX('Masterlist - Updating'!$H:$H,MATCH(B308,'Masterlist - Updating'!$B:$B,0))</f>
        <v>BS 870 / ISO 3611 OR PER MANUFACTURER SPECIFICATION</v>
      </c>
      <c r="I308" s="8">
        <f>INDEX('Masterlist - Updating'!$I:$I,MATCH(B308,'Masterlist - Updating'!$B:$B,0))</f>
        <v>44483</v>
      </c>
      <c r="J308" s="133">
        <f>INDEX('Masterlist - Updating'!$J:$J,MATCH(B308,'Masterlist - Updating'!$B:$B,0))</f>
        <v>1</v>
      </c>
      <c r="K308" s="133" t="str">
        <f>INDEX('Masterlist - Updating'!$K:$K,MATCH(B308,'Masterlist - Updating'!$B:$B,0))</f>
        <v>Years</v>
      </c>
      <c r="L308" s="8">
        <f>INDEX('Masterlist - Updating'!$L:$L,MATCH(B308,'Masterlist - Updating'!$B:$B,0))</f>
        <v>44848</v>
      </c>
      <c r="M308" s="7" t="str">
        <f>INDEX('Masterlist - Updating'!$M:$M,MATCH(B308,'Masterlist - Updating'!$B:$B,0))</f>
        <v>Ming Deng</v>
      </c>
      <c r="N308" s="7" t="str">
        <f>INDEX('Masterlist - Updating'!$N:$N,MATCH(B308,'Masterlist - Updating'!$B:$B,0))</f>
        <v>MDL213166-7</v>
      </c>
      <c r="O308" s="7" t="str">
        <f>INDEX('Masterlist - Updating'!$O:$O,MATCH(B308,'Masterlist - Updating'!$B:$B,0))</f>
        <v>QC GAUGE ROOM - E</v>
      </c>
      <c r="P308" s="7" t="b">
        <f ca="1">INDEX('Masterlist - Updating'!$P:$P,MATCH(B308,'Masterlist - Updating'!$B:$B,0))</f>
        <v>1</v>
      </c>
      <c r="Q308" s="7">
        <f>INDEX('Masterlist - Updating'!$Q:$Q,MATCH(B308,'Masterlist - Updating'!$B:$B,0))</f>
        <v>0</v>
      </c>
      <c r="R308" s="7">
        <f>INDEX('Masterlist - Updating'!$R:$R,MATCH(B308,'Masterlist - Updating'!$B:$B,0))</f>
        <v>0</v>
      </c>
      <c r="S308" s="7">
        <f>INDEX('Masterlist - Updating'!$S:$S,MATCH(B308,'Masterlist - Updating'!$B:$B,0))</f>
        <v>0</v>
      </c>
      <c r="T308" s="7">
        <f>INDEX('Masterlist - Updating'!$T:$T,MATCH(B308,'Masterlist - Updating'!$B:$B,0))</f>
        <v>0</v>
      </c>
      <c r="U308" s="11">
        <f t="shared" ca="1" si="17"/>
        <v>44831</v>
      </c>
      <c r="V308" s="11">
        <f t="shared" si="16"/>
        <v>44834</v>
      </c>
    </row>
    <row r="309" spans="1:22" ht="46.5" hidden="1" x14ac:dyDescent="0.35">
      <c r="A309" s="2">
        <v>336</v>
      </c>
      <c r="B309" s="12" t="s">
        <v>1317</v>
      </c>
      <c r="C309" s="130" t="str">
        <f>INDEX('Masterlist - Updating'!$C:$C,MATCH(B309,'Masterlist - Updating'!$B:$B,0))</f>
        <v>STICK MICROMETER</v>
      </c>
      <c r="D309" s="7" t="str">
        <f>INDEX('Masterlist - Updating'!$D:$D,MATCH(B309,'Masterlist - Updating'!$B:$B,0))</f>
        <v>MITUTOYO</v>
      </c>
      <c r="E309" s="7" t="str">
        <f>INDEX('Masterlist - Updating'!$E:$E,MATCH(B309,'Masterlist - Updating'!$B:$B,0))</f>
        <v>2" - 40"</v>
      </c>
      <c r="F309" s="7" t="str">
        <f>INDEX('Masterlist - Updating'!$F:$F,MATCH(B309,'Masterlist - Updating'!$B:$B,0))</f>
        <v>2005073</v>
      </c>
      <c r="G309" s="7" t="str">
        <f>INDEX('Masterlist - Updating'!$G:$G,MATCH(B309,'Masterlist - Updating'!$B:$B,0))</f>
        <v>QCD/TRSG/PROCEDURE 006 / TRSG/QM/001/20</v>
      </c>
      <c r="H309" s="7" t="str">
        <f>INDEX('Masterlist - Updating'!$H:$H,MATCH(B309,'Masterlist - Updating'!$B:$B,0))</f>
        <v>BS 959 OR PER MANUFACTURER SPECIFICATION</v>
      </c>
      <c r="I309" s="8">
        <f>INDEX('Masterlist - Updating'!$I:$I,MATCH(B309,'Masterlist - Updating'!$B:$B,0))</f>
        <v>44554</v>
      </c>
      <c r="J309" s="133">
        <f>INDEX('Masterlist - Updating'!$J:$J,MATCH(B309,'Masterlist - Updating'!$B:$B,0))</f>
        <v>1</v>
      </c>
      <c r="K309" s="133" t="str">
        <f>INDEX('Masterlist - Updating'!$K:$K,MATCH(B309,'Masterlist - Updating'!$B:$B,0))</f>
        <v>Years</v>
      </c>
      <c r="L309" s="8">
        <f>INDEX('Masterlist - Updating'!$L:$L,MATCH(B309,'Masterlist - Updating'!$B:$B,0))</f>
        <v>44919</v>
      </c>
      <c r="M309" s="7" t="str">
        <f>INDEX('Masterlist - Updating'!$M:$M,MATCH(B309,'Masterlist - Updating'!$B:$B,0))</f>
        <v>TRESCAL</v>
      </c>
      <c r="N309" s="7" t="str">
        <f>INDEX('Masterlist - Updating'!$N:$N,MATCH(B309,'Masterlist - Updating'!$B:$B,0))</f>
        <v>SALDM/2184/2/21</v>
      </c>
      <c r="O309" s="7" t="str">
        <f>INDEX('Masterlist - Updating'!$O:$O,MATCH(B309,'Masterlist - Updating'!$B:$B,0))</f>
        <v>QC GAUGE ROOM - J</v>
      </c>
      <c r="P309" s="7" t="b">
        <f ca="1">INDEX('Masterlist - Updating'!$P:$P,MATCH(B309,'Masterlist - Updating'!$B:$B,0))</f>
        <v>1</v>
      </c>
      <c r="Q309" s="7">
        <f>INDEX('Masterlist - Updating'!$Q:$Q,MATCH(B309,'Masterlist - Updating'!$B:$B,0))</f>
        <v>0</v>
      </c>
      <c r="R309" s="7">
        <f>INDEX('Masterlist - Updating'!$R:$R,MATCH(B309,'Masterlist - Updating'!$B:$B,0))</f>
        <v>0</v>
      </c>
      <c r="S309" s="7">
        <f>INDEX('Masterlist - Updating'!$S:$S,MATCH(B309,'Masterlist - Updating'!$B:$B,0))</f>
        <v>0</v>
      </c>
      <c r="T309" s="7">
        <f>INDEX('Masterlist - Updating'!$T:$T,MATCH(B309,'Masterlist - Updating'!$B:$B,0))</f>
        <v>0</v>
      </c>
      <c r="U309" s="11">
        <f t="shared" ca="1" si="17"/>
        <v>44831</v>
      </c>
      <c r="V309" s="11">
        <f t="shared" si="16"/>
        <v>44905</v>
      </c>
    </row>
    <row r="310" spans="1:22" ht="62" hidden="1" x14ac:dyDescent="0.35">
      <c r="A310" s="2">
        <v>337</v>
      </c>
      <c r="B310" s="12" t="s">
        <v>1319</v>
      </c>
      <c r="C310" s="130" t="str">
        <f>INDEX('Masterlist - Updating'!$C:$C,MATCH(B310,'Masterlist - Updating'!$B:$B,0))</f>
        <v>STICK MICROMETER</v>
      </c>
      <c r="D310" s="7" t="str">
        <f>INDEX('Masterlist - Updating'!$D:$D,MATCH(B310,'Masterlist - Updating'!$B:$B,0))</f>
        <v>MITUTOYO</v>
      </c>
      <c r="E310" s="7" t="str">
        <f>INDEX('Masterlist - Updating'!$E:$E,MATCH(B310,'Masterlist - Updating'!$B:$B,0))</f>
        <v>2" - 20"</v>
      </c>
      <c r="F310" s="7" t="str">
        <f>INDEX('Masterlist - Updating'!$F:$F,MATCH(B310,'Masterlist - Updating'!$B:$B,0))</f>
        <v>3005535</v>
      </c>
      <c r="G310" s="7" t="str">
        <f>INDEX('Masterlist - Updating'!$G:$G,MATCH(B310,'Masterlist - Updating'!$B:$B,0))</f>
        <v>QCD/TRSG/PROCEDURE 006 / TRSG/QM/001/20 / BS 959 : 2008</v>
      </c>
      <c r="H310" s="7" t="str">
        <f>INDEX('Masterlist - Updating'!$H:$H,MATCH(B310,'Masterlist - Updating'!$B:$B,0))</f>
        <v>BS 959 : 2008 OR PER MANUFACTURER SPEC</v>
      </c>
      <c r="I310" s="8">
        <f>INDEX('Masterlist - Updating'!$I:$I,MATCH(B310,'Masterlist - Updating'!$B:$B,0))</f>
        <v>44681</v>
      </c>
      <c r="J310" s="133">
        <f>INDEX('Masterlist - Updating'!$J:$J,MATCH(B310,'Masterlist - Updating'!$B:$B,0))</f>
        <v>1</v>
      </c>
      <c r="K310" s="133" t="str">
        <f>INDEX('Masterlist - Updating'!$K:$K,MATCH(B310,'Masterlist - Updating'!$B:$B,0))</f>
        <v>Years</v>
      </c>
      <c r="L310" s="8">
        <f>INDEX('Masterlist - Updating'!$L:$L,MATCH(B310,'Masterlist - Updating'!$B:$B,0))</f>
        <v>45046</v>
      </c>
      <c r="M310" s="7" t="str">
        <f>INDEX('Masterlist - Updating'!$M:$M,MATCH(B310,'Masterlist - Updating'!$B:$B,0))</f>
        <v>TRESCAL</v>
      </c>
      <c r="N310" s="7" t="str">
        <f>INDEX('Masterlist - Updating'!$N:$N,MATCH(B310,'Masterlist - Updating'!$B:$B,0))</f>
        <v>SALDM/0675/27/22</v>
      </c>
      <c r="O310" s="7" t="str">
        <f>INDEX('Masterlist - Updating'!$O:$O,MATCH(B310,'Masterlist - Updating'!$B:$B,0))</f>
        <v>QC GAUGE ROOM - I</v>
      </c>
      <c r="P310" s="7" t="b">
        <f ca="1">INDEX('Masterlist - Updating'!$P:$P,MATCH(B310,'Masterlist - Updating'!$B:$B,0))</f>
        <v>1</v>
      </c>
      <c r="Q310" s="7">
        <f>INDEX('Masterlist - Updating'!$Q:$Q,MATCH(B310,'Masterlist - Updating'!$B:$B,0))</f>
        <v>0</v>
      </c>
      <c r="R310" s="7" t="str">
        <f>INDEX('Masterlist - Updating'!$R:$R,MATCH(B310,'Masterlist - Updating'!$B:$B,0))</f>
        <v>1306618
18640
T22349
309673</v>
      </c>
      <c r="S310" s="7" t="str">
        <f>INDEX('Masterlist - Updating'!$S:$S,MATCH(B310,'Masterlist - Updating'!$B:$B,0))</f>
        <v>516-712-16
E81
PCN - S
E10</v>
      </c>
      <c r="T310" s="7" t="str">
        <f>INDEX('Masterlist - Updating'!$T:$T,MATCH(B310,'Masterlist - Updating'!$B:$B,0))</f>
        <v>24.11.2022
11.08.2023
17.12.2022
07.01.2023</v>
      </c>
      <c r="U310" s="11">
        <f t="shared" ca="1" si="17"/>
        <v>44831</v>
      </c>
      <c r="V310" s="11">
        <f t="shared" si="16"/>
        <v>45032</v>
      </c>
    </row>
    <row r="311" spans="1:22" ht="46.5" hidden="1" x14ac:dyDescent="0.35">
      <c r="A311" s="2">
        <v>327</v>
      </c>
      <c r="B311" s="12" t="s">
        <v>1324</v>
      </c>
      <c r="C311" s="130" t="str">
        <f>INDEX('Masterlist - Updating'!$C:$C,MATCH(B311,'Masterlist - Updating'!$B:$B,0))</f>
        <v>SHEAR PIN HARDNESS TESTER</v>
      </c>
      <c r="D311" s="7" t="str">
        <f>INDEX('Masterlist - Updating'!$D:$D,MATCH(B311,'Masterlist - Updating'!$B:$B,0))</f>
        <v>-</v>
      </c>
      <c r="E311" s="7" t="str">
        <f>INDEX('Masterlist - Updating'!$E:$E,MATCH(B311,'Masterlist - Updating'!$B:$B,0))</f>
        <v>-</v>
      </c>
      <c r="F311" s="7" t="str">
        <f>INDEX('Masterlist - Updating'!$F:$F,MATCH(B311,'Masterlist - Updating'!$B:$B,0))</f>
        <v>-</v>
      </c>
      <c r="G311" s="7" t="str">
        <f>INDEX('Masterlist - Updating'!$G:$G,MATCH(B311,'Masterlist - Updating'!$B:$B,0))</f>
        <v>-</v>
      </c>
      <c r="H311" s="7" t="str">
        <f>INDEX('Masterlist - Updating'!$H:$H,MATCH(B311,'Masterlist - Updating'!$B:$B,0))</f>
        <v>-</v>
      </c>
      <c r="I311" s="8" t="str">
        <f>INDEX('Masterlist - Updating'!$I:$I,MATCH(B311,'Masterlist - Updating'!$B:$B,0))</f>
        <v>-</v>
      </c>
      <c r="J311" s="133">
        <f>INDEX('Masterlist - Updating'!$J:$J,MATCH(B311,'Masterlist - Updating'!$B:$B,0))</f>
        <v>0</v>
      </c>
      <c r="K311" s="133" t="str">
        <f>INDEX('Masterlist - Updating'!$K:$K,MATCH(B311,'Masterlist - Updating'!$B:$B,0))</f>
        <v>Days</v>
      </c>
      <c r="L311" s="8" t="str">
        <f>INDEX('Masterlist - Updating'!$L:$L,MATCH(B311,'Masterlist - Updating'!$B:$B,0))</f>
        <v>-</v>
      </c>
      <c r="M311" s="7" t="str">
        <f>INDEX('Masterlist - Updating'!$M:$M,MATCH(B311,'Masterlist - Updating'!$B:$B,0))</f>
        <v>-</v>
      </c>
      <c r="N311" s="7" t="str">
        <f>INDEX('Masterlist - Updating'!$N:$N,MATCH(B311,'Masterlist - Updating'!$B:$B,0))</f>
        <v>-</v>
      </c>
      <c r="O311" s="7" t="str">
        <f>INDEX('Masterlist - Updating'!$O:$O,MATCH(B311,'Masterlist - Updating'!$B:$B,0))</f>
        <v>QC BAY C CABINET 1 L3</v>
      </c>
      <c r="P311" s="7" t="str">
        <f>INDEX('Masterlist - Updating'!$P:$P,MATCH(B311,'Masterlist - Updating'!$B:$B,0))</f>
        <v>NA</v>
      </c>
      <c r="Q311" s="7" t="str">
        <f>INDEX('Masterlist - Updating'!$Q:$Q,MATCH(B311,'Masterlist - Updating'!$B:$B,0))</f>
        <v>Calibration Not Required</v>
      </c>
      <c r="R311" s="7">
        <f>INDEX('Masterlist - Updating'!$R:$R,MATCH(B311,'Masterlist - Updating'!$B:$B,0))</f>
        <v>0</v>
      </c>
      <c r="S311" s="7">
        <f>INDEX('Masterlist - Updating'!$S:$S,MATCH(B311,'Masterlist - Updating'!$B:$B,0))</f>
        <v>0</v>
      </c>
      <c r="T311" s="7">
        <f>INDEX('Masterlist - Updating'!$T:$T,MATCH(B311,'Masterlist - Updating'!$B:$B,0))</f>
        <v>0</v>
      </c>
      <c r="U311" s="11">
        <f t="shared" ca="1" si="17"/>
        <v>44831</v>
      </c>
      <c r="V311" s="11" t="e">
        <f t="shared" si="16"/>
        <v>#VALUE!</v>
      </c>
    </row>
    <row r="312" spans="1:22" ht="62" x14ac:dyDescent="0.35">
      <c r="A312" s="2">
        <v>340</v>
      </c>
      <c r="B312" s="18" t="s">
        <v>1329</v>
      </c>
      <c r="C312" s="130" t="str">
        <f>INDEX('Masterlist - Updating'!$C:$C,MATCH(B312,'Masterlist - Updating'!$B:$B,0))</f>
        <v>SURFACE ROUGHNESS TESTER</v>
      </c>
      <c r="D312" s="7" t="str">
        <f>INDEX('Masterlist - Updating'!$D:$D,MATCH(B312,'Masterlist - Updating'!$B:$B,0))</f>
        <v>MITUTOYO</v>
      </c>
      <c r="E312" s="7" t="str">
        <f>INDEX('Masterlist - Updating'!$E:$E,MATCH(B312,'Masterlist - Updating'!$B:$B,0))</f>
        <v>-</v>
      </c>
      <c r="F312" s="7" t="str">
        <f>INDEX('Masterlist - Updating'!$F:$F,MATCH(B312,'Masterlist - Updating'!$B:$B,0))</f>
        <v>Tester:304361406
Stylus:238631406
Specimen:353701405</v>
      </c>
      <c r="G312" s="7" t="str">
        <f>INDEX('Masterlist - Updating'!$G:$G,MATCH(B312,'Masterlist - Updating'!$B:$B,0))</f>
        <v>QCD/TRSG/SEAMS 0026/ TRSG/QM/001/20</v>
      </c>
      <c r="H312" s="7" t="str">
        <f>INDEX('Masterlist - Updating'!$H:$H,MATCH(B312,'Masterlist - Updating'!$B:$B,0))</f>
        <v>ISO 12179:2000
ACCURACY OF READING: ±0.2 µM</v>
      </c>
      <c r="I312" s="8">
        <f>INDEX('Masterlist - Updating'!$I:$I,MATCH(B312,'Masterlist - Updating'!$B:$B,0))</f>
        <v>44792</v>
      </c>
      <c r="J312" s="133">
        <f>INDEX('Masterlist - Updating'!$J:$J,MATCH(B312,'Masterlist - Updating'!$B:$B,0))</f>
        <v>1</v>
      </c>
      <c r="K312" s="133" t="str">
        <f>INDEX('Masterlist - Updating'!$K:$K,MATCH(B312,'Masterlist - Updating'!$B:$B,0))</f>
        <v>Years</v>
      </c>
      <c r="L312" s="8">
        <f>INDEX('Masterlist - Updating'!$L:$L,MATCH(B312,'Masterlist - Updating'!$B:$B,0))</f>
        <v>45157</v>
      </c>
      <c r="M312" s="7" t="str">
        <f>INDEX('Masterlist - Updating'!$M:$M,MATCH(B312,'Masterlist - Updating'!$B:$B,0))</f>
        <v>TRESCAL</v>
      </c>
      <c r="N312" s="7" t="str">
        <f>INDEX('Masterlist - Updating'!$N:$N,MATCH(B312,'Masterlist - Updating'!$B:$B,0))</f>
        <v>SNLDM/0210/1/22 &amp; SNLDM/0210/2/22</v>
      </c>
      <c r="O312" s="7" t="str">
        <f>INDEX('Masterlist - Updating'!$O:$O,MATCH(B312,'Masterlist - Updating'!$B:$B,0))</f>
        <v>M/S GAUGE ROOM B6</v>
      </c>
      <c r="P312" s="7" t="b">
        <f ca="1">INDEX('Masterlist - Updating'!$P:$P,MATCH(B312,'Masterlist - Updating'!$B:$B,0))</f>
        <v>1</v>
      </c>
      <c r="Q312" s="7">
        <f>INDEX('Masterlist - Updating'!$Q:$Q,MATCH(B312,'Masterlist - Updating'!$B:$B,0))</f>
        <v>0</v>
      </c>
      <c r="R312" s="7">
        <f>INDEX('Masterlist - Updating'!$R:$R,MATCH(B312,'Masterlist - Updating'!$B:$B,0))</f>
        <v>0</v>
      </c>
      <c r="S312" s="7">
        <f>INDEX('Masterlist - Updating'!$S:$S,MATCH(B312,'Masterlist - Updating'!$B:$B,0))</f>
        <v>0</v>
      </c>
      <c r="T312" s="7">
        <f>INDEX('Masterlist - Updating'!$T:$T,MATCH(B312,'Masterlist - Updating'!$B:$B,0))</f>
        <v>0</v>
      </c>
      <c r="U312" s="11">
        <f t="shared" ca="1" si="17"/>
        <v>44831</v>
      </c>
      <c r="V312" s="11">
        <f t="shared" si="16"/>
        <v>45143</v>
      </c>
    </row>
    <row r="313" spans="1:22" ht="31" hidden="1" x14ac:dyDescent="0.35">
      <c r="A313" s="2">
        <v>354</v>
      </c>
      <c r="B313" s="12" t="s">
        <v>1336</v>
      </c>
      <c r="C313" s="130" t="str">
        <f>INDEX('Masterlist - Updating'!$C:$C,MATCH(B313,'Masterlist - Updating'!$B:$B,0))</f>
        <v>UV Spot black light c/w Power Pack</v>
      </c>
      <c r="D313" s="7" t="str">
        <f>INDEX('Masterlist - Updating'!$D:$D,MATCH(B313,'Masterlist - Updating'!$B:$B,0))</f>
        <v>SUPER NOVA</v>
      </c>
      <c r="E313" s="7" t="str">
        <f>INDEX('Masterlist - Updating'!$E:$E,MATCH(B313,'Masterlist - Updating'!$B:$B,0))</f>
        <v>-</v>
      </c>
      <c r="F313" s="7" t="str">
        <f>INDEX('Masterlist - Updating'!$F:$F,MATCH(B313,'Masterlist - Updating'!$B:$B,0))</f>
        <v>2666 (UV) / 2670 ( Power pack)</v>
      </c>
      <c r="G313" s="7" t="str">
        <f>INDEX('Masterlist - Updating'!$G:$G,MATCH(B313,'Masterlist - Updating'!$B:$B,0))</f>
        <v>NIST/NRC</v>
      </c>
      <c r="H313" s="7" t="str">
        <f>INDEX('Masterlist - Updating'!$H:$H,MATCH(B313,'Masterlist - Updating'!$B:$B,0))</f>
        <v>NIST/NRC</v>
      </c>
      <c r="I313" s="8" t="str">
        <f>INDEX('Masterlist - Updating'!$I:$I,MATCH(B313,'Masterlist - Updating'!$B:$B,0))</f>
        <v>-</v>
      </c>
      <c r="J313" s="133">
        <f>INDEX('Masterlist - Updating'!$J:$J,MATCH(B313,'Masterlist - Updating'!$B:$B,0))</f>
        <v>999</v>
      </c>
      <c r="K313" s="133" t="str">
        <f>INDEX('Masterlist - Updating'!$K:$K,MATCH(B313,'Masterlist - Updating'!$B:$B,0))</f>
        <v>Years</v>
      </c>
      <c r="L313" s="8">
        <f>INDEX('Masterlist - Updating'!$L:$L,MATCH(B313,'Masterlist - Updating'!$B:$B,0))</f>
        <v>406768</v>
      </c>
      <c r="M313" s="7" t="str">
        <f>INDEX('Masterlist - Updating'!$M:$M,MATCH(B313,'Masterlist - Updating'!$B:$B,0))</f>
        <v>INNOTEST</v>
      </c>
      <c r="N313" s="7">
        <f>INDEX('Masterlist - Updating'!$N:$N,MATCH(B313,'Masterlist - Updating'!$B:$B,0))</f>
        <v>1284</v>
      </c>
      <c r="O313" s="7" t="str">
        <f>INDEX('Masterlist - Updating'!$O:$O,MATCH(B313,'Masterlist - Updating'!$B:$B,0))</f>
        <v>QC BAY C</v>
      </c>
      <c r="P313" s="7" t="b">
        <f ca="1">INDEX('Masterlist - Updating'!$P:$P,MATCH(B313,'Masterlist - Updating'!$B:$B,0))</f>
        <v>1</v>
      </c>
      <c r="Q313" s="7">
        <f>INDEX('Masterlist - Updating'!$Q:$Q,MATCH(B313,'Masterlist - Updating'!$B:$B,0))</f>
        <v>0</v>
      </c>
      <c r="R313" s="7">
        <f>INDEX('Masterlist - Updating'!$R:$R,MATCH(B313,'Masterlist - Updating'!$B:$B,0))</f>
        <v>0</v>
      </c>
      <c r="S313" s="7">
        <f>INDEX('Masterlist - Updating'!$S:$S,MATCH(B313,'Masterlist - Updating'!$B:$B,0))</f>
        <v>0</v>
      </c>
      <c r="T313" s="7">
        <f>INDEX('Masterlist - Updating'!$T:$T,MATCH(B313,'Masterlist - Updating'!$B:$B,0))</f>
        <v>0</v>
      </c>
      <c r="U313" s="11">
        <f t="shared" ca="1" si="17"/>
        <v>44831</v>
      </c>
      <c r="V313" s="11">
        <f t="shared" si="16"/>
        <v>406754</v>
      </c>
    </row>
    <row r="314" spans="1:22" ht="31" hidden="1" x14ac:dyDescent="0.35">
      <c r="A314" s="2">
        <v>355</v>
      </c>
      <c r="B314" s="12" t="s">
        <v>1340</v>
      </c>
      <c r="C314" s="130" t="str">
        <f>INDEX('Masterlist - Updating'!$C:$C,MATCH(B314,'Masterlist - Updating'!$B:$B,0))</f>
        <v>UV Spot black light c/w Power Pack</v>
      </c>
      <c r="D314" s="7" t="str">
        <f>INDEX('Masterlist - Updating'!$D:$D,MATCH(B314,'Masterlist - Updating'!$B:$B,0))</f>
        <v>SUPER NOVA</v>
      </c>
      <c r="E314" s="7" t="str">
        <f>INDEX('Masterlist - Updating'!$E:$E,MATCH(B314,'Masterlist - Updating'!$B:$B,0))</f>
        <v>-</v>
      </c>
      <c r="F314" s="7" t="str">
        <f>INDEX('Masterlist - Updating'!$F:$F,MATCH(B314,'Masterlist - Updating'!$B:$B,0))</f>
        <v>2668 (UV) / 2669 (Power Pack</v>
      </c>
      <c r="G314" s="7" t="str">
        <f>INDEX('Masterlist - Updating'!$G:$G,MATCH(B314,'Masterlist - Updating'!$B:$B,0))</f>
        <v>NIST/NRC</v>
      </c>
      <c r="H314" s="7" t="str">
        <f>INDEX('Masterlist - Updating'!$H:$H,MATCH(B314,'Masterlist - Updating'!$B:$B,0))</f>
        <v>NIST/NRC</v>
      </c>
      <c r="I314" s="8" t="str">
        <f>INDEX('Masterlist - Updating'!$I:$I,MATCH(B314,'Masterlist - Updating'!$B:$B,0))</f>
        <v>-</v>
      </c>
      <c r="J314" s="133">
        <f>INDEX('Masterlist - Updating'!$J:$J,MATCH(B314,'Masterlist - Updating'!$B:$B,0))</f>
        <v>999</v>
      </c>
      <c r="K314" s="133" t="str">
        <f>INDEX('Masterlist - Updating'!$K:$K,MATCH(B314,'Masterlist - Updating'!$B:$B,0))</f>
        <v>Years</v>
      </c>
      <c r="L314" s="8">
        <f>INDEX('Masterlist - Updating'!$L:$L,MATCH(B314,'Masterlist - Updating'!$B:$B,0))</f>
        <v>406823</v>
      </c>
      <c r="M314" s="7" t="str">
        <f>INDEX('Masterlist - Updating'!$M:$M,MATCH(B314,'Masterlist - Updating'!$B:$B,0))</f>
        <v>INNOTEST</v>
      </c>
      <c r="N314" s="7">
        <f>INDEX('Masterlist - Updating'!$N:$N,MATCH(B314,'Masterlist - Updating'!$B:$B,0))</f>
        <v>1286</v>
      </c>
      <c r="O314" s="7" t="str">
        <f>INDEX('Masterlist - Updating'!$O:$O,MATCH(B314,'Masterlist - Updating'!$B:$B,0))</f>
        <v>QC BAY C ORANGE RACK L4</v>
      </c>
      <c r="P314" s="7" t="b">
        <f ca="1">INDEX('Masterlist - Updating'!$P:$P,MATCH(B314,'Masterlist - Updating'!$B:$B,0))</f>
        <v>1</v>
      </c>
      <c r="Q314" s="7">
        <f>INDEX('Masterlist - Updating'!$Q:$Q,MATCH(B314,'Masterlist - Updating'!$B:$B,0))</f>
        <v>0</v>
      </c>
      <c r="R314" s="7">
        <f>INDEX('Masterlist - Updating'!$R:$R,MATCH(B314,'Masterlist - Updating'!$B:$B,0))</f>
        <v>0</v>
      </c>
      <c r="S314" s="7">
        <f>INDEX('Masterlist - Updating'!$S:$S,MATCH(B314,'Masterlist - Updating'!$B:$B,0))</f>
        <v>0</v>
      </c>
      <c r="T314" s="7">
        <f>INDEX('Masterlist - Updating'!$T:$T,MATCH(B314,'Masterlist - Updating'!$B:$B,0))</f>
        <v>0</v>
      </c>
      <c r="U314" s="11">
        <f t="shared" ca="1" si="17"/>
        <v>44831</v>
      </c>
      <c r="V314" s="11">
        <f t="shared" ref="V314:V325" si="18">L314-14</f>
        <v>406809</v>
      </c>
    </row>
    <row r="315" spans="1:22" ht="62" hidden="1" x14ac:dyDescent="0.35">
      <c r="A315" s="2">
        <v>259</v>
      </c>
      <c r="B315" s="12" t="s">
        <v>1342</v>
      </c>
      <c r="C315" s="130" t="str">
        <f>INDEX('Masterlist - Updating'!$C:$C,MATCH(B315,'Masterlist - Updating'!$B:$B,0))</f>
        <v>PLUG GAUGE 
(GO &amp; NO GO)</v>
      </c>
      <c r="D315" s="7" t="str">
        <f>INDEX('Masterlist - Updating'!$D:$D,MATCH(B315,'Masterlist - Updating'!$B:$B,0))</f>
        <v>GAGE ASSEMBLY</v>
      </c>
      <c r="E315" s="7" t="str">
        <f>INDEX('Masterlist - Updating'!$E:$E,MATCH(B315,'Masterlist - Updating'!$B:$B,0))</f>
        <v>1-5/16 - 12 UN - 2B</v>
      </c>
      <c r="F315" s="7" t="str">
        <f>INDEX('Masterlist - Updating'!$F:$F,MATCH(B315,'Masterlist - Updating'!$B:$B,0))</f>
        <v>2</v>
      </c>
      <c r="G315" s="7" t="str">
        <f>INDEX('Masterlist - Updating'!$G:$G,MATCH(B315,'Masterlist - Updating'!$B:$B,0))</f>
        <v>MDCP-15:2020</v>
      </c>
      <c r="H315" s="7" t="str">
        <f>INDEX('Masterlist - Updating'!$H:$H,MATCH(B315,'Masterlist - Updating'!$B:$B,0))</f>
        <v>ANSI/ASME B1.2
ANSI/ASME B1.8
ANSI/ASME B1.20.1
ANSI/ASME B1.5</v>
      </c>
      <c r="I315" s="8">
        <f>INDEX('Masterlist - Updating'!$I:$I,MATCH(B315,'Masterlist - Updating'!$B:$B,0))</f>
        <v>44566</v>
      </c>
      <c r="J315" s="133">
        <f>INDEX('Masterlist - Updating'!$J:$J,MATCH(B315,'Masterlist - Updating'!$B:$B,0))</f>
        <v>1</v>
      </c>
      <c r="K315" s="133" t="str">
        <f>INDEX('Masterlist - Updating'!$K:$K,MATCH(B315,'Masterlist - Updating'!$B:$B,0))</f>
        <v>Years</v>
      </c>
      <c r="L315" s="8">
        <f>INDEX('Masterlist - Updating'!$L:$L,MATCH(B315,'Masterlist - Updating'!$B:$B,0))</f>
        <v>44931</v>
      </c>
      <c r="M315" s="7" t="str">
        <f>INDEX('Masterlist - Updating'!$M:$M,MATCH(B315,'Masterlist - Updating'!$B:$B,0))</f>
        <v>Ming Deng</v>
      </c>
      <c r="N315" s="7" t="str">
        <f>INDEX('Masterlist - Updating'!$N:$N,MATCH(B315,'Masterlist - Updating'!$B:$B,0))</f>
        <v>MDL214096-3</v>
      </c>
      <c r="O315" s="7" t="str">
        <f>INDEX('Masterlist - Updating'!$O:$O,MATCH(B315,'Masterlist - Updating'!$B:$B,0))</f>
        <v>QC GAUGE ROOM - D</v>
      </c>
      <c r="P315" s="7" t="b">
        <f ca="1">INDEX('Masterlist - Updating'!$P:$P,MATCH(B315,'Masterlist - Updating'!$B:$B,0))</f>
        <v>1</v>
      </c>
      <c r="Q315" s="7">
        <f>INDEX('Masterlist - Updating'!$Q:$Q,MATCH(B315,'Masterlist - Updating'!$B:$B,0))</f>
        <v>0</v>
      </c>
      <c r="R315" s="7">
        <f>INDEX('Masterlist - Updating'!$R:$R,MATCH(B315,'Masterlist - Updating'!$B:$B,0))</f>
        <v>0</v>
      </c>
      <c r="S315" s="7">
        <f>INDEX('Masterlist - Updating'!$S:$S,MATCH(B315,'Masterlist - Updating'!$B:$B,0))</f>
        <v>0</v>
      </c>
      <c r="T315" s="7">
        <f>INDEX('Masterlist - Updating'!$T:$T,MATCH(B315,'Masterlist - Updating'!$B:$B,0))</f>
        <v>0</v>
      </c>
      <c r="U315" s="11">
        <f t="shared" ca="1" si="17"/>
        <v>44831</v>
      </c>
      <c r="V315" s="11">
        <f t="shared" si="18"/>
        <v>44917</v>
      </c>
    </row>
    <row r="316" spans="1:22" ht="46.5" hidden="1" x14ac:dyDescent="0.35">
      <c r="A316" s="2">
        <v>154</v>
      </c>
      <c r="B316" s="12" t="s">
        <v>1344</v>
      </c>
      <c r="C316" s="130" t="str">
        <f>INDEX('Masterlist - Updating'!$C:$C,MATCH(B316,'Masterlist - Updating'!$B:$B,0))</f>
        <v>KDS TEST PANEL</v>
      </c>
      <c r="D316" s="7" t="str">
        <f>INDEX('Masterlist - Updating'!$D:$D,MATCH(B316,'Masterlist - Updating'!$B:$B,0))</f>
        <v>MAGNAFLUX</v>
      </c>
      <c r="E316" s="7" t="str">
        <f>INDEX('Masterlist - Updating'!$E:$E,MATCH(B316,'Masterlist - Updating'!$B:$B,0))</f>
        <v>-</v>
      </c>
      <c r="F316" s="7" t="str">
        <f>INDEX('Masterlist - Updating'!$F:$F,MATCH(B316,'Masterlist - Updating'!$B:$B,0))</f>
        <v>K00124</v>
      </c>
      <c r="G316" s="7" t="str">
        <f>INDEX('Masterlist - Updating'!$G:$G,MATCH(B316,'Masterlist - Updating'!$B:$B,0))</f>
        <v>ASTM E1417 / E 1417 M-12 &amp; AMS 2647 E</v>
      </c>
      <c r="H316" s="7" t="str">
        <f>INDEX('Masterlist - Updating'!$H:$H,MATCH(B316,'Masterlist - Updating'!$B:$B,0))</f>
        <v>ASTM E1417 / E 1417 M-12 &amp; AMS 2647 E</v>
      </c>
      <c r="I316" s="8">
        <f>INDEX('Masterlist - Updating'!$I:$I,MATCH(B316,'Masterlist - Updating'!$B:$B,0))</f>
        <v>41924</v>
      </c>
      <c r="J316" s="133">
        <f>INDEX('Masterlist - Updating'!$J:$J,MATCH(B316,'Masterlist - Updating'!$B:$B,0))</f>
        <v>999</v>
      </c>
      <c r="K316" s="133" t="str">
        <f>INDEX('Masterlist - Updating'!$K:$K,MATCH(B316,'Masterlist - Updating'!$B:$B,0))</f>
        <v>Years</v>
      </c>
      <c r="L316" s="8">
        <f>INDEX('Masterlist - Updating'!$L:$L,MATCH(B316,'Masterlist - Updating'!$B:$B,0))</f>
        <v>407195</v>
      </c>
      <c r="M316" s="7" t="str">
        <f>INDEX('Masterlist - Updating'!$M:$M,MATCH(B316,'Masterlist - Updating'!$B:$B,0))</f>
        <v>MAGNAFLUX</v>
      </c>
      <c r="N316" s="7" t="str">
        <f>INDEX('Masterlist - Updating'!$N:$N,MATCH(B316,'Masterlist - Updating'!$B:$B,0))</f>
        <v>KDS-3/13</v>
      </c>
      <c r="O316" s="7" t="str">
        <f>INDEX('Masterlist - Updating'!$O:$O,MATCH(B316,'Masterlist - Updating'!$B:$B,0))</f>
        <v>QC BAY C CABINET 2 L7</v>
      </c>
      <c r="P316" s="7" t="b">
        <f ca="1">INDEX('Masterlist - Updating'!$P:$P,MATCH(B316,'Masterlist - Updating'!$B:$B,0))</f>
        <v>1</v>
      </c>
      <c r="Q316" s="7">
        <f>INDEX('Masterlist - Updating'!$Q:$Q,MATCH(B316,'Masterlist - Updating'!$B:$B,0))</f>
        <v>0</v>
      </c>
      <c r="R316" s="7">
        <f>INDEX('Masterlist - Updating'!$R:$R,MATCH(B316,'Masterlist - Updating'!$B:$B,0))</f>
        <v>0</v>
      </c>
      <c r="S316" s="7">
        <f>INDEX('Masterlist - Updating'!$S:$S,MATCH(B316,'Masterlist - Updating'!$B:$B,0))</f>
        <v>0</v>
      </c>
      <c r="T316" s="7">
        <f>INDEX('Masterlist - Updating'!$T:$T,MATCH(B316,'Masterlist - Updating'!$B:$B,0))</f>
        <v>0</v>
      </c>
      <c r="U316" s="11">
        <f t="shared" ca="1" si="17"/>
        <v>44831</v>
      </c>
      <c r="V316" s="11">
        <f t="shared" si="18"/>
        <v>407181</v>
      </c>
    </row>
    <row r="317" spans="1:22" ht="46.5" hidden="1" x14ac:dyDescent="0.35">
      <c r="A317" s="2">
        <v>357</v>
      </c>
      <c r="B317" s="12" t="s">
        <v>1347</v>
      </c>
      <c r="C317" s="130" t="str">
        <f>INDEX('Masterlist - Updating'!$C:$C,MATCH(B317,'Masterlist - Updating'!$B:$B,0))</f>
        <v>V1 STEEL CALIBRATION BLOCK</v>
      </c>
      <c r="D317" s="7" t="str">
        <f>INDEX('Masterlist - Updating'!$D:$D,MATCH(B317,'Masterlist - Updating'!$B:$B,0))</f>
        <v>-</v>
      </c>
      <c r="E317" s="7" t="str">
        <f>INDEX('Masterlist - Updating'!$E:$E,MATCH(B317,'Masterlist - Updating'!$B:$B,0))</f>
        <v>-</v>
      </c>
      <c r="F317" s="7" t="str">
        <f>INDEX('Masterlist - Updating'!$F:$F,MATCH(B317,'Masterlist - Updating'!$B:$B,0))</f>
        <v>77155</v>
      </c>
      <c r="G317" s="7" t="str">
        <f>INDEX('Masterlist - Updating'!$G:$G,MATCH(B317,'Masterlist - Updating'!$B:$B,0))</f>
        <v>-</v>
      </c>
      <c r="H317" s="7" t="str">
        <f>INDEX('Masterlist - Updating'!$H:$H,MATCH(B317,'Masterlist - Updating'!$B:$B,0))</f>
        <v>-</v>
      </c>
      <c r="I317" s="8" t="str">
        <f>INDEX('Masterlist - Updating'!$I:$I,MATCH(B317,'Masterlist - Updating'!$B:$B,0))</f>
        <v>-</v>
      </c>
      <c r="J317" s="133">
        <f>INDEX('Masterlist - Updating'!$J:$J,MATCH(B317,'Masterlist - Updating'!$B:$B,0))</f>
        <v>0</v>
      </c>
      <c r="K317" s="133" t="str">
        <f>INDEX('Masterlist - Updating'!$K:$K,MATCH(B317,'Masterlist - Updating'!$B:$B,0))</f>
        <v>Days</v>
      </c>
      <c r="L317" s="8" t="str">
        <f>INDEX('Masterlist - Updating'!$L:$L,MATCH(B317,'Masterlist - Updating'!$B:$B,0))</f>
        <v>-</v>
      </c>
      <c r="M317" s="7" t="str">
        <f>INDEX('Masterlist - Updating'!$M:$M,MATCH(B317,'Masterlist - Updating'!$B:$B,0))</f>
        <v>-</v>
      </c>
      <c r="N317" s="7" t="str">
        <f>INDEX('Masterlist - Updating'!$N:$N,MATCH(B317,'Masterlist - Updating'!$B:$B,0))</f>
        <v>-</v>
      </c>
      <c r="O317" s="7" t="str">
        <f>INDEX('Masterlist - Updating'!$O:$O,MATCH(B317,'Masterlist - Updating'!$B:$B,0))</f>
        <v>QC BAY C ORANGE RACK L2</v>
      </c>
      <c r="P317" s="7" t="str">
        <f>INDEX('Masterlist - Updating'!$P:$P,MATCH(B317,'Masterlist - Updating'!$B:$B,0))</f>
        <v>NA</v>
      </c>
      <c r="Q317" s="7" t="str">
        <f>INDEX('Masterlist - Updating'!$Q:$Q,MATCH(B317,'Masterlist - Updating'!$B:$B,0))</f>
        <v>Calibration Not Required</v>
      </c>
      <c r="R317" s="7">
        <f>INDEX('Masterlist - Updating'!$R:$R,MATCH(B317,'Masterlist - Updating'!$B:$B,0))</f>
        <v>0</v>
      </c>
      <c r="S317" s="7">
        <f>INDEX('Masterlist - Updating'!$S:$S,MATCH(B317,'Masterlist - Updating'!$B:$B,0))</f>
        <v>0</v>
      </c>
      <c r="T317" s="7">
        <f>INDEX('Masterlist - Updating'!$T:$T,MATCH(B317,'Masterlist - Updating'!$B:$B,0))</f>
        <v>0</v>
      </c>
      <c r="U317" s="11">
        <f t="shared" ca="1" si="17"/>
        <v>44831</v>
      </c>
      <c r="V317" s="11" t="e">
        <f t="shared" si="18"/>
        <v>#VALUE!</v>
      </c>
    </row>
    <row r="318" spans="1:22" ht="46.5" hidden="1" x14ac:dyDescent="0.35">
      <c r="A318" s="2">
        <v>356</v>
      </c>
      <c r="B318" s="12" t="s">
        <v>1351</v>
      </c>
      <c r="C318" s="130" t="str">
        <f>INDEX('Masterlist - Updating'!$C:$C,MATCH(B318,'Masterlist - Updating'!$B:$B,0))</f>
        <v>V1 CALIBRATION BLOCK IN F22 MATERIAL</v>
      </c>
      <c r="D318" s="7" t="str">
        <f>INDEX('Masterlist - Updating'!$D:$D,MATCH(B318,'Masterlist - Updating'!$B:$B,0))</f>
        <v>-</v>
      </c>
      <c r="E318" s="7" t="str">
        <f>INDEX('Masterlist - Updating'!$E:$E,MATCH(B318,'Masterlist - Updating'!$B:$B,0))</f>
        <v>-</v>
      </c>
      <c r="F318" s="7" t="str">
        <f>INDEX('Masterlist - Updating'!$F:$F,MATCH(B318,'Masterlist - Updating'!$B:$B,0))</f>
        <v>44970/F22</v>
      </c>
      <c r="G318" s="7" t="str">
        <f>INDEX('Masterlist - Updating'!$G:$G,MATCH(B318,'Masterlist - Updating'!$B:$B,0))</f>
        <v>-</v>
      </c>
      <c r="H318" s="7" t="str">
        <f>INDEX('Masterlist - Updating'!$H:$H,MATCH(B318,'Masterlist - Updating'!$B:$B,0))</f>
        <v>-</v>
      </c>
      <c r="I318" s="8" t="str">
        <f>INDEX('Masterlist - Updating'!$I:$I,MATCH(B318,'Masterlist - Updating'!$B:$B,0))</f>
        <v>-</v>
      </c>
      <c r="J318" s="133">
        <f>INDEX('Masterlist - Updating'!$J:$J,MATCH(B318,'Masterlist - Updating'!$B:$B,0))</f>
        <v>0</v>
      </c>
      <c r="K318" s="133" t="str">
        <f>INDEX('Masterlist - Updating'!$K:$K,MATCH(B318,'Masterlist - Updating'!$B:$B,0))</f>
        <v>Days</v>
      </c>
      <c r="L318" s="8" t="str">
        <f>INDEX('Masterlist - Updating'!$L:$L,MATCH(B318,'Masterlist - Updating'!$B:$B,0))</f>
        <v>-</v>
      </c>
      <c r="M318" s="7" t="str">
        <f>INDEX('Masterlist - Updating'!$M:$M,MATCH(B318,'Masterlist - Updating'!$B:$B,0))</f>
        <v>-</v>
      </c>
      <c r="N318" s="7" t="str">
        <f>INDEX('Masterlist - Updating'!$N:$N,MATCH(B318,'Masterlist - Updating'!$B:$B,0))</f>
        <v>-</v>
      </c>
      <c r="O318" s="7" t="str">
        <f>INDEX('Masterlist - Updating'!$O:$O,MATCH(B318,'Masterlist - Updating'!$B:$B,0))</f>
        <v>QC BAY C ORANGE RACK L2</v>
      </c>
      <c r="P318" s="7" t="str">
        <f>INDEX('Masterlist - Updating'!$P:$P,MATCH(B318,'Masterlist - Updating'!$B:$B,0))</f>
        <v>NA</v>
      </c>
      <c r="Q318" s="7" t="str">
        <f>INDEX('Masterlist - Updating'!$Q:$Q,MATCH(B318,'Masterlist - Updating'!$B:$B,0))</f>
        <v>Calibration Not Required</v>
      </c>
      <c r="R318" s="7">
        <f>INDEX('Masterlist - Updating'!$R:$R,MATCH(B318,'Masterlist - Updating'!$B:$B,0))</f>
        <v>0</v>
      </c>
      <c r="S318" s="7">
        <f>INDEX('Masterlist - Updating'!$S:$S,MATCH(B318,'Masterlist - Updating'!$B:$B,0))</f>
        <v>0</v>
      </c>
      <c r="T318" s="7">
        <f>INDEX('Masterlist - Updating'!$T:$T,MATCH(B318,'Masterlist - Updating'!$B:$B,0))</f>
        <v>0</v>
      </c>
      <c r="U318" s="11">
        <f t="shared" ca="1" si="17"/>
        <v>44831</v>
      </c>
      <c r="V318" s="11" t="e">
        <f t="shared" si="18"/>
        <v>#VALUE!</v>
      </c>
    </row>
    <row r="319" spans="1:22" ht="46.5" hidden="1" x14ac:dyDescent="0.35">
      <c r="A319" s="2">
        <v>123</v>
      </c>
      <c r="B319" s="12" t="s">
        <v>1354</v>
      </c>
      <c r="C319" s="130" t="str">
        <f>INDEX('Masterlist - Updating'!$C:$C,MATCH(B319,'Masterlist - Updating'!$B:$B,0))</f>
        <v>DUROMETER - TYPE A (ELASTOMER HARDNESS TESTER)</v>
      </c>
      <c r="D319" s="7" t="str">
        <f>INDEX('Masterlist - Updating'!$D:$D,MATCH(B319,'Masterlist - Updating'!$B:$B,0))</f>
        <v>TECLOCK</v>
      </c>
      <c r="E319" s="7" t="str">
        <f>INDEX('Masterlist - Updating'!$E:$E,MATCH(B319,'Masterlist - Updating'!$B:$B,0))</f>
        <v>0 - 100 DIV</v>
      </c>
      <c r="F319" s="7" t="str">
        <f>INDEX('Masterlist - Updating'!$F:$F,MATCH(B319,'Masterlist - Updating'!$B:$B,0))</f>
        <v>06213</v>
      </c>
      <c r="G319" s="7" t="str">
        <f>INDEX('Masterlist - Updating'!$G:$G,MATCH(B319,'Masterlist - Updating'!$B:$B,0))</f>
        <v>QCD/TRSG/PROCEDURE 032 /  TRSG/QM/001/20</v>
      </c>
      <c r="H319" s="7" t="str">
        <f>INDEX('Masterlist - Updating'!$H:$H,MATCH(B319,'Masterlist - Updating'!$B:$B,0))</f>
        <v>± 1 Deg/DIV</v>
      </c>
      <c r="I319" s="8">
        <f>INDEX('Masterlist - Updating'!$I:$I,MATCH(B319,'Masterlist - Updating'!$B:$B,0))</f>
        <v>44757</v>
      </c>
      <c r="J319" s="133">
        <f>INDEX('Masterlist - Updating'!$J:$J,MATCH(B319,'Masterlist - Updating'!$B:$B,0))</f>
        <v>1</v>
      </c>
      <c r="K319" s="133" t="str">
        <f>INDEX('Masterlist - Updating'!$K:$K,MATCH(B319,'Masterlist - Updating'!$B:$B,0))</f>
        <v>Years</v>
      </c>
      <c r="L319" s="8">
        <f>INDEX('Masterlist - Updating'!$L:$L,MATCH(B319,'Masterlist - Updating'!$B:$B,0))</f>
        <v>45122</v>
      </c>
      <c r="M319" s="7" t="str">
        <f>INDEX('Masterlist - Updating'!$M:$M,MATCH(B319,'Masterlist - Updating'!$B:$B,0))</f>
        <v>TRESCAL</v>
      </c>
      <c r="N319" s="7" t="str">
        <f>INDEX('Masterlist - Updating'!$N:$N,MATCH(B319,'Masterlist - Updating'!$B:$B,0))</f>
        <v>SNLFT/0057/1/22</v>
      </c>
      <c r="O319" s="7" t="str">
        <f>INDEX('Masterlist - Updating'!$O:$O,MATCH(B319,'Masterlist - Updating'!$B:$B,0))</f>
        <v>QC GAUGE ROOM - I</v>
      </c>
      <c r="P319" s="7" t="b">
        <f ca="1">INDEX('Masterlist - Updating'!$P:$P,MATCH(B319,'Masterlist - Updating'!$B:$B,0))</f>
        <v>1</v>
      </c>
      <c r="Q319" s="7">
        <f>INDEX('Masterlist - Updating'!$Q:$Q,MATCH(B319,'Masterlist - Updating'!$B:$B,0))</f>
        <v>0</v>
      </c>
      <c r="R319" s="7" t="str">
        <f>INDEX('Masterlist - Updating'!$R:$R,MATCH(B319,'Masterlist - Updating'!$B:$B,0))</f>
        <v>105027
4000012981 (E2)</v>
      </c>
      <c r="S319" s="7" t="str">
        <f>INDEX('Masterlist - Updating'!$S:$S,MATCH(B319,'Masterlist - Updating'!$B:$B,0))</f>
        <v>SALFT/0022/2/22
PSYP-22043426</v>
      </c>
      <c r="T319" s="7" t="str">
        <f>INDEX('Masterlist - Updating'!$T:$T,MATCH(B319,'Masterlist - Updating'!$B:$B,0))</f>
        <v>05.01.2023
28.06.2023</v>
      </c>
      <c r="U319" s="11">
        <f t="shared" ca="1" si="17"/>
        <v>44831</v>
      </c>
      <c r="V319" s="11">
        <f t="shared" si="18"/>
        <v>45108</v>
      </c>
    </row>
    <row r="320" spans="1:22" ht="31" hidden="1" x14ac:dyDescent="0.35">
      <c r="A320" s="2">
        <v>61</v>
      </c>
      <c r="B320" s="12" t="s">
        <v>1357</v>
      </c>
      <c r="C320" s="130" t="str">
        <f>INDEX('Masterlist - Updating'!$C:$C,MATCH(B320,'Masterlist - Updating'!$B:$B,0))</f>
        <v>DEADWEIGHTS OF 10Ib</v>
      </c>
      <c r="D320" s="7" t="str">
        <f>INDEX('Masterlist - Updating'!$D:$D,MATCH(B320,'Masterlist - Updating'!$B:$B,0))</f>
        <v>ELECTRO-SPECT INC</v>
      </c>
      <c r="E320" s="7" t="str">
        <f>INDEX('Masterlist - Updating'!$E:$E,MATCH(B320,'Masterlist - Updating'!$B:$B,0))</f>
        <v>10Ib</v>
      </c>
      <c r="F320" s="7" t="str">
        <f>INDEX('Masterlist - Updating'!$F:$F,MATCH(B320,'Masterlist - Updating'!$B:$B,0))</f>
        <v>3099</v>
      </c>
      <c r="G320" s="7" t="str">
        <f>INDEX('Masterlist - Updating'!$G:$G,MATCH(B320,'Masterlist - Updating'!$B:$B,0))</f>
        <v>MP-MEC-10(T)</v>
      </c>
      <c r="H320" s="7" t="str">
        <f>INDEX('Masterlist - Updating'!$H:$H,MATCH(B320,'Masterlist - Updating'!$B:$B,0))</f>
        <v>MINIMUM 4.5 KG</v>
      </c>
      <c r="I320" s="8">
        <f>INDEX('Masterlist - Updating'!$I:$I,MATCH(B320,'Masterlist - Updating'!$B:$B,0))</f>
        <v>43983</v>
      </c>
      <c r="J320" s="133">
        <f>INDEX('Masterlist - Updating'!$J:$J,MATCH(B320,'Masterlist - Updating'!$B:$B,0))</f>
        <v>5</v>
      </c>
      <c r="K320" s="133" t="str">
        <f>INDEX('Masterlist - Updating'!$K:$K,MATCH(B320,'Masterlist - Updating'!$B:$B,0))</f>
        <v>Years</v>
      </c>
      <c r="L320" s="8">
        <f>INDEX('Masterlist - Updating'!$L:$L,MATCH(B320,'Masterlist - Updating'!$B:$B,0))</f>
        <v>45809</v>
      </c>
      <c r="M320" s="7" t="str">
        <f>INDEX('Masterlist - Updating'!$M:$M,MATCH(B320,'Masterlist - Updating'!$B:$B,0))</f>
        <v>METRIX</v>
      </c>
      <c r="N320" s="7" t="str">
        <f>INDEX('Masterlist - Updating'!$N:$N,MATCH(B320,'Masterlist - Updating'!$B:$B,0))</f>
        <v>MPM 1910M-20</v>
      </c>
      <c r="O320" s="7" t="str">
        <f>INDEX('Masterlist - Updating'!$O:$O,MATCH(B320,'Masterlist - Updating'!$B:$B,0))</f>
        <v>QC BAY C ORANGE RACK L2</v>
      </c>
      <c r="P320" s="7" t="b">
        <f ca="1">INDEX('Masterlist - Updating'!$P:$P,MATCH(B320,'Masterlist - Updating'!$B:$B,0))</f>
        <v>1</v>
      </c>
      <c r="Q320" s="7">
        <f>INDEX('Masterlist - Updating'!$Q:$Q,MATCH(B320,'Masterlist - Updating'!$B:$B,0))</f>
        <v>0</v>
      </c>
      <c r="R320" s="7">
        <f>INDEX('Masterlist - Updating'!$R:$R,MATCH(B320,'Masterlist - Updating'!$B:$B,0))</f>
        <v>0</v>
      </c>
      <c r="S320" s="7">
        <f>INDEX('Masterlist - Updating'!$S:$S,MATCH(B320,'Masterlist - Updating'!$B:$B,0))</f>
        <v>0</v>
      </c>
      <c r="T320" s="7">
        <f>INDEX('Masterlist - Updating'!$T:$T,MATCH(B320,'Masterlist - Updating'!$B:$B,0))</f>
        <v>0</v>
      </c>
      <c r="U320" s="11">
        <f t="shared" ca="1" si="17"/>
        <v>44831</v>
      </c>
      <c r="V320" s="11">
        <f t="shared" si="18"/>
        <v>45795</v>
      </c>
    </row>
    <row r="321" spans="1:22" ht="62" hidden="1" x14ac:dyDescent="0.35">
      <c r="A321" s="2">
        <v>156</v>
      </c>
      <c r="B321" s="12" t="s">
        <v>1360</v>
      </c>
      <c r="C321" s="130" t="str">
        <f>INDEX('Masterlist - Updating'!$C:$C,MATCH(B321,'Masterlist - Updating'!$B:$B,0))</f>
        <v>MAGNETIC AC YOKE</v>
      </c>
      <c r="D321" s="7" t="str">
        <f>INDEX('Masterlist - Updating'!$D:$D,MATCH(B321,'Masterlist - Updating'!$B:$B,0))</f>
        <v>INNOTEST</v>
      </c>
      <c r="E321" s="7" t="str">
        <f>INDEX('Masterlist - Updating'!$E:$E,MATCH(B321,'Masterlist - Updating'!$B:$B,0))</f>
        <v>10 lbs</v>
      </c>
      <c r="F321" s="7" t="str">
        <f>INDEX('Masterlist - Updating'!$F:$F,MATCH(B321,'Masterlist - Updating'!$B:$B,0))</f>
        <v>240058</v>
      </c>
      <c r="G321" s="7" t="str">
        <f>INDEX('Masterlist - Updating'!$G:$G,MATCH(B321,'Masterlist - Updating'!$B:$B,0))</f>
        <v>ISO10012:2003 / ISOIEC17025 / MIL-STD-45662A</v>
      </c>
      <c r="H321" s="7" t="str">
        <f>INDEX('Masterlist - Updating'!$H:$H,MATCH(B321,'Masterlist - Updating'!$B:$B,0))</f>
        <v>10-POUND WEIGHT WITH THE LEGS SPACED AT 2" - 4"</v>
      </c>
      <c r="I321" s="8">
        <f>INDEX('Masterlist - Updating'!$I:$I,MATCH(B321,'Masterlist - Updating'!$B:$B,0))</f>
        <v>44648</v>
      </c>
      <c r="J321" s="133">
        <f>INDEX('Masterlist - Updating'!$J:$J,MATCH(B321,'Masterlist - Updating'!$B:$B,0))</f>
        <v>6</v>
      </c>
      <c r="K321" s="133" t="str">
        <f>INDEX('Masterlist - Updating'!$K:$K,MATCH(B321,'Masterlist - Updating'!$B:$B,0))</f>
        <v>Months</v>
      </c>
      <c r="L321" s="8">
        <f>INDEX('Masterlist - Updating'!$L:$L,MATCH(B321,'Masterlist - Updating'!$B:$B,0))</f>
        <v>44832</v>
      </c>
      <c r="M321" s="7" t="str">
        <f>INDEX('Masterlist - Updating'!$M:$M,MATCH(B321,'Masterlist - Updating'!$B:$B,0))</f>
        <v>TRESCAL</v>
      </c>
      <c r="N321" s="7" t="str">
        <f>INDEX('Masterlist - Updating'!$N:$N,MATCH(B321,'Masterlist - Updating'!$B:$B,0))</f>
        <v>T9113-21 (19322-2)</v>
      </c>
      <c r="O321" s="7" t="str">
        <f>INDEX('Masterlist - Updating'!$O:$O,MATCH(B321,'Masterlist - Updating'!$B:$B,0))</f>
        <v>QC BAY C CABINET 2 L7</v>
      </c>
      <c r="P321" s="7" t="b">
        <f ca="1">INDEX('Masterlist - Updating'!$P:$P,MATCH(B321,'Masterlist - Updating'!$B:$B,0))</f>
        <v>0</v>
      </c>
      <c r="Q321" s="7">
        <f>INDEX('Masterlist - Updating'!$Q:$Q,MATCH(B321,'Masterlist - Updating'!$B:$B,0))</f>
        <v>0</v>
      </c>
      <c r="R321" s="7" t="str">
        <f>INDEX('Masterlist - Updating'!$R:$R,MATCH(B321,'Masterlist - Updating'!$B:$B,0))</f>
        <v>-</v>
      </c>
      <c r="S321" s="7" t="str">
        <f>INDEX('Masterlist - Updating'!$S:$S,MATCH(B321,'Masterlist - Updating'!$B:$B,0))</f>
        <v>-</v>
      </c>
      <c r="T321" s="7" t="str">
        <f>INDEX('Masterlist - Updating'!$T:$T,MATCH(B321,'Masterlist - Updating'!$B:$B,0))</f>
        <v>-</v>
      </c>
      <c r="U321" s="11">
        <f t="shared" ca="1" si="17"/>
        <v>44831</v>
      </c>
      <c r="V321" s="11">
        <f t="shared" si="18"/>
        <v>44818</v>
      </c>
    </row>
    <row r="322" spans="1:22" ht="62" hidden="1" x14ac:dyDescent="0.35">
      <c r="A322" s="2">
        <v>165</v>
      </c>
      <c r="B322" s="12" t="s">
        <v>1366</v>
      </c>
      <c r="C322" s="130" t="str">
        <f>INDEX('Masterlist - Updating'!$C:$C,MATCH(B322,'Masterlist - Updating'!$B:$B,0))</f>
        <v>PLUG GAUGE</v>
      </c>
      <c r="D322" s="7" t="str">
        <f>INDEX('Masterlist - Updating'!$D:$D,MATCH(B322,'Masterlist - Updating'!$B:$B,0))</f>
        <v>GAGE ASSEMBLY</v>
      </c>
      <c r="E322" s="7" t="str">
        <f>INDEX('Masterlist - Updating'!$E:$E,MATCH(B322,'Masterlist - Updating'!$B:$B,0))</f>
        <v>3/8" - 18 NPT L1</v>
      </c>
      <c r="F322" s="7" t="str">
        <f>INDEX('Masterlist - Updating'!$F:$F,MATCH(B322,'Masterlist - Updating'!$B:$B,0))</f>
        <v>-</v>
      </c>
      <c r="G322" s="7" t="str">
        <f>INDEX('Masterlist - Updating'!$G:$G,MATCH(B322,'Masterlist - Updating'!$B:$B,0))</f>
        <v>QCD/TRSG/PROCEDURE 030 / TRSG/QM/001/20 / 
ANSI/ASME B1.20.5-1991</v>
      </c>
      <c r="H322" s="7" t="str">
        <f>INDEX('Masterlist - Updating'!$H:$H,MATCH(B322,'Masterlist - Updating'!$B:$B,0))</f>
        <v>ANSI/ASME B1.2
ANSI/ASME B1.8
ANSI/ASME B1.20.1
ANSI/ASME B1.5</v>
      </c>
      <c r="I322" s="8">
        <f>INDEX('Masterlist - Updating'!$I:$I,MATCH(B322,'Masterlist - Updating'!$B:$B,0))</f>
        <v>44690</v>
      </c>
      <c r="J322" s="133">
        <f>INDEX('Masterlist - Updating'!$J:$J,MATCH(B322,'Masterlist - Updating'!$B:$B,0))</f>
        <v>1</v>
      </c>
      <c r="K322" s="133" t="str">
        <f>INDEX('Masterlist - Updating'!$K:$K,MATCH(B322,'Masterlist - Updating'!$B:$B,0))</f>
        <v>Years</v>
      </c>
      <c r="L322" s="8">
        <f>INDEX('Masterlist - Updating'!$L:$L,MATCH(B322,'Masterlist - Updating'!$B:$B,0))</f>
        <v>45055</v>
      </c>
      <c r="M322" s="7" t="str">
        <f>INDEX('Masterlist - Updating'!$M:$M,MATCH(B322,'Masterlist - Updating'!$B:$B,0))</f>
        <v>TRESCAL</v>
      </c>
      <c r="N322" s="7" t="str">
        <f>INDEX('Masterlist - Updating'!$N:$N,MATCH(B322,'Masterlist - Updating'!$B:$B,0))</f>
        <v>SALDM/0699/21/22</v>
      </c>
      <c r="O322" s="7" t="str">
        <f>INDEX('Masterlist - Updating'!$O:$O,MATCH(B322,'Masterlist - Updating'!$B:$B,0))</f>
        <v>M/S GAUGE ROOM H33</v>
      </c>
      <c r="P322" s="7" t="b">
        <f ca="1">INDEX('Masterlist - Updating'!$P:$P,MATCH(B322,'Masterlist - Updating'!$B:$B,0))</f>
        <v>1</v>
      </c>
      <c r="Q322" s="7">
        <f>INDEX('Masterlist - Updating'!$Q:$Q,MATCH(B322,'Masterlist - Updating'!$B:$B,0))</f>
        <v>0</v>
      </c>
      <c r="R322" s="7" t="str">
        <f>INDEX('Masterlist - Updating'!$R:$R,MATCH(B322,'Masterlist - Updating'!$B:$B,0))</f>
        <v>18640 (E81)
0101 (600.2)
000211509 (PH-3515F)</v>
      </c>
      <c r="S322" s="7" t="str">
        <f>INDEX('Masterlist - Updating'!$S:$S,MATCH(B322,'Masterlist - Updating'!$B:$B,0))</f>
        <v>SALDM/1010/2/21
SALDM/1074/3/21
SALDM/0624/1/22</v>
      </c>
      <c r="T322" s="7" t="str">
        <f>INDEX('Masterlist - Updating'!$T:$T,MATCH(B322,'Masterlist - Updating'!$B:$B,0))</f>
        <v>11.08.2023
12.08.2023
19.04.2023</v>
      </c>
      <c r="U322" s="11">
        <f t="shared" ca="1" si="17"/>
        <v>44831</v>
      </c>
      <c r="V322" s="11">
        <f t="shared" si="18"/>
        <v>45041</v>
      </c>
    </row>
    <row r="323" spans="1:22" ht="62" hidden="1" x14ac:dyDescent="0.35">
      <c r="A323" s="2">
        <v>242</v>
      </c>
      <c r="B323" s="12" t="s">
        <v>1376</v>
      </c>
      <c r="C323" s="130" t="str">
        <f>INDEX('Masterlist - Updating'!$C:$C,MATCH(B323,'Masterlist - Updating'!$B:$B,0))</f>
        <v>PLUG GAUGE</v>
      </c>
      <c r="D323" s="7" t="str">
        <f>INDEX('Masterlist - Updating'!$D:$D,MATCH(B323,'Masterlist - Updating'!$B:$B,0))</f>
        <v>GAGE ASSEMBLY</v>
      </c>
      <c r="E323" s="7" t="str">
        <f>INDEX('Masterlist - Updating'!$E:$E,MATCH(B323,'Masterlist - Updating'!$B:$B,0))</f>
        <v>1/2" - 14 NPT</v>
      </c>
      <c r="F323" s="7" t="str">
        <f>INDEX('Masterlist - Updating'!$F:$F,MATCH(B323,'Masterlist - Updating'!$B:$B,0))</f>
        <v>-</v>
      </c>
      <c r="G323" s="7" t="str">
        <f>INDEX('Masterlist - Updating'!$G:$G,MATCH(B323,'Masterlist - Updating'!$B:$B,0))</f>
        <v>QCD/TRSG/PROCEDURE 030 / TRSG/QM/001/20</v>
      </c>
      <c r="H323" s="7" t="str">
        <f>INDEX('Masterlist - Updating'!$H:$H,MATCH(B323,'Masterlist - Updating'!$B:$B,0))</f>
        <v>ANSI/ASME B1.2
ANSI/ASME B1.8
ANSI/ASME B1.20.1
ANSI/ASME B1.5</v>
      </c>
      <c r="I323" s="8">
        <f>INDEX('Masterlist - Updating'!$I:$I,MATCH(B323,'Masterlist - Updating'!$B:$B,0))</f>
        <v>44529</v>
      </c>
      <c r="J323" s="133">
        <f>INDEX('Masterlist - Updating'!$J:$J,MATCH(B323,'Masterlist - Updating'!$B:$B,0))</f>
        <v>1</v>
      </c>
      <c r="K323" s="133" t="str">
        <f>INDEX('Masterlist - Updating'!$K:$K,MATCH(B323,'Masterlist - Updating'!$B:$B,0))</f>
        <v>Years</v>
      </c>
      <c r="L323" s="8">
        <f>INDEX('Masterlist - Updating'!$L:$L,MATCH(B323,'Masterlist - Updating'!$B:$B,0))</f>
        <v>44894</v>
      </c>
      <c r="M323" s="7" t="str">
        <f>INDEX('Masterlist - Updating'!$M:$M,MATCH(B323,'Masterlist - Updating'!$B:$B,0))</f>
        <v>TRESCAL</v>
      </c>
      <c r="N323" s="7" t="str">
        <f>INDEX('Masterlist - Updating'!$N:$N,MATCH(B323,'Masterlist - Updating'!$B:$B,0))</f>
        <v>SALDM/1918/9/21</v>
      </c>
      <c r="O323" s="7" t="str">
        <f>INDEX('Masterlist - Updating'!$O:$O,MATCH(B323,'Masterlist - Updating'!$B:$B,0))</f>
        <v>M/S GAUGE ROOM H39</v>
      </c>
      <c r="P323" s="7" t="b">
        <f ca="1">INDEX('Masterlist - Updating'!$P:$P,MATCH(B323,'Masterlist - Updating'!$B:$B,0))</f>
        <v>1</v>
      </c>
      <c r="Q323" s="7">
        <f>INDEX('Masterlist - Updating'!$Q:$Q,MATCH(B323,'Masterlist - Updating'!$B:$B,0))</f>
        <v>0</v>
      </c>
      <c r="R323" s="7">
        <f>INDEX('Masterlist - Updating'!$R:$R,MATCH(B323,'Masterlist - Updating'!$B:$B,0))</f>
        <v>0</v>
      </c>
      <c r="S323" s="7">
        <f>INDEX('Masterlist - Updating'!$S:$S,MATCH(B323,'Masterlist - Updating'!$B:$B,0))</f>
        <v>0</v>
      </c>
      <c r="T323" s="7">
        <f>INDEX('Masterlist - Updating'!$T:$T,MATCH(B323,'Masterlist - Updating'!$B:$B,0))</f>
        <v>0</v>
      </c>
      <c r="U323" s="11">
        <f t="shared" ca="1" si="17"/>
        <v>44831</v>
      </c>
      <c r="V323" s="11">
        <f t="shared" si="18"/>
        <v>44880</v>
      </c>
    </row>
    <row r="324" spans="1:22" ht="62" hidden="1" x14ac:dyDescent="0.35">
      <c r="A324" s="2">
        <v>166</v>
      </c>
      <c r="B324" s="12" t="s">
        <v>1378</v>
      </c>
      <c r="C324" s="130" t="str">
        <f>INDEX('Masterlist - Updating'!$C:$C,MATCH(B324,'Masterlist - Updating'!$B:$B,0))</f>
        <v>PLUG GAUGE</v>
      </c>
      <c r="D324" s="7" t="str">
        <f>INDEX('Masterlist - Updating'!$D:$D,MATCH(B324,'Masterlist - Updating'!$B:$B,0))</f>
        <v>GAGE ASSEMBLY</v>
      </c>
      <c r="E324" s="7" t="str">
        <f>INDEX('Masterlist - Updating'!$E:$E,MATCH(B324,'Masterlist - Updating'!$B:$B,0))</f>
        <v>1" - 11.5 NPT</v>
      </c>
      <c r="F324" s="7" t="str">
        <f>INDEX('Masterlist - Updating'!$F:$F,MATCH(B324,'Masterlist - Updating'!$B:$B,0))</f>
        <v>#1</v>
      </c>
      <c r="G324" s="7" t="str">
        <f>INDEX('Masterlist - Updating'!$G:$G,MATCH(B324,'Masterlist - Updating'!$B:$B,0))</f>
        <v>QCD/TRSG/PROCEDURE 030 / TRSG/QM/001/20 / 
ANSI/ASME B1.20.5-1991</v>
      </c>
      <c r="H324" s="7" t="str">
        <f>INDEX('Masterlist - Updating'!$H:$H,MATCH(B324,'Masterlist - Updating'!$B:$B,0))</f>
        <v>ANSI/ASME B1.2
ANSI/ASME B1.8
ANSI/ASME B1.20.1
ANSI/ASME B1.5</v>
      </c>
      <c r="I324" s="8">
        <f>INDEX('Masterlist - Updating'!$I:$I,MATCH(B324,'Masterlist - Updating'!$B:$B,0))</f>
        <v>44690</v>
      </c>
      <c r="J324" s="133">
        <f>INDEX('Masterlist - Updating'!$J:$J,MATCH(B324,'Masterlist - Updating'!$B:$B,0))</f>
        <v>1</v>
      </c>
      <c r="K324" s="133" t="str">
        <f>INDEX('Masterlist - Updating'!$K:$K,MATCH(B324,'Masterlist - Updating'!$B:$B,0))</f>
        <v>Years</v>
      </c>
      <c r="L324" s="8">
        <f>INDEX('Masterlist - Updating'!$L:$L,MATCH(B324,'Masterlist - Updating'!$B:$B,0))</f>
        <v>45055</v>
      </c>
      <c r="M324" s="7" t="str">
        <f>INDEX('Masterlist - Updating'!$M:$M,MATCH(B324,'Masterlist - Updating'!$B:$B,0))</f>
        <v>TRESCAL</v>
      </c>
      <c r="N324" s="7" t="str">
        <f>INDEX('Masterlist - Updating'!$N:$N,MATCH(B324,'Masterlist - Updating'!$B:$B,0))</f>
        <v>SALDM/0699/22/22</v>
      </c>
      <c r="O324" s="7" t="str">
        <f>INDEX('Masterlist - Updating'!$O:$O,MATCH(B324,'Masterlist - Updating'!$B:$B,0))</f>
        <v>QC GAUGE ROOM - I</v>
      </c>
      <c r="P324" s="7" t="b">
        <f ca="1">INDEX('Masterlist - Updating'!$P:$P,MATCH(B324,'Masterlist - Updating'!$B:$B,0))</f>
        <v>1</v>
      </c>
      <c r="Q324" s="7">
        <f>INDEX('Masterlist - Updating'!$Q:$Q,MATCH(B324,'Masterlist - Updating'!$B:$B,0))</f>
        <v>0</v>
      </c>
      <c r="R324" s="7" t="str">
        <f>INDEX('Masterlist - Updating'!$R:$R,MATCH(B324,'Masterlist - Updating'!$B:$B,0))</f>
        <v>18640 (E81)
0101 (600.2)
000211509 (PH-3515F)</v>
      </c>
      <c r="S324" s="7" t="str">
        <f>INDEX('Masterlist - Updating'!$S:$S,MATCH(B324,'Masterlist - Updating'!$B:$B,0))</f>
        <v>SALDM/1010/2/21
SALDM/1074/3/21
SALDM/0624/1/22</v>
      </c>
      <c r="T324" s="7" t="str">
        <f>INDEX('Masterlist - Updating'!$T:$T,MATCH(B324,'Masterlist - Updating'!$B:$B,0))</f>
        <v>11.08.2023
12.08.2023
19.04.2023</v>
      </c>
      <c r="U324" s="11">
        <f t="shared" ca="1" si="17"/>
        <v>44831</v>
      </c>
      <c r="V324" s="11">
        <f t="shared" si="18"/>
        <v>45041</v>
      </c>
    </row>
    <row r="325" spans="1:22" ht="62" hidden="1" x14ac:dyDescent="0.35">
      <c r="A325" s="2">
        <v>251</v>
      </c>
      <c r="B325" s="12" t="s">
        <v>1381</v>
      </c>
      <c r="C325" s="130" t="str">
        <f>INDEX('Masterlist - Updating'!$C:$C,MATCH(B325,'Masterlist - Updating'!$B:$B,0))</f>
        <v>PLUG GAUGE</v>
      </c>
      <c r="D325" s="7" t="str">
        <f>INDEX('Masterlist - Updating'!$D:$D,MATCH(B325,'Masterlist - Updating'!$B:$B,0))</f>
        <v>GAGE ASSEMBLY</v>
      </c>
      <c r="E325" s="7" t="str">
        <f>INDEX('Masterlist - Updating'!$E:$E,MATCH(B325,'Masterlist - Updating'!$B:$B,0))</f>
        <v>1-1/4" - 11.5 NPT</v>
      </c>
      <c r="F325" s="7" t="str">
        <f>INDEX('Masterlist - Updating'!$F:$F,MATCH(B325,'Masterlist - Updating'!$B:$B,0))</f>
        <v>-</v>
      </c>
      <c r="G325" s="7" t="str">
        <f>INDEX('Masterlist - Updating'!$G:$G,MATCH(B325,'Masterlist - Updating'!$B:$B,0))</f>
        <v>QCD/TRSG/PROCEDURE 030 / TRSG/QM/001/20</v>
      </c>
      <c r="H325" s="7" t="str">
        <f>INDEX('Masterlist - Updating'!$H:$H,MATCH(B325,'Masterlist - Updating'!$B:$B,0))</f>
        <v>ANSI/ASME B1.2
ANSI/ASME B1.8
ANSI/ASME B1.20.1
ANSI/ASME B1.5</v>
      </c>
      <c r="I325" s="8">
        <f>INDEX('Masterlist - Updating'!$I:$I,MATCH(B325,'Masterlist - Updating'!$B:$B,0))</f>
        <v>44529</v>
      </c>
      <c r="J325" s="133">
        <f>INDEX('Masterlist - Updating'!$J:$J,MATCH(B325,'Masterlist - Updating'!$B:$B,0))</f>
        <v>1</v>
      </c>
      <c r="K325" s="133" t="str">
        <f>INDEX('Masterlist - Updating'!$K:$K,MATCH(B325,'Masterlist - Updating'!$B:$B,0))</f>
        <v>Years</v>
      </c>
      <c r="L325" s="8">
        <f>INDEX('Masterlist - Updating'!$L:$L,MATCH(B325,'Masterlist - Updating'!$B:$B,0))</f>
        <v>44894</v>
      </c>
      <c r="M325" s="7" t="str">
        <f>INDEX('Masterlist - Updating'!$M:$M,MATCH(B325,'Masterlist - Updating'!$B:$B,0))</f>
        <v>TRESCAL</v>
      </c>
      <c r="N325" s="7" t="str">
        <f>INDEX('Masterlist - Updating'!$N:$N,MATCH(B325,'Masterlist - Updating'!$B:$B,0))</f>
        <v>SALDM/1918/10/21</v>
      </c>
      <c r="O325" s="7" t="str">
        <f>INDEX('Masterlist - Updating'!$O:$O,MATCH(B325,'Masterlist - Updating'!$B:$B,0))</f>
        <v>M/S GAUGE ROOM H40</v>
      </c>
      <c r="P325" s="7" t="b">
        <f ca="1">INDEX('Masterlist - Updating'!$P:$P,MATCH(B325,'Masterlist - Updating'!$B:$B,0))</f>
        <v>1</v>
      </c>
      <c r="Q325" s="7">
        <f>INDEX('Masterlist - Updating'!$Q:$Q,MATCH(B325,'Masterlist - Updating'!$B:$B,0))</f>
        <v>0</v>
      </c>
      <c r="R325" s="7">
        <f>INDEX('Masterlist - Updating'!$R:$R,MATCH(B325,'Masterlist - Updating'!$B:$B,0))</f>
        <v>0</v>
      </c>
      <c r="S325" s="7">
        <f>INDEX('Masterlist - Updating'!$S:$S,MATCH(B325,'Masterlist - Updating'!$B:$B,0))</f>
        <v>0</v>
      </c>
      <c r="T325" s="7">
        <f>INDEX('Masterlist - Updating'!$T:$T,MATCH(B325,'Masterlist - Updating'!$B:$B,0))</f>
        <v>0</v>
      </c>
      <c r="U325" s="11">
        <f t="shared" ca="1" si="17"/>
        <v>44831</v>
      </c>
      <c r="V325" s="11">
        <f t="shared" si="18"/>
        <v>44880</v>
      </c>
    </row>
    <row r="326" spans="1:22" ht="62" hidden="1" x14ac:dyDescent="0.35">
      <c r="A326" s="2">
        <v>245</v>
      </c>
      <c r="B326" s="12" t="s">
        <v>1384</v>
      </c>
      <c r="C326" s="130" t="str">
        <f>INDEX('Masterlist - Updating'!$C:$C,MATCH(B326,'Masterlist - Updating'!$B:$B,0))</f>
        <v>PLUG GAUGE</v>
      </c>
      <c r="D326" s="7" t="str">
        <f>INDEX('Masterlist - Updating'!$D:$D,MATCH(B326,'Masterlist - Updating'!$B:$B,0))</f>
        <v>GAGE ASSEMBLY</v>
      </c>
      <c r="E326" s="7" t="str">
        <f>INDEX('Masterlist - Updating'!$E:$E,MATCH(B326,'Masterlist - Updating'!$B:$B,0))</f>
        <v>1-1/2" - 11.5 NPT</v>
      </c>
      <c r="F326" s="7" t="str">
        <f>INDEX('Masterlist - Updating'!$F:$F,MATCH(B326,'Masterlist - Updating'!$B:$B,0))</f>
        <v>-</v>
      </c>
      <c r="G326" s="7" t="str">
        <f>INDEX('Masterlist - Updating'!$G:$G,MATCH(B326,'Masterlist - Updating'!$B:$B,0))</f>
        <v>QCD/TRSG/PROCEDURE 030 / TRSG/QM/001/20</v>
      </c>
      <c r="H326" s="7" t="str">
        <f>INDEX('Masterlist - Updating'!$H:$H,MATCH(B326,'Masterlist - Updating'!$B:$B,0))</f>
        <v>ANSI/ASME B1.2
ANSI/ASME B1.8
ANSI/ASME B1.20.1
ANSI/ASME B1.5</v>
      </c>
      <c r="I326" s="8">
        <f>INDEX('Masterlist - Updating'!$I:$I,MATCH(B326,'Masterlist - Updating'!$B:$B,0))</f>
        <v>44529</v>
      </c>
      <c r="J326" s="133">
        <f>INDEX('Masterlist - Updating'!$J:$J,MATCH(B326,'Masterlist - Updating'!$B:$B,0))</f>
        <v>1</v>
      </c>
      <c r="K326" s="133" t="str">
        <f>INDEX('Masterlist - Updating'!$K:$K,MATCH(B326,'Masterlist - Updating'!$B:$B,0))</f>
        <v>Years</v>
      </c>
      <c r="L326" s="8">
        <f>INDEX('Masterlist - Updating'!$L:$L,MATCH(B326,'Masterlist - Updating'!$B:$B,0))</f>
        <v>44894</v>
      </c>
      <c r="M326" s="7" t="str">
        <f>INDEX('Masterlist - Updating'!$M:$M,MATCH(B326,'Masterlist - Updating'!$B:$B,0))</f>
        <v>TRESCAL</v>
      </c>
      <c r="N326" s="7" t="str">
        <f>INDEX('Masterlist - Updating'!$N:$N,MATCH(B326,'Masterlist - Updating'!$B:$B,0))</f>
        <v>SALDM/1918/7/21</v>
      </c>
      <c r="O326" s="7" t="str">
        <f>INDEX('Masterlist - Updating'!$O:$O,MATCH(B326,'Masterlist - Updating'!$B:$B,0))</f>
        <v>M/S GAUGE ROOM H36</v>
      </c>
      <c r="P326" s="7" t="b">
        <f ca="1">INDEX('Masterlist - Updating'!$P:$P,MATCH(B326,'Masterlist - Updating'!$B:$B,0))</f>
        <v>1</v>
      </c>
      <c r="Q326" s="7">
        <f>INDEX('Masterlist - Updating'!$Q:$Q,MATCH(B326,'Masterlist - Updating'!$B:$B,0))</f>
        <v>0</v>
      </c>
      <c r="R326" s="7">
        <f>INDEX('Masterlist - Updating'!$R:$R,MATCH(B326,'Masterlist - Updating'!$B:$B,0))</f>
        <v>0</v>
      </c>
      <c r="S326" s="7">
        <f>INDEX('Masterlist - Updating'!$S:$S,MATCH(B326,'Masterlist - Updating'!$B:$B,0))</f>
        <v>0</v>
      </c>
      <c r="T326" s="7">
        <f>INDEX('Masterlist - Updating'!$T:$T,MATCH(B326,'Masterlist - Updating'!$B:$B,0))</f>
        <v>0</v>
      </c>
      <c r="U326" s="11">
        <f t="shared" ca="1" si="17"/>
        <v>44831</v>
      </c>
      <c r="V326" s="11">
        <f>(L326-14)</f>
        <v>44880</v>
      </c>
    </row>
    <row r="327" spans="1:22" ht="62" hidden="1" x14ac:dyDescent="0.35">
      <c r="A327" s="2">
        <v>253</v>
      </c>
      <c r="B327" s="12" t="s">
        <v>1387</v>
      </c>
      <c r="C327" s="130" t="str">
        <f>INDEX('Masterlist - Updating'!$C:$C,MATCH(B327,'Masterlist - Updating'!$B:$B,0))</f>
        <v>PLUG GAUGE 
(GO &amp; NO GO)</v>
      </c>
      <c r="D327" s="7" t="str">
        <f>INDEX('Masterlist - Updating'!$D:$D,MATCH(B327,'Masterlist - Updating'!$B:$B,0))</f>
        <v>THREADMASTER</v>
      </c>
      <c r="E327" s="7" t="str">
        <f>INDEX('Masterlist - Updating'!$E:$E,MATCH(B327,'Masterlist - Updating'!$B:$B,0))</f>
        <v>1-1/4" - 8 UN - 2B</v>
      </c>
      <c r="F327" s="7" t="str">
        <f>INDEX('Masterlist - Updating'!$F:$F,MATCH(B327,'Masterlist - Updating'!$B:$B,0))</f>
        <v>149777</v>
      </c>
      <c r="G327" s="7" t="str">
        <f>INDEX('Masterlist - Updating'!$G:$G,MATCH(B327,'Masterlist - Updating'!$B:$B,0))</f>
        <v>QCD/TRSG/PROCEDURE 014 / TRSG/QM/001/20 / 
ANSI/ASME B1.2-1983</v>
      </c>
      <c r="H327" s="7" t="str">
        <f>INDEX('Masterlist - Updating'!$H:$H,MATCH(B327,'Masterlist - Updating'!$B:$B,0))</f>
        <v>ANSI/ASME B1.2
ANSI/ASME B1.8
ANSI/ASME B1.20.1
ANSI/ASME B1.5</v>
      </c>
      <c r="I327" s="8">
        <f>INDEX('Masterlist - Updating'!$I:$I,MATCH(B327,'Masterlist - Updating'!$B:$B,0))</f>
        <v>44749</v>
      </c>
      <c r="J327" s="133">
        <f>INDEX('Masterlist - Updating'!$J:$J,MATCH(B327,'Masterlist - Updating'!$B:$B,0))</f>
        <v>1</v>
      </c>
      <c r="K327" s="133" t="str">
        <f>INDEX('Masterlist - Updating'!$K:$K,MATCH(B327,'Masterlist - Updating'!$B:$B,0))</f>
        <v>Years</v>
      </c>
      <c r="L327" s="8">
        <f>INDEX('Masterlist - Updating'!$L:$L,MATCH(B327,'Masterlist - Updating'!$B:$B,0))</f>
        <v>45114</v>
      </c>
      <c r="M327" s="7" t="str">
        <f>INDEX('Masterlist - Updating'!$M:$M,MATCH(B327,'Masterlist - Updating'!$B:$B,0))</f>
        <v>TRESCAL</v>
      </c>
      <c r="N327" s="7" t="str">
        <f>INDEX('Masterlist - Updating'!$N:$N,MATCH(B327,'Masterlist - Updating'!$B:$B,0))</f>
        <v>SALDM/0826/10/22</v>
      </c>
      <c r="O327" s="7" t="str">
        <f>INDEX('Masterlist - Updating'!$O:$O,MATCH(B327,'Masterlist - Updating'!$B:$B,0))</f>
        <v>M/S GAUGE ROOM H7</v>
      </c>
      <c r="P327" s="7" t="b">
        <f ca="1">INDEX('Masterlist - Updating'!$P:$P,MATCH(B327,'Masterlist - Updating'!$B:$B,0))</f>
        <v>1</v>
      </c>
      <c r="Q327" s="7">
        <f>INDEX('Masterlist - Updating'!$Q:$Q,MATCH(B327,'Masterlist - Updating'!$B:$B,0))</f>
        <v>0</v>
      </c>
      <c r="R327" s="7" t="str">
        <f>INDEX('Masterlist - Updating'!$R:$R,MATCH(B327,'Masterlist - Updating'!$B:$B,0))</f>
        <v>18640 (E81)
0101 (600.2)
000211509 (PH-3515F)</v>
      </c>
      <c r="S327" s="7" t="str">
        <f>INDEX('Masterlist - Updating'!$S:$S,MATCH(B327,'Masterlist - Updating'!$B:$B,0))</f>
        <v>SALDM/1010/2/21
SALDM/1074/3/21
SALDM/0624/1/22</v>
      </c>
      <c r="T327" s="7" t="str">
        <f>INDEX('Masterlist - Updating'!$T:$T,MATCH(B327,'Masterlist - Updating'!$B:$B,0))</f>
        <v>11.08.2023
12.08.2023
19.04.2023</v>
      </c>
      <c r="U327" s="11">
        <f t="shared" ca="1" si="17"/>
        <v>44831</v>
      </c>
      <c r="V327" s="11">
        <f>(L327-14)</f>
        <v>45100</v>
      </c>
    </row>
    <row r="328" spans="1:22" ht="62" hidden="1" x14ac:dyDescent="0.35">
      <c r="A328" s="2">
        <v>257</v>
      </c>
      <c r="B328" s="12" t="s">
        <v>1391</v>
      </c>
      <c r="C328" s="130" t="str">
        <f>INDEX('Masterlist - Updating'!$C:$C,MATCH(B328,'Masterlist - Updating'!$B:$B,0))</f>
        <v>PLUG GAUGE 
(GO &amp; NO GO)</v>
      </c>
      <c r="D328" s="7" t="str">
        <f>INDEX('Masterlist - Updating'!$D:$D,MATCH(B328,'Masterlist - Updating'!$B:$B,0))</f>
        <v>THREADMASTER</v>
      </c>
      <c r="E328" s="7" t="str">
        <f>INDEX('Masterlist - Updating'!$E:$E,MATCH(B328,'Masterlist - Updating'!$B:$B,0))</f>
        <v>1-3/8" - 8 UN - 2B</v>
      </c>
      <c r="F328" s="7" t="str">
        <f>INDEX('Masterlist - Updating'!$F:$F,MATCH(B328,'Masterlist - Updating'!$B:$B,0))</f>
        <v>149775</v>
      </c>
      <c r="G328" s="7" t="str">
        <f>INDEX('Masterlist - Updating'!$G:$G,MATCH(B328,'Masterlist - Updating'!$B:$B,0))</f>
        <v>QCD/TRSG/PROCEDURE 014 / TRSG/QM/001/20 / 
ANSI/ASME B1.2-1983</v>
      </c>
      <c r="H328" s="7" t="str">
        <f>INDEX('Masterlist - Updating'!$H:$H,MATCH(B328,'Masterlist - Updating'!$B:$B,0))</f>
        <v>ANSI/ASME B1.2
ANSI/ASME B1.8
ANSI/ASME B1.20.1
ANSI/ASME B1.5</v>
      </c>
      <c r="I328" s="8">
        <f>INDEX('Masterlist - Updating'!$I:$I,MATCH(B328,'Masterlist - Updating'!$B:$B,0))</f>
        <v>44749</v>
      </c>
      <c r="J328" s="133">
        <f>INDEX('Masterlist - Updating'!$J:$J,MATCH(B328,'Masterlist - Updating'!$B:$B,0))</f>
        <v>1</v>
      </c>
      <c r="K328" s="133" t="str">
        <f>INDEX('Masterlist - Updating'!$K:$K,MATCH(B328,'Masterlist - Updating'!$B:$B,0))</f>
        <v>Years</v>
      </c>
      <c r="L328" s="8">
        <f>INDEX('Masterlist - Updating'!$L:$L,MATCH(B328,'Masterlist - Updating'!$B:$B,0))</f>
        <v>45114</v>
      </c>
      <c r="M328" s="7" t="str">
        <f>INDEX('Masterlist - Updating'!$M:$M,MATCH(B328,'Masterlist - Updating'!$B:$B,0))</f>
        <v>TRESCAL</v>
      </c>
      <c r="N328" s="7" t="str">
        <f>INDEX('Masterlist - Updating'!$N:$N,MATCH(B328,'Masterlist - Updating'!$B:$B,0))</f>
        <v>SALDM/0826/11/22</v>
      </c>
      <c r="O328" s="7" t="str">
        <f>INDEX('Masterlist - Updating'!$O:$O,MATCH(B328,'Masterlist - Updating'!$B:$B,0))</f>
        <v>QC GAUGE ROOM - D</v>
      </c>
      <c r="P328" s="7" t="b">
        <f ca="1">INDEX('Masterlist - Updating'!$P:$P,MATCH(B328,'Masterlist - Updating'!$B:$B,0))</f>
        <v>1</v>
      </c>
      <c r="Q328" s="7">
        <f>INDEX('Masterlist - Updating'!$Q:$Q,MATCH(B328,'Masterlist - Updating'!$B:$B,0))</f>
        <v>0</v>
      </c>
      <c r="R328" s="7" t="str">
        <f>INDEX('Masterlist - Updating'!$R:$R,MATCH(B328,'Masterlist - Updating'!$B:$B,0))</f>
        <v>18640 (E81)
0101 (600.2)
000211509 (PH-3515F)</v>
      </c>
      <c r="S328" s="7" t="str">
        <f>INDEX('Masterlist - Updating'!$S:$S,MATCH(B328,'Masterlist - Updating'!$B:$B,0))</f>
        <v>SALDM/1010/2/21
SALDM/1074/3/21
SALDM/0624/1/22</v>
      </c>
      <c r="T328" s="7" t="str">
        <f>INDEX('Masterlist - Updating'!$T:$T,MATCH(B328,'Masterlist - Updating'!$B:$B,0))</f>
        <v>11.08.2023
12.08.2023
19.04.2023</v>
      </c>
      <c r="U328" s="11">
        <f t="shared" ca="1" si="17"/>
        <v>44831</v>
      </c>
      <c r="V328" s="11">
        <f>(L328-14)</f>
        <v>45100</v>
      </c>
    </row>
    <row r="329" spans="1:22" ht="62" hidden="1" x14ac:dyDescent="0.35">
      <c r="A329" s="2">
        <v>232</v>
      </c>
      <c r="B329" s="12" t="s">
        <v>1394</v>
      </c>
      <c r="C329" s="130" t="str">
        <f>INDEX('Masterlist - Updating'!$C:$C,MATCH(B329,'Masterlist - Updating'!$B:$B,0))</f>
        <v>PLUG GAUGE 
(GO &amp; NO GO)</v>
      </c>
      <c r="D329" s="7" t="str">
        <f>INDEX('Masterlist - Updating'!$D:$D,MATCH(B329,'Masterlist - Updating'!$B:$B,0))</f>
        <v>THREADMASTER</v>
      </c>
      <c r="E329" s="7" t="str">
        <f>INDEX('Masterlist - Updating'!$E:$E,MATCH(B329,'Masterlist - Updating'!$B:$B,0))</f>
        <v xml:space="preserve">3" - 8 UN - 2B </v>
      </c>
      <c r="F329" s="7" t="str">
        <f>INDEX('Masterlist - Updating'!$F:$F,MATCH(B329,'Masterlist - Updating'!$B:$B,0))</f>
        <v>144661 &amp; 144663</v>
      </c>
      <c r="G329" s="7" t="str">
        <f>INDEX('Masterlist - Updating'!$G:$G,MATCH(B329,'Masterlist - Updating'!$B:$B,0))</f>
        <v>QCD/TRSG/PROCEDURE 014 / TRSG/QM/001/20 / 
ANSI/ASME B1.2-1983</v>
      </c>
      <c r="H329" s="7" t="str">
        <f>INDEX('Masterlist - Updating'!$H:$H,MATCH(B329,'Masterlist - Updating'!$B:$B,0))</f>
        <v>ANSI/ASME B1.2
ANSI/ASME B1.8
ANSI/ASME B1.20.1
ANSI/ASME B1.5</v>
      </c>
      <c r="I329" s="8">
        <f>INDEX('Masterlist - Updating'!$I:$I,MATCH(B329,'Masterlist - Updating'!$B:$B,0))</f>
        <v>44681</v>
      </c>
      <c r="J329" s="133">
        <f>INDEX('Masterlist - Updating'!$J:$J,MATCH(B329,'Masterlist - Updating'!$B:$B,0))</f>
        <v>1</v>
      </c>
      <c r="K329" s="133" t="str">
        <f>INDEX('Masterlist - Updating'!$K:$K,MATCH(B329,'Masterlist - Updating'!$B:$B,0))</f>
        <v>Years</v>
      </c>
      <c r="L329" s="8">
        <f>INDEX('Masterlist - Updating'!$L:$L,MATCH(B329,'Masterlist - Updating'!$B:$B,0))</f>
        <v>45046</v>
      </c>
      <c r="M329" s="7" t="str">
        <f>INDEX('Masterlist - Updating'!$M:$M,MATCH(B329,'Masterlist - Updating'!$B:$B,0))</f>
        <v>TRESCAL</v>
      </c>
      <c r="N329" s="7" t="str">
        <f>INDEX('Masterlist - Updating'!$N:$N,MATCH(B329,'Masterlist - Updating'!$B:$B,0))</f>
        <v>SALDM/0675/6/22</v>
      </c>
      <c r="O329" s="7" t="str">
        <f>INDEX('Masterlist - Updating'!$O:$O,MATCH(B329,'Masterlist - Updating'!$B:$B,0))</f>
        <v>M/S GAUGE ROOM C20 &amp; C21</v>
      </c>
      <c r="P329" s="7" t="b">
        <f ca="1">INDEX('Masterlist - Updating'!$P:$P,MATCH(B329,'Masterlist - Updating'!$B:$B,0))</f>
        <v>1</v>
      </c>
      <c r="Q329" s="7">
        <f>INDEX('Masterlist - Updating'!$Q:$Q,MATCH(B329,'Masterlist - Updating'!$B:$B,0))</f>
        <v>0</v>
      </c>
      <c r="R329" s="7" t="str">
        <f>INDEX('Masterlist - Updating'!$R:$R,MATCH(B329,'Masterlist - Updating'!$B:$B,0))</f>
        <v>18640 (E81)
0101 (600.2)
000211509 (PH-3515F)</v>
      </c>
      <c r="S329" s="7" t="str">
        <f>INDEX('Masterlist - Updating'!$S:$S,MATCH(B329,'Masterlist - Updating'!$B:$B,0))</f>
        <v>SALDM/1010/2/21
SALDM/1074/3/21
SALDM/0624/1/22</v>
      </c>
      <c r="T329" s="7" t="str">
        <f>INDEX('Masterlist - Updating'!$T:$T,MATCH(B329,'Masterlist - Updating'!$B:$B,0))</f>
        <v>11.08.2023
12.08.2023
19.04.2023</v>
      </c>
      <c r="U329" s="11">
        <f t="shared" ca="1" si="17"/>
        <v>44831</v>
      </c>
      <c r="V329" s="11">
        <f>(L329-14)</f>
        <v>45032</v>
      </c>
    </row>
    <row r="330" spans="1:22" ht="62" hidden="1" x14ac:dyDescent="0.35">
      <c r="A330" s="2">
        <v>238</v>
      </c>
      <c r="B330" s="12" t="s">
        <v>1399</v>
      </c>
      <c r="C330" s="130" t="str">
        <f>INDEX('Masterlist - Updating'!$C:$C,MATCH(B330,'Masterlist - Updating'!$B:$B,0))</f>
        <v>PLUG GAUGE 
(GO &amp; NO GO)</v>
      </c>
      <c r="D330" s="7" t="str">
        <f>INDEX('Masterlist - Updating'!$D:$D,MATCH(B330,'Masterlist - Updating'!$B:$B,0))</f>
        <v>THE ORIGINAL GAUGE UK</v>
      </c>
      <c r="E330" s="7" t="str">
        <f>INDEX('Masterlist - Updating'!$E:$E,MATCH(B330,'Masterlist - Updating'!$B:$B,0))</f>
        <v>1/2" - 13 UNC - 2B</v>
      </c>
      <c r="F330" s="7" t="str">
        <f>INDEX('Masterlist - Updating'!$F:$F,MATCH(B330,'Masterlist - Updating'!$B:$B,0))</f>
        <v>CM657890-1A</v>
      </c>
      <c r="G330" s="7" t="str">
        <f>INDEX('Masterlist - Updating'!$G:$G,MATCH(B330,'Masterlist - Updating'!$B:$B,0))</f>
        <v>QCD/TRSG/PROCEDURE 014 / TRSG/QM/001/20 / 
ANSI/ASME B1.2-1983</v>
      </c>
      <c r="H330" s="7" t="str">
        <f>INDEX('Masterlist - Updating'!$H:$H,MATCH(B330,'Masterlist - Updating'!$B:$B,0))</f>
        <v>ANSI/ASME B1.2
ANSI/ASME B1.8
ANSI/ASME B1.20.1
ANSI/ASME B1.5</v>
      </c>
      <c r="I330" s="8">
        <f>INDEX('Masterlist - Updating'!$I:$I,MATCH(B330,'Masterlist - Updating'!$B:$B,0))</f>
        <v>44749</v>
      </c>
      <c r="J330" s="133">
        <f>INDEX('Masterlist - Updating'!$J:$J,MATCH(B330,'Masterlist - Updating'!$B:$B,0))</f>
        <v>1</v>
      </c>
      <c r="K330" s="133" t="str">
        <f>INDEX('Masterlist - Updating'!$K:$K,MATCH(B330,'Masterlist - Updating'!$B:$B,0))</f>
        <v>Years</v>
      </c>
      <c r="L330" s="8">
        <f>INDEX('Masterlist - Updating'!$L:$L,MATCH(B330,'Masterlist - Updating'!$B:$B,0))</f>
        <v>45114</v>
      </c>
      <c r="M330" s="7" t="str">
        <f>INDEX('Masterlist - Updating'!$M:$M,MATCH(B330,'Masterlist - Updating'!$B:$B,0))</f>
        <v>TRESCAL</v>
      </c>
      <c r="N330" s="7" t="str">
        <f>INDEX('Masterlist - Updating'!$N:$N,MATCH(B330,'Masterlist - Updating'!$B:$B,0))</f>
        <v>SALDM/0826/8/22</v>
      </c>
      <c r="O330" s="7" t="str">
        <f>INDEX('Masterlist - Updating'!$O:$O,MATCH(B330,'Masterlist - Updating'!$B:$B,0))</f>
        <v>M/S GAUGE ROOM H22</v>
      </c>
      <c r="P330" s="7" t="b">
        <f ca="1">INDEX('Masterlist - Updating'!$P:$P,MATCH(B330,'Masterlist - Updating'!$B:$B,0))</f>
        <v>1</v>
      </c>
      <c r="Q330" s="7">
        <f>INDEX('Masterlist - Updating'!$Q:$Q,MATCH(B330,'Masterlist - Updating'!$B:$B,0))</f>
        <v>0</v>
      </c>
      <c r="R330" s="7" t="str">
        <f>INDEX('Masterlist - Updating'!$R:$R,MATCH(B330,'Masterlist - Updating'!$B:$B,0))</f>
        <v>18640 (E81)
0101 (600.2)
000211509 (PH-3515F)</v>
      </c>
      <c r="S330" s="7" t="str">
        <f>INDEX('Masterlist - Updating'!$S:$S,MATCH(B330,'Masterlist - Updating'!$B:$B,0))</f>
        <v>SALDM/1010/2/21
SALDM/1074/3/21
SALDM/0624/1/22</v>
      </c>
      <c r="T330" s="7" t="str">
        <f>INDEX('Masterlist - Updating'!$T:$T,MATCH(B330,'Masterlist - Updating'!$B:$B,0))</f>
        <v>11.08.2023
12.08.2023
19.04.2023</v>
      </c>
      <c r="U330" s="11">
        <f t="shared" ca="1" si="17"/>
        <v>44831</v>
      </c>
      <c r="V330" s="11">
        <f>(L330-14)</f>
        <v>45100</v>
      </c>
    </row>
    <row r="331" spans="1:22" ht="46.5" hidden="1" x14ac:dyDescent="0.35">
      <c r="A331" s="2">
        <v>147</v>
      </c>
      <c r="B331" s="12" t="s">
        <v>1403</v>
      </c>
      <c r="C331" s="130" t="str">
        <f>INDEX('Masterlist - Updating'!$C:$C,MATCH(B331,'Masterlist - Updating'!$B:$B,0))</f>
        <v>ID 11" X 1" WT CURVATURE BLOCK</v>
      </c>
      <c r="D331" s="7" t="str">
        <f>INDEX('Masterlist - Updating'!$D:$D,MATCH(B331,'Masterlist - Updating'!$B:$B,0))</f>
        <v>-</v>
      </c>
      <c r="E331" s="7" t="str">
        <f>INDEX('Masterlist - Updating'!$E:$E,MATCH(B331,'Masterlist - Updating'!$B:$B,0))</f>
        <v>11" X 1"</v>
      </c>
      <c r="F331" s="7" t="str">
        <f>INDEX('Masterlist - Updating'!$F:$F,MATCH(B331,'Masterlist - Updating'!$B:$B,0))</f>
        <v>-</v>
      </c>
      <c r="G331" s="7" t="str">
        <f>INDEX('Masterlist - Updating'!$G:$G,MATCH(B331,'Masterlist - Updating'!$B:$B,0))</f>
        <v>-</v>
      </c>
      <c r="H331" s="7" t="str">
        <f>INDEX('Masterlist - Updating'!$H:$H,MATCH(B331,'Masterlist - Updating'!$B:$B,0))</f>
        <v>-</v>
      </c>
      <c r="I331" s="8" t="str">
        <f>INDEX('Masterlist - Updating'!$I:$I,MATCH(B331,'Masterlist - Updating'!$B:$B,0))</f>
        <v>-</v>
      </c>
      <c r="J331" s="133">
        <f>INDEX('Masterlist - Updating'!$J:$J,MATCH(B331,'Masterlist - Updating'!$B:$B,0))</f>
        <v>0</v>
      </c>
      <c r="K331" s="133" t="str">
        <f>INDEX('Masterlist - Updating'!$K:$K,MATCH(B331,'Masterlist - Updating'!$B:$B,0))</f>
        <v>Days</v>
      </c>
      <c r="L331" s="8" t="str">
        <f>INDEX('Masterlist - Updating'!$L:$L,MATCH(B331,'Masterlist - Updating'!$B:$B,0))</f>
        <v>-</v>
      </c>
      <c r="M331" s="7" t="str">
        <f>INDEX('Masterlist - Updating'!$M:$M,MATCH(B331,'Masterlist - Updating'!$B:$B,0))</f>
        <v>-</v>
      </c>
      <c r="N331" s="7" t="str">
        <f>INDEX('Masterlist - Updating'!$N:$N,MATCH(B331,'Masterlist - Updating'!$B:$B,0))</f>
        <v>-</v>
      </c>
      <c r="O331" s="7" t="str">
        <f>INDEX('Masterlist - Updating'!$O:$O,MATCH(B331,'Masterlist - Updating'!$B:$B,0))</f>
        <v>QC BAY C</v>
      </c>
      <c r="P331" s="7" t="str">
        <f>INDEX('Masterlist - Updating'!$P:$P,MATCH(B331,'Masterlist - Updating'!$B:$B,0))</f>
        <v>NA</v>
      </c>
      <c r="Q331" s="7" t="str">
        <f>INDEX('Masterlist - Updating'!$Q:$Q,MATCH(B331,'Masterlist - Updating'!$B:$B,0))</f>
        <v>Calibration Not Required</v>
      </c>
      <c r="R331" s="7">
        <f>INDEX('Masterlist - Updating'!$R:$R,MATCH(B331,'Masterlist - Updating'!$B:$B,0))</f>
        <v>0</v>
      </c>
      <c r="S331" s="7">
        <f>INDEX('Masterlist - Updating'!$S:$S,MATCH(B331,'Masterlist - Updating'!$B:$B,0))</f>
        <v>0</v>
      </c>
      <c r="T331" s="7">
        <f>INDEX('Masterlist - Updating'!$T:$T,MATCH(B331,'Masterlist - Updating'!$B:$B,0))</f>
        <v>0</v>
      </c>
      <c r="U331" s="11"/>
      <c r="V331" s="11"/>
    </row>
    <row r="332" spans="1:22" ht="46.5" hidden="1" x14ac:dyDescent="0.35">
      <c r="A332" s="2">
        <v>22</v>
      </c>
      <c r="B332" s="12" t="s">
        <v>1405</v>
      </c>
      <c r="C332" s="130" t="str">
        <f>INDEX('Masterlist - Updating'!$C:$C,MATCH(B332,'Masterlist - Updating'!$B:$B,0))</f>
        <v>70MM THICK RECTANGULAR BLOCK</v>
      </c>
      <c r="D332" s="7" t="str">
        <f>INDEX('Masterlist - Updating'!$D:$D,MATCH(B332,'Masterlist - Updating'!$B:$B,0))</f>
        <v>-</v>
      </c>
      <c r="E332" s="7" t="str">
        <f>INDEX('Masterlist - Updating'!$E:$E,MATCH(B332,'Masterlist - Updating'!$B:$B,0))</f>
        <v>70MM</v>
      </c>
      <c r="F332" s="7" t="str">
        <f>INDEX('Masterlist - Updating'!$F:$F,MATCH(B332,'Masterlist - Updating'!$B:$B,0))</f>
        <v>-</v>
      </c>
      <c r="G332" s="7" t="str">
        <f>INDEX('Masterlist - Updating'!$G:$G,MATCH(B332,'Masterlist - Updating'!$B:$B,0))</f>
        <v>-</v>
      </c>
      <c r="H332" s="7" t="str">
        <f>INDEX('Masterlist - Updating'!$H:$H,MATCH(B332,'Masterlist - Updating'!$B:$B,0))</f>
        <v>-</v>
      </c>
      <c r="I332" s="8" t="str">
        <f>INDEX('Masterlist - Updating'!$I:$I,MATCH(B332,'Masterlist - Updating'!$B:$B,0))</f>
        <v>-</v>
      </c>
      <c r="J332" s="133">
        <f>INDEX('Masterlist - Updating'!$J:$J,MATCH(B332,'Masterlist - Updating'!$B:$B,0))</f>
        <v>0</v>
      </c>
      <c r="K332" s="133" t="str">
        <f>INDEX('Masterlist - Updating'!$K:$K,MATCH(B332,'Masterlist - Updating'!$B:$B,0))</f>
        <v>Days</v>
      </c>
      <c r="L332" s="8" t="str">
        <f>INDEX('Masterlist - Updating'!$L:$L,MATCH(B332,'Masterlist - Updating'!$B:$B,0))</f>
        <v>-</v>
      </c>
      <c r="M332" s="7" t="str">
        <f>INDEX('Masterlist - Updating'!$M:$M,MATCH(B332,'Masterlist - Updating'!$B:$B,0))</f>
        <v>-</v>
      </c>
      <c r="N332" s="7" t="str">
        <f>INDEX('Masterlist - Updating'!$N:$N,MATCH(B332,'Masterlist - Updating'!$B:$B,0))</f>
        <v>-</v>
      </c>
      <c r="O332" s="7" t="str">
        <f>INDEX('Masterlist - Updating'!$O:$O,MATCH(B332,'Masterlist - Updating'!$B:$B,0))</f>
        <v>QC BAY C</v>
      </c>
      <c r="P332" s="7" t="str">
        <f>INDEX('Masterlist - Updating'!$P:$P,MATCH(B332,'Masterlist - Updating'!$B:$B,0))</f>
        <v>NA</v>
      </c>
      <c r="Q332" s="7" t="str">
        <f>INDEX('Masterlist - Updating'!$Q:$Q,MATCH(B332,'Masterlist - Updating'!$B:$B,0))</f>
        <v>Calibration Not Required</v>
      </c>
      <c r="R332" s="7">
        <f>INDEX('Masterlist - Updating'!$R:$R,MATCH(B332,'Masterlist - Updating'!$B:$B,0))</f>
        <v>0</v>
      </c>
      <c r="S332" s="7">
        <f>INDEX('Masterlist - Updating'!$S:$S,MATCH(B332,'Masterlist - Updating'!$B:$B,0))</f>
        <v>0</v>
      </c>
      <c r="T332" s="7">
        <f>INDEX('Masterlist - Updating'!$T:$T,MATCH(B332,'Masterlist - Updating'!$B:$B,0))</f>
        <v>0</v>
      </c>
      <c r="U332" s="1"/>
      <c r="V332" s="1"/>
    </row>
    <row r="333" spans="1:22" ht="46.5" hidden="1" x14ac:dyDescent="0.35">
      <c r="A333" s="2">
        <v>150</v>
      </c>
      <c r="B333" s="12" t="s">
        <v>1407</v>
      </c>
      <c r="C333" s="130" t="str">
        <f>INDEX('Masterlist - Updating'!$C:$C,MATCH(B333,'Masterlist - Updating'!$B:$B,0))</f>
        <v>ID 4-1/4" OUTLET</v>
      </c>
      <c r="D333" s="7" t="str">
        <f>INDEX('Masterlist - Updating'!$D:$D,MATCH(B333,'Masterlist - Updating'!$B:$B,0))</f>
        <v>-</v>
      </c>
      <c r="E333" s="7" t="str">
        <f>INDEX('Masterlist - Updating'!$E:$E,MATCH(B333,'Masterlist - Updating'!$B:$B,0))</f>
        <v xml:space="preserve"> 4-1/4" </v>
      </c>
      <c r="F333" s="7" t="str">
        <f>INDEX('Masterlist - Updating'!$F:$F,MATCH(B333,'Masterlist - Updating'!$B:$B,0))</f>
        <v>-</v>
      </c>
      <c r="G333" s="7" t="str">
        <f>INDEX('Masterlist - Updating'!$G:$G,MATCH(B333,'Masterlist - Updating'!$B:$B,0))</f>
        <v>-</v>
      </c>
      <c r="H333" s="7" t="str">
        <f>INDEX('Masterlist - Updating'!$H:$H,MATCH(B333,'Masterlist - Updating'!$B:$B,0))</f>
        <v>-</v>
      </c>
      <c r="I333" s="8" t="str">
        <f>INDEX('Masterlist - Updating'!$I:$I,MATCH(B333,'Masterlist - Updating'!$B:$B,0))</f>
        <v>-</v>
      </c>
      <c r="J333" s="133">
        <f>INDEX('Masterlist - Updating'!$J:$J,MATCH(B333,'Masterlist - Updating'!$B:$B,0))</f>
        <v>0</v>
      </c>
      <c r="K333" s="133" t="str">
        <f>INDEX('Masterlist - Updating'!$K:$K,MATCH(B333,'Masterlist - Updating'!$B:$B,0))</f>
        <v>Days</v>
      </c>
      <c r="L333" s="8" t="str">
        <f>INDEX('Masterlist - Updating'!$L:$L,MATCH(B333,'Masterlist - Updating'!$B:$B,0))</f>
        <v>-</v>
      </c>
      <c r="M333" s="7" t="str">
        <f>INDEX('Masterlist - Updating'!$M:$M,MATCH(B333,'Masterlist - Updating'!$B:$B,0))</f>
        <v>-</v>
      </c>
      <c r="N333" s="7" t="str">
        <f>INDEX('Masterlist - Updating'!$N:$N,MATCH(B333,'Masterlist - Updating'!$B:$B,0))</f>
        <v>-</v>
      </c>
      <c r="O333" s="7" t="str">
        <f>INDEX('Masterlist - Updating'!$O:$O,MATCH(B333,'Masterlist - Updating'!$B:$B,0))</f>
        <v>QC BAY C</v>
      </c>
      <c r="P333" s="7" t="str">
        <f>INDEX('Masterlist - Updating'!$P:$P,MATCH(B333,'Masterlist - Updating'!$B:$B,0))</f>
        <v>NA</v>
      </c>
      <c r="Q333" s="7" t="str">
        <f>INDEX('Masterlist - Updating'!$Q:$Q,MATCH(B333,'Masterlist - Updating'!$B:$B,0))</f>
        <v>Calibration Not Required</v>
      </c>
      <c r="R333" s="7">
        <f>INDEX('Masterlist - Updating'!$R:$R,MATCH(B333,'Masterlist - Updating'!$B:$B,0))</f>
        <v>0</v>
      </c>
      <c r="S333" s="7">
        <f>INDEX('Masterlist - Updating'!$S:$S,MATCH(B333,'Masterlist - Updating'!$B:$B,0))</f>
        <v>0</v>
      </c>
      <c r="T333" s="7">
        <f>INDEX('Masterlist - Updating'!$T:$T,MATCH(B333,'Masterlist - Updating'!$B:$B,0))</f>
        <v>0</v>
      </c>
      <c r="U333" s="1"/>
      <c r="V333" s="1"/>
    </row>
    <row r="334" spans="1:22" ht="46.5" hidden="1" x14ac:dyDescent="0.35">
      <c r="A334" s="2">
        <v>149</v>
      </c>
      <c r="B334" s="12" t="s">
        <v>1409</v>
      </c>
      <c r="C334" s="130" t="str">
        <f>INDEX('Masterlist - Updating'!$C:$C,MATCH(B334,'Masterlist - Updating'!$B:$B,0))</f>
        <v>ID 3-1/16" OUTLET</v>
      </c>
      <c r="D334" s="7" t="str">
        <f>INDEX('Masterlist - Updating'!$D:$D,MATCH(B334,'Masterlist - Updating'!$B:$B,0))</f>
        <v>-</v>
      </c>
      <c r="E334" s="7" t="str">
        <f>INDEX('Masterlist - Updating'!$E:$E,MATCH(B334,'Masterlist - Updating'!$B:$B,0))</f>
        <v xml:space="preserve">3-1/16" </v>
      </c>
      <c r="F334" s="7" t="str">
        <f>INDEX('Masterlist - Updating'!$F:$F,MATCH(B334,'Masterlist - Updating'!$B:$B,0))</f>
        <v>-</v>
      </c>
      <c r="G334" s="7" t="str">
        <f>INDEX('Masterlist - Updating'!$G:$G,MATCH(B334,'Masterlist - Updating'!$B:$B,0))</f>
        <v>-</v>
      </c>
      <c r="H334" s="7" t="str">
        <f>INDEX('Masterlist - Updating'!$H:$H,MATCH(B334,'Masterlist - Updating'!$B:$B,0))</f>
        <v>-</v>
      </c>
      <c r="I334" s="8" t="str">
        <f>INDEX('Masterlist - Updating'!$I:$I,MATCH(B334,'Masterlist - Updating'!$B:$B,0))</f>
        <v>-</v>
      </c>
      <c r="J334" s="133">
        <f>INDEX('Masterlist - Updating'!$J:$J,MATCH(B334,'Masterlist - Updating'!$B:$B,0))</f>
        <v>0</v>
      </c>
      <c r="K334" s="133" t="str">
        <f>INDEX('Masterlist - Updating'!$K:$K,MATCH(B334,'Masterlist - Updating'!$B:$B,0))</f>
        <v>Days</v>
      </c>
      <c r="L334" s="8" t="str">
        <f>INDEX('Masterlist - Updating'!$L:$L,MATCH(B334,'Masterlist - Updating'!$B:$B,0))</f>
        <v>-</v>
      </c>
      <c r="M334" s="7" t="str">
        <f>INDEX('Masterlist - Updating'!$M:$M,MATCH(B334,'Masterlist - Updating'!$B:$B,0))</f>
        <v>-</v>
      </c>
      <c r="N334" s="7" t="str">
        <f>INDEX('Masterlist - Updating'!$N:$N,MATCH(B334,'Masterlist - Updating'!$B:$B,0))</f>
        <v>-</v>
      </c>
      <c r="O334" s="7" t="str">
        <f>INDEX('Masterlist - Updating'!$O:$O,MATCH(B334,'Masterlist - Updating'!$B:$B,0))</f>
        <v>QC BAY C</v>
      </c>
      <c r="P334" s="7" t="str">
        <f>INDEX('Masterlist - Updating'!$P:$P,MATCH(B334,'Masterlist - Updating'!$B:$B,0))</f>
        <v>NA</v>
      </c>
      <c r="Q334" s="7" t="str">
        <f>INDEX('Masterlist - Updating'!$Q:$Q,MATCH(B334,'Masterlist - Updating'!$B:$B,0))</f>
        <v>Calibration Not Required</v>
      </c>
      <c r="R334" s="7">
        <f>INDEX('Masterlist - Updating'!$R:$R,MATCH(B334,'Masterlist - Updating'!$B:$B,0))</f>
        <v>0</v>
      </c>
      <c r="S334" s="7">
        <f>INDEX('Masterlist - Updating'!$S:$S,MATCH(B334,'Masterlist - Updating'!$B:$B,0))</f>
        <v>0</v>
      </c>
      <c r="T334" s="7">
        <f>INDEX('Masterlist - Updating'!$T:$T,MATCH(B334,'Masterlist - Updating'!$B:$B,0))</f>
        <v>0</v>
      </c>
      <c r="U334" s="1"/>
      <c r="V334" s="30"/>
    </row>
    <row r="335" spans="1:22" ht="46.5" hidden="1" x14ac:dyDescent="0.35">
      <c r="A335" s="2">
        <v>148</v>
      </c>
      <c r="B335" s="12" t="s">
        <v>1411</v>
      </c>
      <c r="C335" s="130" t="str">
        <f>INDEX('Masterlist - Updating'!$C:$C,MATCH(B335,'Masterlist - Updating'!$B:$B,0))</f>
        <v>ID 18-3/4" X 1" WT CURVATURE BLOCK</v>
      </c>
      <c r="D335" s="7" t="str">
        <f>INDEX('Masterlist - Updating'!$D:$D,MATCH(B335,'Masterlist - Updating'!$B:$B,0))</f>
        <v>-</v>
      </c>
      <c r="E335" s="7" t="str">
        <f>INDEX('Masterlist - Updating'!$E:$E,MATCH(B335,'Masterlist - Updating'!$B:$B,0))</f>
        <v>18-3/4" X 1“</v>
      </c>
      <c r="F335" s="7" t="str">
        <f>INDEX('Masterlist - Updating'!$F:$F,MATCH(B335,'Masterlist - Updating'!$B:$B,0))</f>
        <v>-</v>
      </c>
      <c r="G335" s="7" t="str">
        <f>INDEX('Masterlist - Updating'!$G:$G,MATCH(B335,'Masterlist - Updating'!$B:$B,0))</f>
        <v>-</v>
      </c>
      <c r="H335" s="7" t="str">
        <f>INDEX('Masterlist - Updating'!$H:$H,MATCH(B335,'Masterlist - Updating'!$B:$B,0))</f>
        <v>-</v>
      </c>
      <c r="I335" s="8" t="str">
        <f>INDEX('Masterlist - Updating'!$I:$I,MATCH(B335,'Masterlist - Updating'!$B:$B,0))</f>
        <v>-</v>
      </c>
      <c r="J335" s="133">
        <f>INDEX('Masterlist - Updating'!$J:$J,MATCH(B335,'Masterlist - Updating'!$B:$B,0))</f>
        <v>0</v>
      </c>
      <c r="K335" s="133" t="str">
        <f>INDEX('Masterlist - Updating'!$K:$K,MATCH(B335,'Masterlist - Updating'!$B:$B,0))</f>
        <v>Days</v>
      </c>
      <c r="L335" s="8" t="str">
        <f>INDEX('Masterlist - Updating'!$L:$L,MATCH(B335,'Masterlist - Updating'!$B:$B,0))</f>
        <v>-</v>
      </c>
      <c r="M335" s="7" t="str">
        <f>INDEX('Masterlist - Updating'!$M:$M,MATCH(B335,'Masterlist - Updating'!$B:$B,0))</f>
        <v>-</v>
      </c>
      <c r="N335" s="7" t="str">
        <f>INDEX('Masterlist - Updating'!$N:$N,MATCH(B335,'Masterlist - Updating'!$B:$B,0))</f>
        <v>-</v>
      </c>
      <c r="O335" s="7" t="str">
        <f>INDEX('Masterlist - Updating'!$O:$O,MATCH(B335,'Masterlist - Updating'!$B:$B,0))</f>
        <v>QC BAY C</v>
      </c>
      <c r="P335" s="7" t="str">
        <f>INDEX('Masterlist - Updating'!$P:$P,MATCH(B335,'Masterlist - Updating'!$B:$B,0))</f>
        <v>NA</v>
      </c>
      <c r="Q335" s="7" t="str">
        <f>INDEX('Masterlist - Updating'!$Q:$Q,MATCH(B335,'Masterlist - Updating'!$B:$B,0))</f>
        <v>Calibration Not Required</v>
      </c>
      <c r="R335" s="7">
        <f>INDEX('Masterlist - Updating'!$R:$R,MATCH(B335,'Masterlist - Updating'!$B:$B,0))</f>
        <v>0</v>
      </c>
      <c r="S335" s="7">
        <f>INDEX('Masterlist - Updating'!$S:$S,MATCH(B335,'Masterlist - Updating'!$B:$B,0))</f>
        <v>0</v>
      </c>
      <c r="T335" s="7">
        <f>INDEX('Masterlist - Updating'!$T:$T,MATCH(B335,'Masterlist - Updating'!$B:$B,0))</f>
        <v>0</v>
      </c>
      <c r="U335" s="1"/>
      <c r="V335" s="30"/>
    </row>
    <row r="336" spans="1:22" ht="46.5" hidden="1" x14ac:dyDescent="0.35">
      <c r="A336" s="2">
        <v>7</v>
      </c>
      <c r="B336" s="12" t="s">
        <v>1413</v>
      </c>
      <c r="C336" s="130" t="str">
        <f>INDEX('Masterlist - Updating'!$C:$C,MATCH(B336,'Masterlist - Updating'!$B:$B,0))</f>
        <v>152MM THICK RECTANGULAR BLOCK</v>
      </c>
      <c r="D336" s="7" t="str">
        <f>INDEX('Masterlist - Updating'!$D:$D,MATCH(B336,'Masterlist - Updating'!$B:$B,0))</f>
        <v>-</v>
      </c>
      <c r="E336" s="7" t="str">
        <f>INDEX('Masterlist - Updating'!$E:$E,MATCH(B336,'Masterlist - Updating'!$B:$B,0))</f>
        <v>152MM</v>
      </c>
      <c r="F336" s="7" t="str">
        <f>INDEX('Masterlist - Updating'!$F:$F,MATCH(B336,'Masterlist - Updating'!$B:$B,0))</f>
        <v>-</v>
      </c>
      <c r="G336" s="7" t="str">
        <f>INDEX('Masterlist - Updating'!$G:$G,MATCH(B336,'Masterlist - Updating'!$B:$B,0))</f>
        <v>-</v>
      </c>
      <c r="H336" s="7" t="str">
        <f>INDEX('Masterlist - Updating'!$H:$H,MATCH(B336,'Masterlist - Updating'!$B:$B,0))</f>
        <v>-</v>
      </c>
      <c r="I336" s="8" t="str">
        <f>INDEX('Masterlist - Updating'!$I:$I,MATCH(B336,'Masterlist - Updating'!$B:$B,0))</f>
        <v>-</v>
      </c>
      <c r="J336" s="133">
        <f>INDEX('Masterlist - Updating'!$J:$J,MATCH(B336,'Masterlist - Updating'!$B:$B,0))</f>
        <v>0</v>
      </c>
      <c r="K336" s="133" t="str">
        <f>INDEX('Masterlist - Updating'!$K:$K,MATCH(B336,'Masterlist - Updating'!$B:$B,0))</f>
        <v>Days</v>
      </c>
      <c r="L336" s="8" t="str">
        <f>INDEX('Masterlist - Updating'!$L:$L,MATCH(B336,'Masterlist - Updating'!$B:$B,0))</f>
        <v>-</v>
      </c>
      <c r="M336" s="7" t="str">
        <f>INDEX('Masterlist - Updating'!$M:$M,MATCH(B336,'Masterlist - Updating'!$B:$B,0))</f>
        <v>-</v>
      </c>
      <c r="N336" s="7" t="str">
        <f>INDEX('Masterlist - Updating'!$N:$N,MATCH(B336,'Masterlist - Updating'!$B:$B,0))</f>
        <v>-</v>
      </c>
      <c r="O336" s="7" t="str">
        <f>INDEX('Masterlist - Updating'!$O:$O,MATCH(B336,'Masterlist - Updating'!$B:$B,0))</f>
        <v>QC BAY C</v>
      </c>
      <c r="P336" s="7" t="str">
        <f>INDEX('Masterlist - Updating'!$P:$P,MATCH(B336,'Masterlist - Updating'!$B:$B,0))</f>
        <v>NA</v>
      </c>
      <c r="Q336" s="7" t="str">
        <f>INDEX('Masterlist - Updating'!$Q:$Q,MATCH(B336,'Masterlist - Updating'!$B:$B,0))</f>
        <v>Calibration Not Required</v>
      </c>
      <c r="R336" s="7">
        <f>INDEX('Masterlist - Updating'!$R:$R,MATCH(B336,'Masterlist - Updating'!$B:$B,0))</f>
        <v>0</v>
      </c>
      <c r="S336" s="7">
        <f>INDEX('Masterlist - Updating'!$S:$S,MATCH(B336,'Masterlist - Updating'!$B:$B,0))</f>
        <v>0</v>
      </c>
      <c r="T336" s="7">
        <f>INDEX('Masterlist - Updating'!$T:$T,MATCH(B336,'Masterlist - Updating'!$B:$B,0))</f>
        <v>0</v>
      </c>
      <c r="U336" s="1"/>
      <c r="V336" s="30"/>
    </row>
    <row r="337" spans="1:22" ht="46.5" hidden="1" x14ac:dyDescent="0.35">
      <c r="A337" s="2">
        <v>8</v>
      </c>
      <c r="B337" s="12" t="s">
        <v>1415</v>
      </c>
      <c r="C337" s="130" t="str">
        <f>INDEX('Masterlist - Updating'!$C:$C,MATCH(B337,'Masterlist - Updating'!$B:$B,0))</f>
        <v>160MM THICK RECTANGULAR BLOCK</v>
      </c>
      <c r="D337" s="7" t="str">
        <f>INDEX('Masterlist - Updating'!$D:$D,MATCH(B337,'Masterlist - Updating'!$B:$B,0))</f>
        <v>-</v>
      </c>
      <c r="E337" s="7" t="str">
        <f>INDEX('Masterlist - Updating'!$E:$E,MATCH(B337,'Masterlist - Updating'!$B:$B,0))</f>
        <v>160MM</v>
      </c>
      <c r="F337" s="7" t="str">
        <f>INDEX('Masterlist - Updating'!$F:$F,MATCH(B337,'Masterlist - Updating'!$B:$B,0))</f>
        <v>-</v>
      </c>
      <c r="G337" s="7" t="str">
        <f>INDEX('Masterlist - Updating'!$G:$G,MATCH(B337,'Masterlist - Updating'!$B:$B,0))</f>
        <v>-</v>
      </c>
      <c r="H337" s="7" t="str">
        <f>INDEX('Masterlist - Updating'!$H:$H,MATCH(B337,'Masterlist - Updating'!$B:$B,0))</f>
        <v>-</v>
      </c>
      <c r="I337" s="8" t="str">
        <f>INDEX('Masterlist - Updating'!$I:$I,MATCH(B337,'Masterlist - Updating'!$B:$B,0))</f>
        <v>-</v>
      </c>
      <c r="J337" s="133">
        <f>INDEX('Masterlist - Updating'!$J:$J,MATCH(B337,'Masterlist - Updating'!$B:$B,0))</f>
        <v>0</v>
      </c>
      <c r="K337" s="133" t="str">
        <f>INDEX('Masterlist - Updating'!$K:$K,MATCH(B337,'Masterlist - Updating'!$B:$B,0))</f>
        <v>Days</v>
      </c>
      <c r="L337" s="8" t="str">
        <f>INDEX('Masterlist - Updating'!$L:$L,MATCH(B337,'Masterlist - Updating'!$B:$B,0))</f>
        <v>-</v>
      </c>
      <c r="M337" s="7" t="str">
        <f>INDEX('Masterlist - Updating'!$M:$M,MATCH(B337,'Masterlist - Updating'!$B:$B,0))</f>
        <v>-</v>
      </c>
      <c r="N337" s="7" t="str">
        <f>INDEX('Masterlist - Updating'!$N:$N,MATCH(B337,'Masterlist - Updating'!$B:$B,0))</f>
        <v>-</v>
      </c>
      <c r="O337" s="7" t="str">
        <f>INDEX('Masterlist - Updating'!$O:$O,MATCH(B337,'Masterlist - Updating'!$B:$B,0))</f>
        <v>QC BAY C</v>
      </c>
      <c r="P337" s="7" t="str">
        <f>INDEX('Masterlist - Updating'!$P:$P,MATCH(B337,'Masterlist - Updating'!$B:$B,0))</f>
        <v>NA</v>
      </c>
      <c r="Q337" s="7" t="str">
        <f>INDEX('Masterlist - Updating'!$Q:$Q,MATCH(B337,'Masterlist - Updating'!$B:$B,0))</f>
        <v>Calibration Not Required</v>
      </c>
      <c r="R337" s="7">
        <f>INDEX('Masterlist - Updating'!$R:$R,MATCH(B337,'Masterlist - Updating'!$B:$B,0))</f>
        <v>0</v>
      </c>
      <c r="S337" s="7">
        <f>INDEX('Masterlist - Updating'!$S:$S,MATCH(B337,'Masterlist - Updating'!$B:$B,0))</f>
        <v>0</v>
      </c>
      <c r="T337" s="7">
        <f>INDEX('Masterlist - Updating'!$T:$T,MATCH(B337,'Masterlist - Updating'!$B:$B,0))</f>
        <v>0</v>
      </c>
      <c r="U337" s="1"/>
      <c r="V337" s="30"/>
    </row>
    <row r="338" spans="1:22" ht="46.5" hidden="1" x14ac:dyDescent="0.35">
      <c r="A338" s="2">
        <v>60</v>
      </c>
      <c r="B338" s="12" t="s">
        <v>1417</v>
      </c>
      <c r="C338" s="130" t="str">
        <f>INDEX('Masterlist - Updating'!$C:$C,MATCH(B338,'Masterlist - Updating'!$B:$B,0))</f>
        <v>CURVATURE UT BLOCK</v>
      </c>
      <c r="D338" s="7" t="str">
        <f>INDEX('Masterlist - Updating'!$D:$D,MATCH(B338,'Masterlist - Updating'!$B:$B,0))</f>
        <v>-</v>
      </c>
      <c r="E338" s="7" t="str">
        <f>INDEX('Masterlist - Updating'!$E:$E,MATCH(B338,'Masterlist - Updating'!$B:$B,0))</f>
        <v>-</v>
      </c>
      <c r="F338" s="7" t="str">
        <f>INDEX('Masterlist - Updating'!$F:$F,MATCH(B338,'Masterlist - Updating'!$B:$B,0))</f>
        <v>J-18-12-0407</v>
      </c>
      <c r="G338" s="7" t="str">
        <f>INDEX('Masterlist - Updating'!$G:$G,MATCH(B338,'Masterlist - Updating'!$B:$B,0))</f>
        <v>-</v>
      </c>
      <c r="H338" s="7" t="str">
        <f>INDEX('Masterlist - Updating'!$H:$H,MATCH(B338,'Masterlist - Updating'!$B:$B,0))</f>
        <v>-</v>
      </c>
      <c r="I338" s="8" t="str">
        <f>INDEX('Masterlist - Updating'!$I:$I,MATCH(B338,'Masterlist - Updating'!$B:$B,0))</f>
        <v>-</v>
      </c>
      <c r="J338" s="133">
        <f>INDEX('Masterlist - Updating'!$J:$J,MATCH(B338,'Masterlist - Updating'!$B:$B,0))</f>
        <v>0</v>
      </c>
      <c r="K338" s="133" t="str">
        <f>INDEX('Masterlist - Updating'!$K:$K,MATCH(B338,'Masterlist - Updating'!$B:$B,0))</f>
        <v>Days</v>
      </c>
      <c r="L338" s="8" t="str">
        <f>INDEX('Masterlist - Updating'!$L:$L,MATCH(B338,'Masterlist - Updating'!$B:$B,0))</f>
        <v>-</v>
      </c>
      <c r="M338" s="7" t="str">
        <f>INDEX('Masterlist - Updating'!$M:$M,MATCH(B338,'Masterlist - Updating'!$B:$B,0))</f>
        <v>-</v>
      </c>
      <c r="N338" s="7" t="str">
        <f>INDEX('Masterlist - Updating'!$N:$N,MATCH(B338,'Masterlist - Updating'!$B:$B,0))</f>
        <v>-</v>
      </c>
      <c r="O338" s="7" t="str">
        <f>INDEX('Masterlist - Updating'!$O:$O,MATCH(B338,'Masterlist - Updating'!$B:$B,0))</f>
        <v>QC BAY C</v>
      </c>
      <c r="P338" s="7" t="str">
        <f>INDEX('Masterlist - Updating'!$P:$P,MATCH(B338,'Masterlist - Updating'!$B:$B,0))</f>
        <v>NA</v>
      </c>
      <c r="Q338" s="7" t="str">
        <f>INDEX('Masterlist - Updating'!$Q:$Q,MATCH(B338,'Masterlist - Updating'!$B:$B,0))</f>
        <v>Calibration Not Required</v>
      </c>
      <c r="R338" s="7">
        <f>INDEX('Masterlist - Updating'!$R:$R,MATCH(B338,'Masterlist - Updating'!$B:$B,0))</f>
        <v>0</v>
      </c>
      <c r="S338" s="7">
        <f>INDEX('Masterlist - Updating'!$S:$S,MATCH(B338,'Masterlist - Updating'!$B:$B,0))</f>
        <v>0</v>
      </c>
      <c r="T338" s="7">
        <f>INDEX('Masterlist - Updating'!$T:$T,MATCH(B338,'Masterlist - Updating'!$B:$B,0))</f>
        <v>0</v>
      </c>
      <c r="U338" s="1"/>
      <c r="V338" s="30"/>
    </row>
    <row r="339" spans="1:22" ht="46.5" hidden="1" x14ac:dyDescent="0.35">
      <c r="A339" s="2">
        <v>330</v>
      </c>
      <c r="B339" s="12" t="s">
        <v>1420</v>
      </c>
      <c r="C339" s="130" t="str">
        <f>INDEX('Masterlist - Updating'!$C:$C,MATCH(B339,'Masterlist - Updating'!$B:$B,0))</f>
        <v>STEP UT BLOCK</v>
      </c>
      <c r="D339" s="7" t="str">
        <f>INDEX('Masterlist - Updating'!$D:$D,MATCH(B339,'Masterlist - Updating'!$B:$B,0))</f>
        <v>-</v>
      </c>
      <c r="E339" s="7" t="str">
        <f>INDEX('Masterlist - Updating'!$E:$E,MATCH(B339,'Masterlist - Updating'!$B:$B,0))</f>
        <v>-</v>
      </c>
      <c r="F339" s="7" t="str">
        <f>INDEX('Masterlist - Updating'!$F:$F,MATCH(B339,'Masterlist - Updating'!$B:$B,0))</f>
        <v>J-18-12-0406</v>
      </c>
      <c r="G339" s="7" t="str">
        <f>INDEX('Masterlist - Updating'!$G:$G,MATCH(B339,'Masterlist - Updating'!$B:$B,0))</f>
        <v>-</v>
      </c>
      <c r="H339" s="7" t="str">
        <f>INDEX('Masterlist - Updating'!$H:$H,MATCH(B339,'Masterlist - Updating'!$B:$B,0))</f>
        <v>-</v>
      </c>
      <c r="I339" s="8" t="str">
        <f>INDEX('Masterlist - Updating'!$I:$I,MATCH(B339,'Masterlist - Updating'!$B:$B,0))</f>
        <v>-</v>
      </c>
      <c r="J339" s="133">
        <f>INDEX('Masterlist - Updating'!$J:$J,MATCH(B339,'Masterlist - Updating'!$B:$B,0))</f>
        <v>0</v>
      </c>
      <c r="K339" s="133" t="str">
        <f>INDEX('Masterlist - Updating'!$K:$K,MATCH(B339,'Masterlist - Updating'!$B:$B,0))</f>
        <v>Days</v>
      </c>
      <c r="L339" s="8" t="str">
        <f>INDEX('Masterlist - Updating'!$L:$L,MATCH(B339,'Masterlist - Updating'!$B:$B,0))</f>
        <v>-</v>
      </c>
      <c r="M339" s="7" t="str">
        <f>INDEX('Masterlist - Updating'!$M:$M,MATCH(B339,'Masterlist - Updating'!$B:$B,0))</f>
        <v>-</v>
      </c>
      <c r="N339" s="7" t="str">
        <f>INDEX('Masterlist - Updating'!$N:$N,MATCH(B339,'Masterlist - Updating'!$B:$B,0))</f>
        <v>-</v>
      </c>
      <c r="O339" s="7" t="str">
        <f>INDEX('Masterlist - Updating'!$O:$O,MATCH(B339,'Masterlist - Updating'!$B:$B,0))</f>
        <v>QC BAY C</v>
      </c>
      <c r="P339" s="7" t="str">
        <f>INDEX('Masterlist - Updating'!$P:$P,MATCH(B339,'Masterlist - Updating'!$B:$B,0))</f>
        <v>NA</v>
      </c>
      <c r="Q339" s="7" t="str">
        <f>INDEX('Masterlist - Updating'!$Q:$Q,MATCH(B339,'Masterlist - Updating'!$B:$B,0))</f>
        <v>Calibration Not Required</v>
      </c>
      <c r="R339" s="7">
        <f>INDEX('Masterlist - Updating'!$R:$R,MATCH(B339,'Masterlist - Updating'!$B:$B,0))</f>
        <v>0</v>
      </c>
      <c r="S339" s="7">
        <f>INDEX('Masterlist - Updating'!$S:$S,MATCH(B339,'Masterlist - Updating'!$B:$B,0))</f>
        <v>0</v>
      </c>
      <c r="T339" s="7">
        <f>INDEX('Masterlist - Updating'!$T:$T,MATCH(B339,'Masterlist - Updating'!$B:$B,0))</f>
        <v>0</v>
      </c>
      <c r="U339" s="1"/>
      <c r="V339" s="30"/>
    </row>
    <row r="340" spans="1:22" ht="46.5" hidden="1" x14ac:dyDescent="0.35">
      <c r="A340" s="2">
        <v>21</v>
      </c>
      <c r="B340" s="12" t="s">
        <v>1423</v>
      </c>
      <c r="C340" s="130" t="str">
        <f>INDEX('Masterlist - Updating'!$C:$C,MATCH(B340,'Masterlist - Updating'!$B:$B,0))</f>
        <v>4-STEP TEST BLOCK METRIC</v>
      </c>
      <c r="D340" s="7" t="str">
        <f>INDEX('Masterlist - Updating'!$D:$D,MATCH(B340,'Masterlist - Updating'!$B:$B,0))</f>
        <v>-</v>
      </c>
      <c r="E340" s="7" t="str">
        <f>INDEX('Masterlist - Updating'!$E:$E,MATCH(B340,'Masterlist - Updating'!$B:$B,0))</f>
        <v>-</v>
      </c>
      <c r="F340" s="7" t="str">
        <f>INDEX('Masterlist - Updating'!$F:$F,MATCH(B340,'Masterlist - Updating'!$B:$B,0))</f>
        <v>0393 19</v>
      </c>
      <c r="G340" s="7" t="str">
        <f>INDEX('Masterlist - Updating'!$G:$G,MATCH(B340,'Masterlist - Updating'!$B:$B,0))</f>
        <v>-</v>
      </c>
      <c r="H340" s="7" t="str">
        <f>INDEX('Masterlist - Updating'!$H:$H,MATCH(B340,'Masterlist - Updating'!$B:$B,0))</f>
        <v>-</v>
      </c>
      <c r="I340" s="8" t="str">
        <f>INDEX('Masterlist - Updating'!$I:$I,MATCH(B340,'Masterlist - Updating'!$B:$B,0))</f>
        <v>-</v>
      </c>
      <c r="J340" s="133">
        <f>INDEX('Masterlist - Updating'!$J:$J,MATCH(B340,'Masterlist - Updating'!$B:$B,0))</f>
        <v>0</v>
      </c>
      <c r="K340" s="133" t="str">
        <f>INDEX('Masterlist - Updating'!$K:$K,MATCH(B340,'Masterlist - Updating'!$B:$B,0))</f>
        <v>Days</v>
      </c>
      <c r="L340" s="8" t="str">
        <f>INDEX('Masterlist - Updating'!$L:$L,MATCH(B340,'Masterlist - Updating'!$B:$B,0))</f>
        <v>-</v>
      </c>
      <c r="M340" s="7" t="str">
        <f>INDEX('Masterlist - Updating'!$M:$M,MATCH(B340,'Masterlist - Updating'!$B:$B,0))</f>
        <v>-</v>
      </c>
      <c r="N340" s="7" t="str">
        <f>INDEX('Masterlist - Updating'!$N:$N,MATCH(B340,'Masterlist - Updating'!$B:$B,0))</f>
        <v>-</v>
      </c>
      <c r="O340" s="7" t="str">
        <f>INDEX('Masterlist - Updating'!$O:$O,MATCH(B340,'Masterlist - Updating'!$B:$B,0))</f>
        <v>QC BAY C</v>
      </c>
      <c r="P340" s="7" t="str">
        <f>INDEX('Masterlist - Updating'!$P:$P,MATCH(B340,'Masterlist - Updating'!$B:$B,0))</f>
        <v>NA</v>
      </c>
      <c r="Q340" s="7" t="str">
        <f>INDEX('Masterlist - Updating'!$Q:$Q,MATCH(B340,'Masterlist - Updating'!$B:$B,0))</f>
        <v>Calibration Not Required</v>
      </c>
      <c r="R340" s="7">
        <f>INDEX('Masterlist - Updating'!$R:$R,MATCH(B340,'Masterlist - Updating'!$B:$B,0))</f>
        <v>0</v>
      </c>
      <c r="S340" s="7">
        <f>INDEX('Masterlist - Updating'!$S:$S,MATCH(B340,'Masterlist - Updating'!$B:$B,0))</f>
        <v>0</v>
      </c>
      <c r="T340" s="7">
        <f>INDEX('Masterlist - Updating'!$T:$T,MATCH(B340,'Masterlist - Updating'!$B:$B,0))</f>
        <v>0</v>
      </c>
      <c r="U340" s="1"/>
      <c r="V340" s="30"/>
    </row>
    <row r="341" spans="1:22" ht="46.5" hidden="1" x14ac:dyDescent="0.35">
      <c r="A341" s="2">
        <v>20</v>
      </c>
      <c r="B341" s="12" t="s">
        <v>1426</v>
      </c>
      <c r="C341" s="130" t="str">
        <f>INDEX('Masterlist - Updating'!$C:$C,MATCH(B341,'Masterlist - Updating'!$B:$B,0))</f>
        <v>ROUNDED BAR</v>
      </c>
      <c r="D341" s="7" t="str">
        <f>INDEX('Masterlist - Updating'!$D:$D,MATCH(B341,'Masterlist - Updating'!$B:$B,0))</f>
        <v>-</v>
      </c>
      <c r="E341" s="7" t="str">
        <f>INDEX('Masterlist - Updating'!$E:$E,MATCH(B341,'Masterlist - Updating'!$B:$B,0))</f>
        <v>3-1/2"</v>
      </c>
      <c r="F341" s="7" t="str">
        <f>INDEX('Masterlist - Updating'!$F:$F,MATCH(B341,'Masterlist - Updating'!$B:$B,0))</f>
        <v>r-19-02-0078</v>
      </c>
      <c r="G341" s="7" t="str">
        <f>INDEX('Masterlist - Updating'!$G:$G,MATCH(B341,'Masterlist - Updating'!$B:$B,0))</f>
        <v>-</v>
      </c>
      <c r="H341" s="7" t="str">
        <f>INDEX('Masterlist - Updating'!$H:$H,MATCH(B341,'Masterlist - Updating'!$B:$B,0))</f>
        <v>-</v>
      </c>
      <c r="I341" s="8" t="str">
        <f>INDEX('Masterlist - Updating'!$I:$I,MATCH(B341,'Masterlist - Updating'!$B:$B,0))</f>
        <v>-</v>
      </c>
      <c r="J341" s="133">
        <f>INDEX('Masterlist - Updating'!$J:$J,MATCH(B341,'Masterlist - Updating'!$B:$B,0))</f>
        <v>0</v>
      </c>
      <c r="K341" s="133" t="str">
        <f>INDEX('Masterlist - Updating'!$K:$K,MATCH(B341,'Masterlist - Updating'!$B:$B,0))</f>
        <v>Days</v>
      </c>
      <c r="L341" s="8" t="str">
        <f>INDEX('Masterlist - Updating'!$L:$L,MATCH(B341,'Masterlist - Updating'!$B:$B,0))</f>
        <v>-</v>
      </c>
      <c r="M341" s="7" t="str">
        <f>INDEX('Masterlist - Updating'!$M:$M,MATCH(B341,'Masterlist - Updating'!$B:$B,0))</f>
        <v>-</v>
      </c>
      <c r="N341" s="7" t="str">
        <f>INDEX('Masterlist - Updating'!$N:$N,MATCH(B341,'Masterlist - Updating'!$B:$B,0))</f>
        <v>-</v>
      </c>
      <c r="O341" s="7" t="str">
        <f>INDEX('Masterlist - Updating'!$O:$O,MATCH(B341,'Masterlist - Updating'!$B:$B,0))</f>
        <v>QC BAY C</v>
      </c>
      <c r="P341" s="7" t="str">
        <f>INDEX('Masterlist - Updating'!$P:$P,MATCH(B341,'Masterlist - Updating'!$B:$B,0))</f>
        <v>NA</v>
      </c>
      <c r="Q341" s="7" t="str">
        <f>INDEX('Masterlist - Updating'!$Q:$Q,MATCH(B341,'Masterlist - Updating'!$B:$B,0))</f>
        <v>Calibration Not Required</v>
      </c>
      <c r="R341" s="7">
        <f>INDEX('Masterlist - Updating'!$R:$R,MATCH(B341,'Masterlist - Updating'!$B:$B,0))</f>
        <v>0</v>
      </c>
      <c r="S341" s="7">
        <f>INDEX('Masterlist - Updating'!$S:$S,MATCH(B341,'Masterlist - Updating'!$B:$B,0))</f>
        <v>0</v>
      </c>
      <c r="T341" s="7">
        <f>INDEX('Masterlist - Updating'!$T:$T,MATCH(B341,'Masterlist - Updating'!$B:$B,0))</f>
        <v>0</v>
      </c>
      <c r="U341" s="1"/>
      <c r="V341" s="1"/>
    </row>
    <row r="342" spans="1:22" ht="62" hidden="1" x14ac:dyDescent="0.35">
      <c r="A342" s="2">
        <v>167</v>
      </c>
      <c r="B342" s="12" t="s">
        <v>1429</v>
      </c>
      <c r="C342" s="130" t="str">
        <f>INDEX('Masterlist - Updating'!$C:$C,MATCH(B342,'Masterlist - Updating'!$B:$B,0))</f>
        <v>PLUG GAUGE</v>
      </c>
      <c r="D342" s="7" t="str">
        <f>INDEX('Masterlist - Updating'!$D:$D,MATCH(B342,'Masterlist - Updating'!$B:$B,0))</f>
        <v>GAGE ASSEMBLY</v>
      </c>
      <c r="E342" s="7" t="str">
        <f>INDEX('Masterlist - Updating'!$E:$E,MATCH(B342,'Masterlist - Updating'!$B:$B,0))</f>
        <v>1/4" - 18 NPT</v>
      </c>
      <c r="F342" s="7" t="str">
        <f>INDEX('Masterlist - Updating'!$F:$F,MATCH(B342,'Masterlist - Updating'!$B:$B,0))</f>
        <v>-</v>
      </c>
      <c r="G342" s="7" t="str">
        <f>INDEX('Masterlist - Updating'!$G:$G,MATCH(B342,'Masterlist - Updating'!$B:$B,0))</f>
        <v>QCD/TRSG/PROCEDURE 030 / TRSG/QM/001/20 / 
ANSI/ASME B1.20.5-1991</v>
      </c>
      <c r="H342" s="7" t="str">
        <f>INDEX('Masterlist - Updating'!$H:$H,MATCH(B342,'Masterlist - Updating'!$B:$B,0))</f>
        <v>ANSI/ASME B1.2
ANSI/ASME B1.8
ANSI/ASME B1.20.1
ANSI/ASME B1.5</v>
      </c>
      <c r="I342" s="8">
        <f>INDEX('Masterlist - Updating'!$I:$I,MATCH(B342,'Masterlist - Updating'!$B:$B,0))</f>
        <v>44690</v>
      </c>
      <c r="J342" s="133">
        <f>INDEX('Masterlist - Updating'!$J:$J,MATCH(B342,'Masterlist - Updating'!$B:$B,0))</f>
        <v>1</v>
      </c>
      <c r="K342" s="133" t="str">
        <f>INDEX('Masterlist - Updating'!$K:$K,MATCH(B342,'Masterlist - Updating'!$B:$B,0))</f>
        <v>Years</v>
      </c>
      <c r="L342" s="8">
        <f>INDEX('Masterlist - Updating'!$L:$L,MATCH(B342,'Masterlist - Updating'!$B:$B,0))</f>
        <v>45055</v>
      </c>
      <c r="M342" s="7" t="str">
        <f>INDEX('Masterlist - Updating'!$M:$M,MATCH(B342,'Masterlist - Updating'!$B:$B,0))</f>
        <v>TRESCAL</v>
      </c>
      <c r="N342" s="7" t="str">
        <f>INDEX('Masterlist - Updating'!$N:$N,MATCH(B342,'Masterlist - Updating'!$B:$B,0))</f>
        <v>SALDM/0699/16/22</v>
      </c>
      <c r="O342" s="7" t="str">
        <f>INDEX('Masterlist - Updating'!$O:$O,MATCH(B342,'Masterlist - Updating'!$B:$B,0))</f>
        <v>QC BAY C TROLLEY 1 L3</v>
      </c>
      <c r="P342" s="7" t="b">
        <f ca="1">INDEX('Masterlist - Updating'!$P:$P,MATCH(B342,'Masterlist - Updating'!$B:$B,0))</f>
        <v>1</v>
      </c>
      <c r="Q342" s="7">
        <f>INDEX('Masterlist - Updating'!$Q:$Q,MATCH(B342,'Masterlist - Updating'!$B:$B,0))</f>
        <v>0</v>
      </c>
      <c r="R342" s="7" t="str">
        <f>INDEX('Masterlist - Updating'!$R:$R,MATCH(B342,'Masterlist - Updating'!$B:$B,0))</f>
        <v>18640 (E81)
0101 (600.2)
000211509 (PH-3515F)</v>
      </c>
      <c r="S342" s="7" t="str">
        <f>INDEX('Masterlist - Updating'!$S:$S,MATCH(B342,'Masterlist - Updating'!$B:$B,0))</f>
        <v>SALDM/1010/2/21
SALDM/1074/3/21
SALDM/0624/1/22</v>
      </c>
      <c r="T342" s="7" t="str">
        <f>INDEX('Masterlist - Updating'!$T:$T,MATCH(B342,'Masterlist - Updating'!$B:$B,0))</f>
        <v>11.08.2023
12.08.2023
19.04.2023</v>
      </c>
      <c r="U342" s="11">
        <f t="shared" ref="U342:U371" ca="1" si="19">TODAY()</f>
        <v>44831</v>
      </c>
      <c r="V342" s="11">
        <f t="shared" ref="V342:V361" si="20">L342-14</f>
        <v>45041</v>
      </c>
    </row>
    <row r="343" spans="1:22" ht="46.5" hidden="1" x14ac:dyDescent="0.35">
      <c r="A343" s="2">
        <v>125</v>
      </c>
      <c r="B343" s="12" t="s">
        <v>1432</v>
      </c>
      <c r="C343" s="130" t="str">
        <f>INDEX('Masterlist - Updating'!$C:$C,MATCH(B343,'Masterlist - Updating'!$B:$B,0))</f>
        <v>EQUOTIP HARDNESS TESTER</v>
      </c>
      <c r="D343" s="7" t="str">
        <f>INDEX('Masterlist - Updating'!$D:$D,MATCH(B343,'Masterlist - Updating'!$B:$B,0))</f>
        <v>FORESIGHT</v>
      </c>
      <c r="E343" s="7" t="str">
        <f>INDEX('Masterlist - Updating'!$E:$E,MATCH(B343,'Masterlist - Updating'!$B:$B,0))</f>
        <v>-</v>
      </c>
      <c r="F343" s="7" t="str">
        <f>INDEX('Masterlist - Updating'!$F:$F,MATCH(B343,'Masterlist - Updating'!$B:$B,0))</f>
        <v>E16110862 / S1602049</v>
      </c>
      <c r="G343" s="7" t="str">
        <f>INDEX('Masterlist - Updating'!$G:$G,MATCH(B343,'Masterlist - Updating'!$B:$B,0))</f>
        <v>ASTM A956-17a</v>
      </c>
      <c r="H343" s="7" t="str">
        <f>INDEX('Masterlist - Updating'!$H:$H,MATCH(B343,'Masterlist - Updating'!$B:$B,0))</f>
        <v>ASTM A956-17a (B15.2) 
±6 HLD</v>
      </c>
      <c r="I343" s="8">
        <f>INDEX('Masterlist - Updating'!$I:$I,MATCH(B343,'Masterlist - Updating'!$B:$B,0))</f>
        <v>44558</v>
      </c>
      <c r="J343" s="133">
        <f>INDEX('Masterlist - Updating'!$J:$J,MATCH(B343,'Masterlist - Updating'!$B:$B,0))</f>
        <v>1</v>
      </c>
      <c r="K343" s="133" t="str">
        <f>INDEX('Masterlist - Updating'!$K:$K,MATCH(B343,'Masterlist - Updating'!$B:$B,0))</f>
        <v>Years</v>
      </c>
      <c r="L343" s="8">
        <f>INDEX('Masterlist - Updating'!$L:$L,MATCH(B343,'Masterlist - Updating'!$B:$B,0))</f>
        <v>44923</v>
      </c>
      <c r="M343" s="7" t="str">
        <f>INDEX('Masterlist - Updating'!$M:$M,MATCH(B343,'Masterlist - Updating'!$B:$B,0))</f>
        <v>SUNRICH</v>
      </c>
      <c r="N343" s="7" t="str">
        <f>INDEX('Masterlist - Updating'!$N:$N,MATCH(B343,'Masterlist - Updating'!$B:$B,0))</f>
        <v>Q607-21</v>
      </c>
      <c r="O343" s="7" t="str">
        <f>INDEX('Masterlist - Updating'!$O:$O,MATCH(B343,'Masterlist - Updating'!$B:$B,0))</f>
        <v>QC BAY C CABINET 1 L3</v>
      </c>
      <c r="P343" s="7" t="b">
        <f ca="1">INDEX('Masterlist - Updating'!$P:$P,MATCH(B343,'Masterlist - Updating'!$B:$B,0))</f>
        <v>1</v>
      </c>
      <c r="Q343" s="7">
        <f>INDEX('Masterlist - Updating'!$Q:$Q,MATCH(B343,'Masterlist - Updating'!$B:$B,0))</f>
        <v>0</v>
      </c>
      <c r="R343" s="7">
        <f>INDEX('Masterlist - Updating'!$R:$R,MATCH(B343,'Masterlist - Updating'!$B:$B,0))</f>
        <v>0</v>
      </c>
      <c r="S343" s="7">
        <f>INDEX('Masterlist - Updating'!$S:$S,MATCH(B343,'Masterlist - Updating'!$B:$B,0))</f>
        <v>0</v>
      </c>
      <c r="T343" s="7">
        <f>INDEX('Masterlist - Updating'!$T:$T,MATCH(B343,'Masterlist - Updating'!$B:$B,0))</f>
        <v>0</v>
      </c>
      <c r="U343" s="11">
        <f t="shared" ca="1" si="19"/>
        <v>44831</v>
      </c>
      <c r="V343" s="11">
        <f t="shared" si="20"/>
        <v>44909</v>
      </c>
    </row>
    <row r="344" spans="1:22" ht="93" hidden="1" x14ac:dyDescent="0.35">
      <c r="A344" s="2">
        <v>77</v>
      </c>
      <c r="B344" s="12" t="s">
        <v>1435</v>
      </c>
      <c r="C344" s="130" t="str">
        <f>INDEX('Masterlist - Updating'!$C:$C,MATCH(B344,'Masterlist - Updating'!$B:$B,0))</f>
        <v>DIAL GAUGE</v>
      </c>
      <c r="D344" s="7" t="str">
        <f>INDEX('Masterlist - Updating'!$D:$D,MATCH(B344,'Masterlist - Updating'!$B:$B,0))</f>
        <v>MITUTOYO</v>
      </c>
      <c r="E344" s="7" t="str">
        <f>INDEX('Masterlist - Updating'!$E:$E,MATCH(B344,'Masterlist - Updating'!$B:$B,0))</f>
        <v>0" - 0.15" / 16" - 24"</v>
      </c>
      <c r="F344" s="7" t="str">
        <f>INDEX('Masterlist - Updating'!$F:$F,MATCH(B344,'Masterlist - Updating'!$B:$B,0))</f>
        <v>VZB790 / 0020964</v>
      </c>
      <c r="G344" s="7" t="str">
        <f>INDEX('Masterlist - Updating'!$G:$G,MATCH(B344,'Masterlist - Updating'!$B:$B,0))</f>
        <v>QCD/TRSG/PROCEDURE 011 / TRSG/QM/001/20 / ASME B89.1.10M-2001 / JIS B 7515:1982</v>
      </c>
      <c r="H344" s="7" t="str">
        <f>INDEX('Masterlist - Updating'!$H:$H,MATCH(B344,'Masterlist - Updating'!$B:$B,0))</f>
        <v>± 0.0005" / 
ASME B89.1.10M-2001 / JIS B 7515:1982 OR PER MANUFACTURER SPECIFICATION</v>
      </c>
      <c r="I344" s="8">
        <f>INDEX('Masterlist - Updating'!$I:$I,MATCH(B344,'Masterlist - Updating'!$B:$B,0))</f>
        <v>44685</v>
      </c>
      <c r="J344" s="133">
        <f>INDEX('Masterlist - Updating'!$J:$J,MATCH(B344,'Masterlist - Updating'!$B:$B,0))</f>
        <v>1</v>
      </c>
      <c r="K344" s="133" t="str">
        <f>INDEX('Masterlist - Updating'!$K:$K,MATCH(B344,'Masterlist - Updating'!$B:$B,0))</f>
        <v>Years</v>
      </c>
      <c r="L344" s="8">
        <f>INDEX('Masterlist - Updating'!$L:$L,MATCH(B344,'Masterlist - Updating'!$B:$B,0))</f>
        <v>45050</v>
      </c>
      <c r="M344" s="7" t="str">
        <f>INDEX('Masterlist - Updating'!$M:$M,MATCH(B344,'Masterlist - Updating'!$B:$B,0))</f>
        <v>TRESCAL</v>
      </c>
      <c r="N344" s="7" t="str">
        <f>INDEX('Masterlist - Updating'!$N:$N,MATCH(B344,'Masterlist - Updating'!$B:$B,0))</f>
        <v>SALDM/0675/39/22 &amp; SALDM/0675/40/22</v>
      </c>
      <c r="O344" s="7" t="str">
        <f>INDEX('Masterlist - Updating'!$O:$O,MATCH(B344,'Masterlist - Updating'!$B:$B,0))</f>
        <v>QC GAUGE ROOM - G</v>
      </c>
      <c r="P344" s="7" t="b">
        <f ca="1">INDEX('Masterlist - Updating'!$P:$P,MATCH(B344,'Masterlist - Updating'!$B:$B,0))</f>
        <v>1</v>
      </c>
      <c r="Q344" s="7">
        <f>INDEX('Masterlist - Updating'!$Q:$Q,MATCH(B344,'Masterlist - Updating'!$B:$B,0))</f>
        <v>0</v>
      </c>
      <c r="R344" s="7" t="str">
        <f>INDEX('Masterlist - Updating'!$R:$R,MATCH(B344,'Masterlist - Updating'!$B:$B,0))</f>
        <v>1471/03 (OPTIMAR 100)
047085</v>
      </c>
      <c r="S344" s="7" t="str">
        <f>INDEX('Masterlist - Updating'!$S:$S,MATCH(B344,'Masterlist - Updating'!$B:$B,0))</f>
        <v>MTO210721-1R
SALDM/0650/3/20</v>
      </c>
      <c r="T344" s="7" t="str">
        <f>INDEX('Masterlist - Updating'!$T:$T,MATCH(B344,'Masterlist - Updating'!$B:$B,0))</f>
        <v>27.07.2022
16.06.2022</v>
      </c>
      <c r="U344" s="11">
        <f t="shared" ca="1" si="19"/>
        <v>44831</v>
      </c>
      <c r="V344" s="11">
        <f t="shared" si="20"/>
        <v>45036</v>
      </c>
    </row>
    <row r="345" spans="1:22" ht="31" hidden="1" x14ac:dyDescent="0.35">
      <c r="A345" s="2">
        <v>353</v>
      </c>
      <c r="B345" s="12" t="s">
        <v>1446</v>
      </c>
      <c r="C345" s="130" t="str">
        <f>INDEX('Masterlist - Updating'!$C:$C,MATCH(B345,'Masterlist - Updating'!$B:$B,0))</f>
        <v>UV LIGHT METER [Radiometer (UVA,UVB)]</v>
      </c>
      <c r="D345" s="7" t="str">
        <f>INDEX('Masterlist - Updating'!$D:$D,MATCH(B345,'Masterlist - Updating'!$B:$B,0))</f>
        <v>INNOTEST</v>
      </c>
      <c r="E345" s="7" t="str">
        <f>INDEX('Masterlist - Updating'!$E:$E,MATCH(B345,'Masterlist - Updating'!$B:$B,0))</f>
        <v>-</v>
      </c>
      <c r="F345" s="7" t="str">
        <f>INDEX('Masterlist - Updating'!$F:$F,MATCH(B345,'Masterlist - Updating'!$B:$B,0))</f>
        <v>1710</v>
      </c>
      <c r="G345" s="7" t="str">
        <f>INDEX('Masterlist - Updating'!$G:$G,MATCH(B345,'Masterlist - Updating'!$B:$B,0))</f>
        <v>ANSI/NCSL Z540-3-2006 (R2013) (PART II) / ISO 10012:2003 / BS EN30012-1:1994</v>
      </c>
      <c r="H345" s="7" t="str">
        <f>INDEX('Masterlist - Updating'!$H:$H,MATCH(B345,'Masterlist - Updating'!$B:$B,0))</f>
        <v>± 5%</v>
      </c>
      <c r="I345" s="8">
        <f>INDEX('Masterlist - Updating'!$I:$I,MATCH(B345,'Masterlist - Updating'!$B:$B,0))</f>
        <v>44651</v>
      </c>
      <c r="J345" s="133">
        <f>INDEX('Masterlist - Updating'!$J:$J,MATCH(B345,'Masterlist - Updating'!$B:$B,0))</f>
        <v>6</v>
      </c>
      <c r="K345" s="133" t="str">
        <f>INDEX('Masterlist - Updating'!$K:$K,MATCH(B345,'Masterlist - Updating'!$B:$B,0))</f>
        <v>Months</v>
      </c>
      <c r="L345" s="8">
        <f>INDEX('Masterlist - Updating'!$L:$L,MATCH(B345,'Masterlist - Updating'!$B:$B,0))</f>
        <v>44834</v>
      </c>
      <c r="M345" s="7" t="str">
        <f>INDEX('Masterlist - Updating'!$M:$M,MATCH(B345,'Masterlist - Updating'!$B:$B,0))</f>
        <v>TRESCAL</v>
      </c>
      <c r="N345" s="7" t="str">
        <f>INDEX('Masterlist - Updating'!$N:$N,MATCH(B345,'Masterlist - Updating'!$B:$B,0))</f>
        <v>19326 (T9241-21)</v>
      </c>
      <c r="O345" s="7" t="str">
        <f>INDEX('Masterlist - Updating'!$O:$O,MATCH(B345,'Masterlist - Updating'!$B:$B,0))</f>
        <v>QC BAY C CABINET 2 L7</v>
      </c>
      <c r="P345" s="7" t="b">
        <f ca="1">INDEX('Masterlist - Updating'!$P:$P,MATCH(B345,'Masterlist - Updating'!$B:$B,0))</f>
        <v>0</v>
      </c>
      <c r="Q345" s="7">
        <f>INDEX('Masterlist - Updating'!$Q:$Q,MATCH(B345,'Masterlist - Updating'!$B:$B,0))</f>
        <v>0</v>
      </c>
      <c r="R345" s="7" t="str">
        <f>INDEX('Masterlist - Updating'!$R:$R,MATCH(B345,'Masterlist - Updating'!$B:$B,0))</f>
        <v>-</v>
      </c>
      <c r="S345" s="7" t="str">
        <f>INDEX('Masterlist - Updating'!$S:$S,MATCH(B345,'Masterlist - Updating'!$B:$B,0))</f>
        <v>-</v>
      </c>
      <c r="T345" s="7" t="str">
        <f>INDEX('Masterlist - Updating'!$T:$T,MATCH(B345,'Masterlist - Updating'!$B:$B,0))</f>
        <v>-</v>
      </c>
      <c r="U345" s="11">
        <f t="shared" ca="1" si="19"/>
        <v>44831</v>
      </c>
      <c r="V345" s="11">
        <f t="shared" si="20"/>
        <v>44820</v>
      </c>
    </row>
    <row r="346" spans="1:22" ht="62" hidden="1" x14ac:dyDescent="0.35">
      <c r="A346" s="2">
        <v>298</v>
      </c>
      <c r="B346" s="12" t="s">
        <v>1451</v>
      </c>
      <c r="C346" s="130" t="str">
        <f>INDEX('Masterlist - Updating'!$C:$C,MATCH(B346,'Masterlist - Updating'!$B:$B,0))</f>
        <v>RING GAUGE
(GO &amp; NO GO)</v>
      </c>
      <c r="D346" s="7" t="str">
        <f>INDEX('Masterlist - Updating'!$D:$D,MATCH(B346,'Masterlist - Updating'!$B:$B,0))</f>
        <v>THE ORIGINALGAUGE UK</v>
      </c>
      <c r="E346" s="7" t="str">
        <f>INDEX('Masterlist - Updating'!$E:$E,MATCH(B346,'Masterlist - Updating'!$B:$B,0))</f>
        <v>2-1/2" - 8 UN - 2A</v>
      </c>
      <c r="F346" s="7" t="str">
        <f>INDEX('Masterlist - Updating'!$F:$F,MATCH(B346,'Masterlist - Updating'!$B:$B,0))</f>
        <v>CM657594-1A / CM657594-2A</v>
      </c>
      <c r="G346" s="7" t="str">
        <f>INDEX('Masterlist - Updating'!$G:$G,MATCH(B346,'Masterlist - Updating'!$B:$B,0))</f>
        <v>QCD/TRSG/PROCEDURE 014 / TRSG/QM/001/20</v>
      </c>
      <c r="H346" s="7" t="str">
        <f>INDEX('Masterlist - Updating'!$H:$H,MATCH(B346,'Masterlist - Updating'!$B:$B,0))</f>
        <v>ANSI/ASME B1.2
ANSI/ASME B1.8
ANSI/ASME B1.20.1
ANSI/ASME B1.5</v>
      </c>
      <c r="I346" s="8">
        <f>INDEX('Masterlist - Updating'!$I:$I,MATCH(B346,'Masterlist - Updating'!$B:$B,0))</f>
        <v>44561</v>
      </c>
      <c r="J346" s="133">
        <f>INDEX('Masterlist - Updating'!$J:$J,MATCH(B346,'Masterlist - Updating'!$B:$B,0))</f>
        <v>1</v>
      </c>
      <c r="K346" s="133" t="str">
        <f>INDEX('Masterlist - Updating'!$K:$K,MATCH(B346,'Masterlist - Updating'!$B:$B,0))</f>
        <v>Years</v>
      </c>
      <c r="L346" s="8">
        <f>INDEX('Masterlist - Updating'!$L:$L,MATCH(B346,'Masterlist - Updating'!$B:$B,0))</f>
        <v>44926</v>
      </c>
      <c r="M346" s="7" t="str">
        <f>INDEX('Masterlist - Updating'!$M:$M,MATCH(B346,'Masterlist - Updating'!$B:$B,0))</f>
        <v>TRESCAL</v>
      </c>
      <c r="N346" s="7" t="str">
        <f>INDEX('Masterlist - Updating'!$N:$N,MATCH(B346,'Masterlist - Updating'!$B:$B,0))</f>
        <v>SALDM/2184/21/21</v>
      </c>
      <c r="O346" s="7" t="str">
        <f>INDEX('Masterlist - Updating'!$O:$O,MATCH(B346,'Masterlist - Updating'!$B:$B,0))</f>
        <v>QC GAUGE ROOM - C</v>
      </c>
      <c r="P346" s="7" t="b">
        <f ca="1">INDEX('Masterlist - Updating'!$P:$P,MATCH(B346,'Masterlist - Updating'!$B:$B,0))</f>
        <v>1</v>
      </c>
      <c r="Q346" s="7">
        <f>INDEX('Masterlist - Updating'!$Q:$Q,MATCH(B346,'Masterlist - Updating'!$B:$B,0))</f>
        <v>0</v>
      </c>
      <c r="R346" s="7">
        <f>INDEX('Masterlist - Updating'!$R:$R,MATCH(B346,'Masterlist - Updating'!$B:$B,0))</f>
        <v>0</v>
      </c>
      <c r="S346" s="7">
        <f>INDEX('Masterlist - Updating'!$S:$S,MATCH(B346,'Masterlist - Updating'!$B:$B,0))</f>
        <v>0</v>
      </c>
      <c r="T346" s="7">
        <f>INDEX('Masterlist - Updating'!$T:$T,MATCH(B346,'Masterlist - Updating'!$B:$B,0))</f>
        <v>0</v>
      </c>
      <c r="U346" s="11">
        <f t="shared" ca="1" si="19"/>
        <v>44831</v>
      </c>
      <c r="V346" s="11">
        <f t="shared" si="20"/>
        <v>44912</v>
      </c>
    </row>
    <row r="347" spans="1:22" ht="62" hidden="1" x14ac:dyDescent="0.35">
      <c r="A347" s="2">
        <v>256</v>
      </c>
      <c r="B347" s="12" t="s">
        <v>1454</v>
      </c>
      <c r="C347" s="130" t="str">
        <f>INDEX('Masterlist - Updating'!$C:$C,MATCH(B347,'Masterlist - Updating'!$B:$B,0))</f>
        <v>PLUG GAUGE 
(GO &amp; NO GO)</v>
      </c>
      <c r="D347" s="7" t="str">
        <f>INDEX('Masterlist - Updating'!$D:$D,MATCH(B347,'Masterlist - Updating'!$B:$B,0))</f>
        <v>JBO</v>
      </c>
      <c r="E347" s="7" t="str">
        <f>INDEX('Masterlist - Updating'!$E:$E,MATCH(B347,'Masterlist - Updating'!$B:$B,0))</f>
        <v>1-1/8" - 8 UN - 2B</v>
      </c>
      <c r="F347" s="7">
        <f>INDEX('Masterlist - Updating'!$F:$F,MATCH(B347,'Masterlist - Updating'!$B:$B,0))</f>
        <v>66213004</v>
      </c>
      <c r="G347" s="7" t="str">
        <f>INDEX('Masterlist - Updating'!$G:$G,MATCH(B347,'Masterlist - Updating'!$B:$B,0))</f>
        <v>MDCP-15:2020</v>
      </c>
      <c r="H347" s="7" t="str">
        <f>INDEX('Masterlist - Updating'!$H:$H,MATCH(B347,'Masterlist - Updating'!$B:$B,0))</f>
        <v>ANSI/ASME B1.2
ANSI/ASME B1.8
ANSI/ASME B1.20.1
ANSI/ASME B1.5</v>
      </c>
      <c r="I347" s="8">
        <f>INDEX('Masterlist - Updating'!$I:$I,MATCH(B347,'Masterlist - Updating'!$B:$B,0))</f>
        <v>44484</v>
      </c>
      <c r="J347" s="133">
        <f>INDEX('Masterlist - Updating'!$J:$J,MATCH(B347,'Masterlist - Updating'!$B:$B,0))</f>
        <v>1</v>
      </c>
      <c r="K347" s="133" t="str">
        <f>INDEX('Masterlist - Updating'!$K:$K,MATCH(B347,'Masterlist - Updating'!$B:$B,0))</f>
        <v>Years</v>
      </c>
      <c r="L347" s="8">
        <f>INDEX('Masterlist - Updating'!$L:$L,MATCH(B347,'Masterlist - Updating'!$B:$B,0))</f>
        <v>44849</v>
      </c>
      <c r="M347" s="7" t="str">
        <f>INDEX('Masterlist - Updating'!$M:$M,MATCH(B347,'Masterlist - Updating'!$B:$B,0))</f>
        <v>Ming Deng</v>
      </c>
      <c r="N347" s="7" t="str">
        <f>INDEX('Masterlist - Updating'!$N:$N,MATCH(B347,'Masterlist - Updating'!$B:$B,0))</f>
        <v>MDL213165-2</v>
      </c>
      <c r="O347" s="7" t="str">
        <f>INDEX('Masterlist - Updating'!$O:$O,MATCH(B347,'Masterlist - Updating'!$B:$B,0))</f>
        <v>M/S GAUGE ROOM H11</v>
      </c>
      <c r="P347" s="7" t="b">
        <f ca="1">INDEX('Masterlist - Updating'!$P:$P,MATCH(B347,'Masterlist - Updating'!$B:$B,0))</f>
        <v>1</v>
      </c>
      <c r="Q347" s="7">
        <f>INDEX('Masterlist - Updating'!$Q:$Q,MATCH(B347,'Masterlist - Updating'!$B:$B,0))</f>
        <v>0</v>
      </c>
      <c r="R347" s="7">
        <f>INDEX('Masterlist - Updating'!$R:$R,MATCH(B347,'Masterlist - Updating'!$B:$B,0))</f>
        <v>0</v>
      </c>
      <c r="S347" s="7">
        <f>INDEX('Masterlist - Updating'!$S:$S,MATCH(B347,'Masterlist - Updating'!$B:$B,0))</f>
        <v>0</v>
      </c>
      <c r="T347" s="7">
        <f>INDEX('Masterlist - Updating'!$T:$T,MATCH(B347,'Masterlist - Updating'!$B:$B,0))</f>
        <v>0</v>
      </c>
      <c r="U347" s="11">
        <f t="shared" ca="1" si="19"/>
        <v>44831</v>
      </c>
      <c r="V347" s="11">
        <f t="shared" si="20"/>
        <v>44835</v>
      </c>
    </row>
    <row r="348" spans="1:22" ht="62" hidden="1" x14ac:dyDescent="0.35">
      <c r="A348" s="2">
        <v>233</v>
      </c>
      <c r="B348" s="12" t="s">
        <v>1458</v>
      </c>
      <c r="C348" s="130" t="str">
        <f>INDEX('Masterlist - Updating'!$C:$C,MATCH(B348,'Masterlist - Updating'!$B:$B,0))</f>
        <v>PLUG GAUGE 
(GO &amp; NO GO)</v>
      </c>
      <c r="D348" s="7" t="str">
        <f>INDEX('Masterlist - Updating'!$D:$D,MATCH(B348,'Masterlist - Updating'!$B:$B,0))</f>
        <v>TRUTHREAD</v>
      </c>
      <c r="E348" s="7" t="str">
        <f>INDEX('Masterlist - Updating'!$E:$E,MATCH(B348,'Masterlist - Updating'!$B:$B,0))</f>
        <v>1-7/8" - 8 UN - 2B</v>
      </c>
      <c r="F348" s="7" t="str">
        <f>INDEX('Masterlist - Updating'!$F:$F,MATCH(B348,'Masterlist - Updating'!$B:$B,0))</f>
        <v>DA67863 &amp; DA67864</v>
      </c>
      <c r="G348" s="7" t="str">
        <f>INDEX('Masterlist - Updating'!$G:$G,MATCH(B348,'Masterlist - Updating'!$B:$B,0))</f>
        <v>QCD/TRSG/PROCEDURE 014 / TRSG/QM/001/20 / 
ANSI/ASME B1.2-1983</v>
      </c>
      <c r="H348" s="7" t="str">
        <f>INDEX('Masterlist - Updating'!$H:$H,MATCH(B348,'Masterlist - Updating'!$B:$B,0))</f>
        <v>ANSI/ASME B1.2
ANSI/ASME B1.8
ANSI/ASME B1.20.1
ANSI/ASME B1.5</v>
      </c>
      <c r="I348" s="8">
        <f>INDEX('Masterlist - Updating'!$I:$I,MATCH(B348,'Masterlist - Updating'!$B:$B,0))</f>
        <v>44686</v>
      </c>
      <c r="J348" s="133">
        <f>INDEX('Masterlist - Updating'!$J:$J,MATCH(B348,'Masterlist - Updating'!$B:$B,0))</f>
        <v>1</v>
      </c>
      <c r="K348" s="133" t="str">
        <f>INDEX('Masterlist - Updating'!$K:$K,MATCH(B348,'Masterlist - Updating'!$B:$B,0))</f>
        <v>Years</v>
      </c>
      <c r="L348" s="8">
        <f>INDEX('Masterlist - Updating'!$L:$L,MATCH(B348,'Masterlist - Updating'!$B:$B,0))</f>
        <v>45051</v>
      </c>
      <c r="M348" s="7" t="str">
        <f>INDEX('Masterlist - Updating'!$M:$M,MATCH(B348,'Masterlist - Updating'!$B:$B,0))</f>
        <v>TRESCAL</v>
      </c>
      <c r="N348" s="7" t="str">
        <f>INDEX('Masterlist - Updating'!$N:$N,MATCH(B348,'Masterlist - Updating'!$B:$B,0))</f>
        <v>SALDM/0675/55/22</v>
      </c>
      <c r="O348" s="7" t="str">
        <f>INDEX('Masterlist - Updating'!$O:$O,MATCH(B348,'Masterlist - Updating'!$B:$B,0))</f>
        <v>QC GAUGE ROOM - D</v>
      </c>
      <c r="P348" s="7" t="b">
        <f ca="1">INDEX('Masterlist - Updating'!$P:$P,MATCH(B348,'Masterlist - Updating'!$B:$B,0))</f>
        <v>1</v>
      </c>
      <c r="Q348" s="7">
        <f>INDEX('Masterlist - Updating'!$Q:$Q,MATCH(B348,'Masterlist - Updating'!$B:$B,0))</f>
        <v>0</v>
      </c>
      <c r="R348" s="7" t="str">
        <f>INDEX('Masterlist - Updating'!$R:$R,MATCH(B348,'Masterlist - Updating'!$B:$B,0))</f>
        <v>18640 (E81)
0101 (600.2)
000211509 (PH-3515F)</v>
      </c>
      <c r="S348" s="7" t="str">
        <f>INDEX('Masterlist - Updating'!$S:$S,MATCH(B348,'Masterlist - Updating'!$B:$B,0))</f>
        <v>SALDM/1010/2/21
SALDM/1074/3/21
SALDM/0624/1/22</v>
      </c>
      <c r="T348" s="7" t="str">
        <f>INDEX('Masterlist - Updating'!$T:$T,MATCH(B348,'Masterlist - Updating'!$B:$B,0))</f>
        <v>11.08.2023
12.08.2023
19.04.2023</v>
      </c>
      <c r="U348" s="11">
        <f t="shared" ca="1" si="19"/>
        <v>44831</v>
      </c>
      <c r="V348" s="11">
        <f t="shared" si="20"/>
        <v>45037</v>
      </c>
    </row>
    <row r="349" spans="1:22" ht="62" hidden="1" x14ac:dyDescent="0.35">
      <c r="A349" s="2">
        <v>292</v>
      </c>
      <c r="B349" s="12" t="s">
        <v>1462</v>
      </c>
      <c r="C349" s="130" t="str">
        <f>INDEX('Masterlist - Updating'!$C:$C,MATCH(B349,'Masterlist - Updating'!$B:$B,0))</f>
        <v>RING GAUGE
(GO &amp; NO GO)</v>
      </c>
      <c r="D349" s="7" t="str">
        <f>INDEX('Masterlist - Updating'!$D:$D,MATCH(B349,'Masterlist - Updating'!$B:$B,0))</f>
        <v>THREADMASTER</v>
      </c>
      <c r="E349" s="7" t="str">
        <f>INDEX('Masterlist - Updating'!$E:$E,MATCH(B349,'Masterlist - Updating'!$B:$B,0))</f>
        <v xml:space="preserve">1" - 8 UN - 2A </v>
      </c>
      <c r="F349" s="7" t="str">
        <f>INDEX('Masterlist - Updating'!$F:$F,MATCH(B349,'Masterlist - Updating'!$B:$B,0))</f>
        <v>105396 &amp; 105397</v>
      </c>
      <c r="G349" s="7" t="str">
        <f>INDEX('Masterlist - Updating'!$G:$G,MATCH(B349,'Masterlist - Updating'!$B:$B,0))</f>
        <v>MDCP-14:2020</v>
      </c>
      <c r="H349" s="7" t="str">
        <f>INDEX('Masterlist - Updating'!$H:$H,MATCH(B349,'Masterlist - Updating'!$B:$B,0))</f>
        <v>ANSI/ASME B1.2
ANSI/ASME B1.8
ANSI/ASME B1.20.1
ANSI/ASME B1.5</v>
      </c>
      <c r="I349" s="8">
        <f>INDEX('Masterlist - Updating'!$I:$I,MATCH(B349,'Masterlist - Updating'!$B:$B,0))</f>
        <v>44567</v>
      </c>
      <c r="J349" s="133">
        <f>INDEX('Masterlist - Updating'!$J:$J,MATCH(B349,'Masterlist - Updating'!$B:$B,0))</f>
        <v>1</v>
      </c>
      <c r="K349" s="133" t="str">
        <f>INDEX('Masterlist - Updating'!$K:$K,MATCH(B349,'Masterlist - Updating'!$B:$B,0))</f>
        <v>Years</v>
      </c>
      <c r="L349" s="8">
        <f>INDEX('Masterlist - Updating'!$L:$L,MATCH(B349,'Masterlist - Updating'!$B:$B,0))</f>
        <v>44932</v>
      </c>
      <c r="M349" s="7" t="str">
        <f>INDEX('Masterlist - Updating'!$M:$M,MATCH(B349,'Masterlist - Updating'!$B:$B,0))</f>
        <v>Ming Deng</v>
      </c>
      <c r="N349" s="7" t="str">
        <f>INDEX('Masterlist - Updating'!$N:$N,MATCH(B349,'Masterlist - Updating'!$B:$B,0))</f>
        <v>MDL214090-6</v>
      </c>
      <c r="O349" s="7" t="str">
        <f>INDEX('Masterlist - Updating'!$O:$O,MATCH(B349,'Masterlist - Updating'!$B:$B,0))</f>
        <v>QC GAUGE ROOM - C</v>
      </c>
      <c r="P349" s="7" t="b">
        <f ca="1">INDEX('Masterlist - Updating'!$P:$P,MATCH(B349,'Masterlist - Updating'!$B:$B,0))</f>
        <v>1</v>
      </c>
      <c r="Q349" s="7">
        <f>INDEX('Masterlist - Updating'!$Q:$Q,MATCH(B349,'Masterlist - Updating'!$B:$B,0))</f>
        <v>0</v>
      </c>
      <c r="R349" s="7">
        <f>INDEX('Masterlist - Updating'!$R:$R,MATCH(B349,'Masterlist - Updating'!$B:$B,0))</f>
        <v>0</v>
      </c>
      <c r="S349" s="7">
        <f>INDEX('Masterlist - Updating'!$S:$S,MATCH(B349,'Masterlist - Updating'!$B:$B,0))</f>
        <v>0</v>
      </c>
      <c r="T349" s="7">
        <f>INDEX('Masterlist - Updating'!$T:$T,MATCH(B349,'Masterlist - Updating'!$B:$B,0))</f>
        <v>0</v>
      </c>
      <c r="U349" s="11">
        <f t="shared" ca="1" si="19"/>
        <v>44831</v>
      </c>
      <c r="V349" s="11">
        <f t="shared" si="20"/>
        <v>44918</v>
      </c>
    </row>
    <row r="350" spans="1:22" ht="62" hidden="1" x14ac:dyDescent="0.35">
      <c r="A350" s="2">
        <v>269</v>
      </c>
      <c r="B350" s="12" t="s">
        <v>1465</v>
      </c>
      <c r="C350" s="130" t="str">
        <f>INDEX('Masterlist - Updating'!$C:$C,MATCH(B350,'Masterlist - Updating'!$B:$B,0))</f>
        <v>PLUG GAUGE 
(GO &amp; NO GO)</v>
      </c>
      <c r="D350" s="7" t="str">
        <f>INDEX('Masterlist - Updating'!$D:$D,MATCH(B350,'Masterlist - Updating'!$B:$B,0))</f>
        <v>THREADMASTER</v>
      </c>
      <c r="E350" s="7" t="str">
        <f>INDEX('Masterlist - Updating'!$E:$E,MATCH(B350,'Masterlist - Updating'!$B:$B,0))</f>
        <v>3/8" - 16 UNC - 2B</v>
      </c>
      <c r="F350" s="7">
        <f>INDEX('Masterlist - Updating'!$F:$F,MATCH(B350,'Masterlist - Updating'!$B:$B,0))</f>
        <v>115135</v>
      </c>
      <c r="G350" s="7" t="str">
        <f>INDEX('Masterlist - Updating'!$G:$G,MATCH(B350,'Masterlist - Updating'!$B:$B,0))</f>
        <v>QCD/TRSG/PROCEDURE 014 / TRSG/QM/001/20 / 
ANSI/ASME B1.2-1983</v>
      </c>
      <c r="H350" s="7" t="str">
        <f>INDEX('Masterlist - Updating'!$H:$H,MATCH(B350,'Masterlist - Updating'!$B:$B,0))</f>
        <v>ANSI/ASME B1.2
ANSI/ASME B1.8
ANSI/ASME B1.20.1
ANSI/ASME B1.5</v>
      </c>
      <c r="I350" s="8">
        <f>INDEX('Masterlist - Updating'!$I:$I,MATCH(B350,'Masterlist - Updating'!$B:$B,0))</f>
        <v>44710</v>
      </c>
      <c r="J350" s="133">
        <f>INDEX('Masterlist - Updating'!$J:$J,MATCH(B350,'Masterlist - Updating'!$B:$B,0))</f>
        <v>1</v>
      </c>
      <c r="K350" s="133" t="str">
        <f>INDEX('Masterlist - Updating'!$K:$K,MATCH(B350,'Masterlist - Updating'!$B:$B,0))</f>
        <v>Years</v>
      </c>
      <c r="L350" s="8">
        <f>INDEX('Masterlist - Updating'!$L:$L,MATCH(B350,'Masterlist - Updating'!$B:$B,0))</f>
        <v>45075</v>
      </c>
      <c r="M350" s="7" t="str">
        <f>INDEX('Masterlist - Updating'!$M:$M,MATCH(B350,'Masterlist - Updating'!$B:$B,0))</f>
        <v>TRESCAL</v>
      </c>
      <c r="N350" s="7" t="str">
        <f>INDEX('Masterlist - Updating'!$N:$N,MATCH(B350,'Masterlist - Updating'!$B:$B,0))</f>
        <v>SALDM/0784/12/22</v>
      </c>
      <c r="O350" s="7" t="str">
        <f>INDEX('Masterlist - Updating'!$O:$O,MATCH(B350,'Masterlist - Updating'!$B:$B,0))</f>
        <v>M/S GAUGE ROOM H21</v>
      </c>
      <c r="P350" s="7" t="b">
        <f ca="1">INDEX('Masterlist - Updating'!$P:$P,MATCH(B350,'Masterlist - Updating'!$B:$B,0))</f>
        <v>1</v>
      </c>
      <c r="Q350" s="7">
        <f>INDEX('Masterlist - Updating'!$Q:$Q,MATCH(B350,'Masterlist - Updating'!$B:$B,0))</f>
        <v>0</v>
      </c>
      <c r="R350" s="7" t="str">
        <f>INDEX('Masterlist - Updating'!$R:$R,MATCH(B350,'Masterlist - Updating'!$B:$B,0))</f>
        <v>18640 (E81)
0101 (600.2)
000211509 (PH-3515F)</v>
      </c>
      <c r="S350" s="7" t="str">
        <f>INDEX('Masterlist - Updating'!$S:$S,MATCH(B350,'Masterlist - Updating'!$B:$B,0))</f>
        <v>SALDM/1010/2/21
SALDM/1074/3/21
SALDM/0624/1/22</v>
      </c>
      <c r="T350" s="7" t="str">
        <f>INDEX('Masterlist - Updating'!$T:$T,MATCH(B350,'Masterlist - Updating'!$B:$B,0))</f>
        <v>11.08.2023
12.08.2023
19.04.2023</v>
      </c>
      <c r="U350" s="11">
        <f t="shared" ca="1" si="19"/>
        <v>44831</v>
      </c>
      <c r="V350" s="11">
        <f t="shared" si="20"/>
        <v>45061</v>
      </c>
    </row>
    <row r="351" spans="1:22" ht="62" hidden="1" x14ac:dyDescent="0.35">
      <c r="A351" s="2">
        <v>267</v>
      </c>
      <c r="B351" s="12" t="s">
        <v>1468</v>
      </c>
      <c r="C351" s="130" t="str">
        <f>INDEX('Masterlist - Updating'!$C:$C,MATCH(B351,'Masterlist - Updating'!$B:$B,0))</f>
        <v>PLUG GAUGE 
(GO &amp; NO GO)</v>
      </c>
      <c r="D351" s="7" t="str">
        <f>INDEX('Masterlist - Updating'!$D:$D,MATCH(B351,'Masterlist - Updating'!$B:$B,0))</f>
        <v>THE ORIGINAL GAUGE UK</v>
      </c>
      <c r="E351" s="7" t="str">
        <f>INDEX('Masterlist - Updating'!$E:$E,MATCH(B351,'Masterlist - Updating'!$B:$B,0))</f>
        <v>3/4" - 10 UNC - 2B</v>
      </c>
      <c r="F351" s="7" t="str">
        <f>INDEX('Masterlist - Updating'!$F:$F,MATCH(B351,'Masterlist - Updating'!$B:$B,0))</f>
        <v>CM657622-2A</v>
      </c>
      <c r="G351" s="7" t="str">
        <f>INDEX('Masterlist - Updating'!$G:$G,MATCH(B351,'Masterlist - Updating'!$B:$B,0))</f>
        <v>QCD/TRSG/PROCEDURE 014 / TRSG/QM/001/20 / 
ANSI/ASME B1.2-1983</v>
      </c>
      <c r="H351" s="7" t="str">
        <f>INDEX('Masterlist - Updating'!$H:$H,MATCH(B351,'Masterlist - Updating'!$B:$B,0))</f>
        <v>ANSI/ASME B1.2
ANSI/ASME B1.8
ANSI/ASME B1.20.1
ANSI/ASME B1.5</v>
      </c>
      <c r="I351" s="8">
        <f>INDEX('Masterlist - Updating'!$I:$I,MATCH(B351,'Masterlist - Updating'!$B:$B,0))</f>
        <v>44710</v>
      </c>
      <c r="J351" s="133">
        <f>INDEX('Masterlist - Updating'!$J:$J,MATCH(B351,'Masterlist - Updating'!$B:$B,0))</f>
        <v>1</v>
      </c>
      <c r="K351" s="133" t="str">
        <f>INDEX('Masterlist - Updating'!$K:$K,MATCH(B351,'Masterlist - Updating'!$B:$B,0))</f>
        <v>Years</v>
      </c>
      <c r="L351" s="8">
        <f>INDEX('Masterlist - Updating'!$L:$L,MATCH(B351,'Masterlist - Updating'!$B:$B,0))</f>
        <v>45075</v>
      </c>
      <c r="M351" s="7" t="str">
        <f>INDEX('Masterlist - Updating'!$M:$M,MATCH(B351,'Masterlist - Updating'!$B:$B,0))</f>
        <v>TRESCAL</v>
      </c>
      <c r="N351" s="7" t="str">
        <f>INDEX('Masterlist - Updating'!$N:$N,MATCH(B351,'Masterlist - Updating'!$B:$B,0))</f>
        <v>SALDM/0784/11/22</v>
      </c>
      <c r="O351" s="7" t="str">
        <f>INDEX('Masterlist - Updating'!$O:$O,MATCH(B351,'Masterlist - Updating'!$B:$B,0))</f>
        <v>QC BAY C TROLLEY 1 L3</v>
      </c>
      <c r="P351" s="7" t="b">
        <f ca="1">INDEX('Masterlist - Updating'!$P:$P,MATCH(B351,'Masterlist - Updating'!$B:$B,0))</f>
        <v>1</v>
      </c>
      <c r="Q351" s="7">
        <f>INDEX('Masterlist - Updating'!$Q:$Q,MATCH(B351,'Masterlist - Updating'!$B:$B,0))</f>
        <v>0</v>
      </c>
      <c r="R351" s="7" t="str">
        <f>INDEX('Masterlist - Updating'!$R:$R,MATCH(B351,'Masterlist - Updating'!$B:$B,0))</f>
        <v>18640 (E81)
0101 (600.2)
000211509 (PH-3515F)</v>
      </c>
      <c r="S351" s="7" t="str">
        <f>INDEX('Masterlist - Updating'!$S:$S,MATCH(B351,'Masterlist - Updating'!$B:$B,0))</f>
        <v>SALDM/1010/2/21
SALDM/1074/3/21
SALDM/0624/1/22</v>
      </c>
      <c r="T351" s="7" t="str">
        <f>INDEX('Masterlist - Updating'!$T:$T,MATCH(B351,'Masterlist - Updating'!$B:$B,0))</f>
        <v>11.08.2023
12.08.2023
19.04.2023</v>
      </c>
      <c r="U351" s="11">
        <f t="shared" ca="1" si="19"/>
        <v>44831</v>
      </c>
      <c r="V351" s="11">
        <f t="shared" si="20"/>
        <v>45061</v>
      </c>
    </row>
    <row r="352" spans="1:22" ht="62" hidden="1" x14ac:dyDescent="0.35">
      <c r="A352" s="2">
        <v>284</v>
      </c>
      <c r="B352" s="12" t="s">
        <v>1471</v>
      </c>
      <c r="C352" s="130" t="str">
        <f>INDEX('Masterlist - Updating'!$C:$C,MATCH(B352,'Masterlist - Updating'!$B:$B,0))</f>
        <v>PLUG GAUGE 
(GO &amp; NO GO)</v>
      </c>
      <c r="D352" s="7" t="str">
        <f>INDEX('Masterlist - Updating'!$D:$D,MATCH(B352,'Masterlist - Updating'!$B:$B,0))</f>
        <v>THREADMASTER</v>
      </c>
      <c r="E352" s="7" t="str">
        <f>INDEX('Masterlist - Updating'!$E:$E,MATCH(B352,'Masterlist - Updating'!$B:$B,0))</f>
        <v>7/8" - 9 UNC - 2B</v>
      </c>
      <c r="F352" s="7" t="str">
        <f>INDEX('Masterlist - Updating'!$F:$F,MATCH(B352,'Masterlist - Updating'!$B:$B,0))</f>
        <v>173721</v>
      </c>
      <c r="G352" s="7" t="str">
        <f>INDEX('Masterlist - Updating'!$G:$G,MATCH(B352,'Masterlist - Updating'!$B:$B,0))</f>
        <v>MDCP-15:2020</v>
      </c>
      <c r="H352" s="7" t="str">
        <f>INDEX('Masterlist - Updating'!$H:$H,MATCH(B352,'Masterlist - Updating'!$B:$B,0))</f>
        <v>ANSI/ASME B1.2
ANSI/ASME B1.8
ANSI/ASME B1.20.1
ANSI/ASME B1.5</v>
      </c>
      <c r="I352" s="8">
        <f>INDEX('Masterlist - Updating'!$I:$I,MATCH(B352,'Masterlist - Updating'!$B:$B,0))</f>
        <v>44566</v>
      </c>
      <c r="J352" s="133">
        <f>INDEX('Masterlist - Updating'!$J:$J,MATCH(B352,'Masterlist - Updating'!$B:$B,0))</f>
        <v>1</v>
      </c>
      <c r="K352" s="133" t="str">
        <f>INDEX('Masterlist - Updating'!$K:$K,MATCH(B352,'Masterlist - Updating'!$B:$B,0))</f>
        <v>Years</v>
      </c>
      <c r="L352" s="8">
        <f>INDEX('Masterlist - Updating'!$L:$L,MATCH(B352,'Masterlist - Updating'!$B:$B,0))</f>
        <v>44931</v>
      </c>
      <c r="M352" s="7" t="str">
        <f>INDEX('Masterlist - Updating'!$M:$M,MATCH(B352,'Masterlist - Updating'!$B:$B,0))</f>
        <v>Ming Deng</v>
      </c>
      <c r="N352" s="7" t="str">
        <f>INDEX('Masterlist - Updating'!$N:$N,MATCH(B352,'Masterlist - Updating'!$B:$B,0))</f>
        <v>MDL214096-5</v>
      </c>
      <c r="O352" s="7" t="str">
        <f>INDEX('Masterlist - Updating'!$O:$O,MATCH(B352,'Masterlist - Updating'!$B:$B,0))</f>
        <v>QC BAY C TROLLEY 1 L3</v>
      </c>
      <c r="P352" s="7" t="b">
        <f ca="1">INDEX('Masterlist - Updating'!$P:$P,MATCH(B352,'Masterlist - Updating'!$B:$B,0))</f>
        <v>1</v>
      </c>
      <c r="Q352" s="7">
        <f>INDEX('Masterlist - Updating'!$Q:$Q,MATCH(B352,'Masterlist - Updating'!$B:$B,0))</f>
        <v>0</v>
      </c>
      <c r="R352" s="7">
        <f>INDEX('Masterlist - Updating'!$R:$R,MATCH(B352,'Masterlist - Updating'!$B:$B,0))</f>
        <v>0</v>
      </c>
      <c r="S352" s="7">
        <f>INDEX('Masterlist - Updating'!$S:$S,MATCH(B352,'Masterlist - Updating'!$B:$B,0))</f>
        <v>0</v>
      </c>
      <c r="T352" s="7">
        <f>INDEX('Masterlist - Updating'!$T:$T,MATCH(B352,'Masterlist - Updating'!$B:$B,0))</f>
        <v>0</v>
      </c>
      <c r="U352" s="11">
        <f t="shared" ca="1" si="19"/>
        <v>44831</v>
      </c>
      <c r="V352" s="11">
        <f t="shared" si="20"/>
        <v>44917</v>
      </c>
    </row>
    <row r="353" spans="1:22" ht="62" hidden="1" x14ac:dyDescent="0.35">
      <c r="A353" s="2">
        <v>168</v>
      </c>
      <c r="B353" s="12" t="s">
        <v>1476</v>
      </c>
      <c r="C353" s="130" t="str">
        <f>INDEX('Masterlist - Updating'!$C:$C,MATCH(B353,'Masterlist - Updating'!$B:$B,0))</f>
        <v>PLUG GAUGE</v>
      </c>
      <c r="D353" s="7" t="str">
        <f>INDEX('Masterlist - Updating'!$D:$D,MATCH(B353,'Masterlist - Updating'!$B:$B,0))</f>
        <v>THREADMASTER</v>
      </c>
      <c r="E353" s="7" t="str">
        <f>INDEX('Masterlist - Updating'!$E:$E,MATCH(B353,'Masterlist - Updating'!$B:$B,0))</f>
        <v>3/4" - 14 NPT L1</v>
      </c>
      <c r="F353" s="7" t="str">
        <f>INDEX('Masterlist - Updating'!$F:$F,MATCH(B353,'Masterlist - Updating'!$B:$B,0))</f>
        <v>158554</v>
      </c>
      <c r="G353" s="7" t="str">
        <f>INDEX('Masterlist - Updating'!$G:$G,MATCH(B353,'Masterlist - Updating'!$B:$B,0))</f>
        <v>QCD/TRSG/PROCEDURE 030 / TRSG/QM/001/20 / 
ANSI/ASME B1.20.5-1991</v>
      </c>
      <c r="H353" s="7" t="str">
        <f>INDEX('Masterlist - Updating'!$H:$H,MATCH(B353,'Masterlist - Updating'!$B:$B,0))</f>
        <v>ANSI/ASME B1.2
ANSI/ASME B1.8
ANSI/ASME B1.20.1
ANSI/ASME B1.5</v>
      </c>
      <c r="I353" s="8">
        <f>INDEX('Masterlist - Updating'!$I:$I,MATCH(B353,'Masterlist - Updating'!$B:$B,0))</f>
        <v>44688</v>
      </c>
      <c r="J353" s="133">
        <f>INDEX('Masterlist - Updating'!$J:$J,MATCH(B353,'Masterlist - Updating'!$B:$B,0))</f>
        <v>1</v>
      </c>
      <c r="K353" s="133" t="str">
        <f>INDEX('Masterlist - Updating'!$K:$K,MATCH(B353,'Masterlist - Updating'!$B:$B,0))</f>
        <v>Years</v>
      </c>
      <c r="L353" s="8">
        <f>INDEX('Masterlist - Updating'!$L:$L,MATCH(B353,'Masterlist - Updating'!$B:$B,0))</f>
        <v>45053</v>
      </c>
      <c r="M353" s="7" t="str">
        <f>INDEX('Masterlist - Updating'!$M:$M,MATCH(B353,'Masterlist - Updating'!$B:$B,0))</f>
        <v>TRESCAL</v>
      </c>
      <c r="N353" s="7" t="str">
        <f>INDEX('Masterlist - Updating'!$N:$N,MATCH(B353,'Masterlist - Updating'!$B:$B,0))</f>
        <v>SALDM/0699/13/22</v>
      </c>
      <c r="O353" s="7" t="str">
        <f>INDEX('Masterlist - Updating'!$O:$O,MATCH(B353,'Masterlist - Updating'!$B:$B,0))</f>
        <v>QC BAY C TROLLY 1 L3</v>
      </c>
      <c r="P353" s="7" t="b">
        <f ca="1">INDEX('Masterlist - Updating'!$P:$P,MATCH(B353,'Masterlist - Updating'!$B:$B,0))</f>
        <v>1</v>
      </c>
      <c r="Q353" s="7">
        <f>INDEX('Masterlist - Updating'!$Q:$Q,MATCH(B353,'Masterlist - Updating'!$B:$B,0))</f>
        <v>0</v>
      </c>
      <c r="R353" s="7" t="str">
        <f>INDEX('Masterlist - Updating'!$R:$R,MATCH(B353,'Masterlist - Updating'!$B:$B,0))</f>
        <v>18640 (E81)
0101 (600.2)
000211509 (PH-3515F)</v>
      </c>
      <c r="S353" s="7" t="str">
        <f>INDEX('Masterlist - Updating'!$S:$S,MATCH(B353,'Masterlist - Updating'!$B:$B,0))</f>
        <v>SALDM/1010/2/21
SALDM/1074/3/21
SALDM/0624/1/22</v>
      </c>
      <c r="T353" s="7" t="str">
        <f>INDEX('Masterlist - Updating'!$T:$T,MATCH(B353,'Masterlist - Updating'!$B:$B,0))</f>
        <v>11.08.2023
12.08.2023
19.04.2023</v>
      </c>
      <c r="U353" s="11">
        <f t="shared" ca="1" si="19"/>
        <v>44831</v>
      </c>
      <c r="V353" s="11">
        <f t="shared" si="20"/>
        <v>45039</v>
      </c>
    </row>
    <row r="354" spans="1:22" ht="62" hidden="1" x14ac:dyDescent="0.35">
      <c r="A354" s="2">
        <v>169</v>
      </c>
      <c r="B354" s="12" t="s">
        <v>1480</v>
      </c>
      <c r="C354" s="130" t="str">
        <f>INDEX('Masterlist - Updating'!$C:$C,MATCH(B354,'Masterlist - Updating'!$B:$B,0))</f>
        <v>PLUG GAUGE</v>
      </c>
      <c r="D354" s="7" t="str">
        <f>INDEX('Masterlist - Updating'!$D:$D,MATCH(B354,'Masterlist - Updating'!$B:$B,0))</f>
        <v>THREADMASTER</v>
      </c>
      <c r="E354" s="7" t="str">
        <f>INDEX('Masterlist - Updating'!$E:$E,MATCH(B354,'Masterlist - Updating'!$B:$B,0))</f>
        <v>1/2" - 14 NPT L1</v>
      </c>
      <c r="F354" s="7" t="str">
        <f>INDEX('Masterlist - Updating'!$F:$F,MATCH(B354,'Masterlist - Updating'!$B:$B,0))</f>
        <v>158553</v>
      </c>
      <c r="G354" s="7" t="str">
        <f>INDEX('Masterlist - Updating'!$G:$G,MATCH(B354,'Masterlist - Updating'!$B:$B,0))</f>
        <v>QCD/TRSG/PROCEDURE 030 / TRSG/QM/001/20 / 
ANSI/ASME B1.20.5-1991</v>
      </c>
      <c r="H354" s="7" t="str">
        <f>INDEX('Masterlist - Updating'!$H:$H,MATCH(B354,'Masterlist - Updating'!$B:$B,0))</f>
        <v>ANSI/ASME B1.2
ANSI/ASME B1.8
ANSI/ASME B1.20.1
ANSI/ASME B1.5</v>
      </c>
      <c r="I354" s="8">
        <f>INDEX('Masterlist - Updating'!$I:$I,MATCH(B354,'Masterlist - Updating'!$B:$B,0))</f>
        <v>44690</v>
      </c>
      <c r="J354" s="133">
        <f>INDEX('Masterlist - Updating'!$J:$J,MATCH(B354,'Masterlist - Updating'!$B:$B,0))</f>
        <v>1</v>
      </c>
      <c r="K354" s="133" t="str">
        <f>INDEX('Masterlist - Updating'!$K:$K,MATCH(B354,'Masterlist - Updating'!$B:$B,0))</f>
        <v>Years</v>
      </c>
      <c r="L354" s="8">
        <f>INDEX('Masterlist - Updating'!$L:$L,MATCH(B354,'Masterlist - Updating'!$B:$B,0))</f>
        <v>45055</v>
      </c>
      <c r="M354" s="7" t="str">
        <f>INDEX('Masterlist - Updating'!$M:$M,MATCH(B354,'Masterlist - Updating'!$B:$B,0))</f>
        <v>TRESCAL</v>
      </c>
      <c r="N354" s="7" t="str">
        <f>INDEX('Masterlist - Updating'!$N:$N,MATCH(B354,'Masterlist - Updating'!$B:$B,0))</f>
        <v>SALDM/0699/14/22</v>
      </c>
      <c r="O354" s="7" t="str">
        <f>INDEX('Masterlist - Updating'!$O:$O,MATCH(B354,'Masterlist - Updating'!$B:$B,0))</f>
        <v>QC BAY C TROLLEY 1 L3</v>
      </c>
      <c r="P354" s="7" t="b">
        <f ca="1">INDEX('Masterlist - Updating'!$P:$P,MATCH(B354,'Masterlist - Updating'!$B:$B,0))</f>
        <v>1</v>
      </c>
      <c r="Q354" s="7">
        <f>INDEX('Masterlist - Updating'!$Q:$Q,MATCH(B354,'Masterlist - Updating'!$B:$B,0))</f>
        <v>0</v>
      </c>
      <c r="R354" s="7" t="str">
        <f>INDEX('Masterlist - Updating'!$R:$R,MATCH(B354,'Masterlist - Updating'!$B:$B,0))</f>
        <v>18640 (E81)
0101 (600.2)
000211509 (PH-3515F)</v>
      </c>
      <c r="S354" s="7" t="str">
        <f>INDEX('Masterlist - Updating'!$S:$S,MATCH(B354,'Masterlist - Updating'!$B:$B,0))</f>
        <v>SALDM/1010/2/21
SALDM/1074/3/21
SALDM/0624/1/22</v>
      </c>
      <c r="T354" s="7" t="str">
        <f>INDEX('Masterlist - Updating'!$T:$T,MATCH(B354,'Masterlist - Updating'!$B:$B,0))</f>
        <v>11.08.2023
12.08.2023
19.04.2023</v>
      </c>
      <c r="U354" s="11">
        <f t="shared" ca="1" si="19"/>
        <v>44831</v>
      </c>
      <c r="V354" s="11">
        <f t="shared" si="20"/>
        <v>45041</v>
      </c>
    </row>
    <row r="355" spans="1:22" ht="62" hidden="1" x14ac:dyDescent="0.35">
      <c r="A355" s="2">
        <v>254</v>
      </c>
      <c r="B355" s="12" t="s">
        <v>1484</v>
      </c>
      <c r="C355" s="130" t="str">
        <f>INDEX('Masterlist - Updating'!$C:$C,MATCH(B355,'Masterlist - Updating'!$B:$B,0))</f>
        <v>THREAD PLUG GAUGE
(GO &amp; NO GO)</v>
      </c>
      <c r="D355" s="7" t="str">
        <f>INDEX('Masterlist - Updating'!$D:$D,MATCH(B355,'Masterlist - Updating'!$B:$B,0))</f>
        <v>JBO</v>
      </c>
      <c r="E355" s="7" t="str">
        <f>INDEX('Masterlist - Updating'!$E:$E,MATCH(B355,'Masterlist - Updating'!$B:$B,0))</f>
        <v>1-1/4" - 8 UN - 2B</v>
      </c>
      <c r="F355" s="7" t="str">
        <f>INDEX('Masterlist - Updating'!$F:$F,MATCH(B355,'Masterlist - Updating'!$B:$B,0))</f>
        <v>82409009</v>
      </c>
      <c r="G355" s="7" t="str">
        <f>INDEX('Masterlist - Updating'!$G:$G,MATCH(B355,'Masterlist - Updating'!$B:$B,0))</f>
        <v>QCD/TRSG/PROCEDURE 014 /  TRSG/QM/001/20</v>
      </c>
      <c r="H355" s="7" t="str">
        <f>INDEX('Masterlist - Updating'!$H:$H,MATCH(B355,'Masterlist - Updating'!$B:$B,0))</f>
        <v>ANSI/ASME B1.2
ANSI/ASME B1.8
ANSI/ASME B1.20.1
ANSI/ASME B1.5</v>
      </c>
      <c r="I355" s="8">
        <f>INDEX('Masterlist - Updating'!$I:$I,MATCH(B355,'Masterlist - Updating'!$B:$B,0))</f>
        <v>44754</v>
      </c>
      <c r="J355" s="133">
        <f>INDEX('Masterlist - Updating'!$J:$J,MATCH(B355,'Masterlist - Updating'!$B:$B,0))</f>
        <v>1</v>
      </c>
      <c r="K355" s="133" t="str">
        <f>INDEX('Masterlist - Updating'!$K:$K,MATCH(B355,'Masterlist - Updating'!$B:$B,0))</f>
        <v>Years</v>
      </c>
      <c r="L355" s="8">
        <f>INDEX('Masterlist - Updating'!$L:$L,MATCH(B355,'Masterlist - Updating'!$B:$B,0))</f>
        <v>45119</v>
      </c>
      <c r="M355" s="7" t="str">
        <f>INDEX('Masterlist - Updating'!$M:$M,MATCH(B355,'Masterlist - Updating'!$B:$B,0))</f>
        <v>TRESCAL</v>
      </c>
      <c r="N355" s="7" t="str">
        <f>INDEX('Masterlist - Updating'!$N:$N,MATCH(B355,'Masterlist - Updating'!$B:$B,0))</f>
        <v>SALDM/1087/2/22</v>
      </c>
      <c r="O355" s="7" t="str">
        <f>INDEX('Masterlist - Updating'!$O:$O,MATCH(B355,'Masterlist - Updating'!$B:$B,0))</f>
        <v>QC BAY C TROLLEY 1 L3</v>
      </c>
      <c r="P355" s="7" t="b">
        <f ca="1">INDEX('Masterlist - Updating'!$P:$P,MATCH(B355,'Masterlist - Updating'!$B:$B,0))</f>
        <v>1</v>
      </c>
      <c r="Q355" s="7">
        <f>INDEX('Masterlist - Updating'!$Q:$Q,MATCH(B355,'Masterlist - Updating'!$B:$B,0))</f>
        <v>0</v>
      </c>
      <c r="R355" s="7" t="str">
        <f>INDEX('Masterlist - Updating'!$R:$R,MATCH(B355,'Masterlist - Updating'!$B:$B,0))</f>
        <v>18641 (M112)
0101 (600.2)
000211509 (PH-3515F)</v>
      </c>
      <c r="S355" s="7" t="str">
        <f>INDEX('Masterlist - Updating'!$S:$S,MATCH(B355,'Masterlist - Updating'!$B:$B,0))</f>
        <v>SALDM/1010/1/21
SALDM/1074/3/21
SALDM/0624/1/22</v>
      </c>
      <c r="T355" s="7" t="str">
        <f>INDEX('Masterlist - Updating'!$T:$T,MATCH(B355,'Masterlist - Updating'!$B:$B,0))</f>
        <v>06.08.2023
12.08.2023
19.04.2023</v>
      </c>
      <c r="U355" s="11">
        <f t="shared" ca="1" si="19"/>
        <v>44831</v>
      </c>
      <c r="V355" s="11">
        <f t="shared" si="20"/>
        <v>45105</v>
      </c>
    </row>
    <row r="356" spans="1:22" ht="62" hidden="1" x14ac:dyDescent="0.35">
      <c r="A356" s="2">
        <v>246</v>
      </c>
      <c r="B356" s="12" t="s">
        <v>1486</v>
      </c>
      <c r="C356" s="130" t="str">
        <f>INDEX('Masterlist - Updating'!$C:$C,MATCH(B356,'Masterlist - Updating'!$B:$B,0))</f>
        <v>PLUG GAUGE</v>
      </c>
      <c r="D356" s="7" t="str">
        <f>INDEX('Masterlist - Updating'!$D:$D,MATCH(B356,'Masterlist - Updating'!$B:$B,0))</f>
        <v>THREADMASTER</v>
      </c>
      <c r="E356" s="7" t="str">
        <f>INDEX('Masterlist - Updating'!$E:$E,MATCH(B356,'Masterlist - Updating'!$B:$B,0))</f>
        <v>1-1/2" - 11.5 NPT L1</v>
      </c>
      <c r="F356" s="7" t="str">
        <f>INDEX('Masterlist - Updating'!$F:$F,MATCH(B356,'Masterlist - Updating'!$B:$B,0))</f>
        <v>158556</v>
      </c>
      <c r="G356" s="7" t="str">
        <f>INDEX('Masterlist - Updating'!$G:$G,MATCH(B356,'Masterlist - Updating'!$B:$B,0))</f>
        <v>QCD/TRSG/PROCEDURE 030 / TRSG/QM/001/20 / 
ANSI/ASME B1.20.5-1991</v>
      </c>
      <c r="H356" s="7" t="str">
        <f>INDEX('Masterlist - Updating'!$H:$H,MATCH(B356,'Masterlist - Updating'!$B:$B,0))</f>
        <v>ANSI/ASME B1.2
ANSI/ASME B1.8
ANSI/ASME B1.20.1
ANSI/ASME B1.5</v>
      </c>
      <c r="I356" s="8">
        <f>INDEX('Masterlist - Updating'!$I:$I,MATCH(B356,'Masterlist - Updating'!$B:$B,0))</f>
        <v>44749</v>
      </c>
      <c r="J356" s="133">
        <f>INDEX('Masterlist - Updating'!$J:$J,MATCH(B356,'Masterlist - Updating'!$B:$B,0))</f>
        <v>1</v>
      </c>
      <c r="K356" s="133" t="str">
        <f>INDEX('Masterlist - Updating'!$K:$K,MATCH(B356,'Masterlist - Updating'!$B:$B,0))</f>
        <v>Years</v>
      </c>
      <c r="L356" s="8">
        <f>INDEX('Masterlist - Updating'!$L:$L,MATCH(B356,'Masterlist - Updating'!$B:$B,0))</f>
        <v>45114</v>
      </c>
      <c r="M356" s="7" t="str">
        <f>INDEX('Masterlist - Updating'!$M:$M,MATCH(B356,'Masterlist - Updating'!$B:$B,0))</f>
        <v>TRESCAL</v>
      </c>
      <c r="N356" s="7" t="str">
        <f>INDEX('Masterlist - Updating'!$N:$N,MATCH(B356,'Masterlist - Updating'!$B:$B,0))</f>
        <v>SALDM/0826/15/22</v>
      </c>
      <c r="O356" s="7" t="str">
        <f>INDEX('Masterlist - Updating'!$O:$O,MATCH(B356,'Masterlist - Updating'!$B:$B,0))</f>
        <v>QC GAUGE ROOM - I</v>
      </c>
      <c r="P356" s="7" t="b">
        <f ca="1">INDEX('Masterlist - Updating'!$P:$P,MATCH(B356,'Masterlist - Updating'!$B:$B,0))</f>
        <v>1</v>
      </c>
      <c r="Q356" s="7">
        <f>INDEX('Masterlist - Updating'!$Q:$Q,MATCH(B356,'Masterlist - Updating'!$B:$B,0))</f>
        <v>0</v>
      </c>
      <c r="R356" s="7" t="str">
        <f>INDEX('Masterlist - Updating'!$R:$R,MATCH(B356,'Masterlist - Updating'!$B:$B,0))</f>
        <v>18640 (E81)
0101 (600.2)
000211509 (PH-3515F)</v>
      </c>
      <c r="S356" s="7" t="str">
        <f>INDEX('Masterlist - Updating'!$S:$S,MATCH(B356,'Masterlist - Updating'!$B:$B,0))</f>
        <v>SALDM/1010/2/21
SALDM/1074/3/21
SALDM/0624/1/22</v>
      </c>
      <c r="T356" s="7" t="str">
        <f>INDEX('Masterlist - Updating'!$T:$T,MATCH(B356,'Masterlist - Updating'!$B:$B,0))</f>
        <v>11.08.2023
12.08.2023
19.04.2023</v>
      </c>
      <c r="U356" s="11">
        <f t="shared" ca="1" si="19"/>
        <v>44831</v>
      </c>
      <c r="V356" s="11">
        <f t="shared" si="20"/>
        <v>45100</v>
      </c>
    </row>
    <row r="357" spans="1:22" ht="46.5" hidden="1" x14ac:dyDescent="0.35">
      <c r="A357" s="2">
        <v>102</v>
      </c>
      <c r="B357" s="12" t="s">
        <v>1489</v>
      </c>
      <c r="C357" s="130" t="str">
        <f>INDEX('Masterlist - Updating'!$C:$C,MATCH(B357,'Masterlist - Updating'!$B:$B,0))</f>
        <v>DIGITAL CALIPER</v>
      </c>
      <c r="D357" s="7" t="str">
        <f>INDEX('Masterlist - Updating'!$D:$D,MATCH(B357,'Masterlist - Updating'!$B:$B,0))</f>
        <v>MITUTOYO</v>
      </c>
      <c r="E357" s="7" t="str">
        <f>INDEX('Masterlist - Updating'!$E:$E,MATCH(B357,'Masterlist - Updating'!$B:$B,0))</f>
        <v>0" - 12"</v>
      </c>
      <c r="F357" s="7" t="str">
        <f>INDEX('Masterlist - Updating'!$F:$F,MATCH(B357,'Masterlist - Updating'!$B:$B,0))</f>
        <v>1140856</v>
      </c>
      <c r="G357" s="7" t="str">
        <f>INDEX('Masterlist - Updating'!$G:$G,MATCH(B357,'Masterlist - Updating'!$B:$B,0))</f>
        <v>QCD/TRSG/PROCEDURE 008 / TRSG/QM/001/20</v>
      </c>
      <c r="H357" s="7" t="str">
        <f>INDEX('Masterlist - Updating'!$H:$H,MATCH(B357,'Masterlist - Updating'!$B:$B,0))</f>
        <v>± 0.0016"</v>
      </c>
      <c r="I357" s="8">
        <f>INDEX('Masterlist - Updating'!$I:$I,MATCH(B357,'Masterlist - Updating'!$B:$B,0))</f>
        <v>44707</v>
      </c>
      <c r="J357" s="133">
        <f>INDEX('Masterlist - Updating'!$J:$J,MATCH(B357,'Masterlist - Updating'!$B:$B,0))</f>
        <v>1</v>
      </c>
      <c r="K357" s="133" t="str">
        <f>INDEX('Masterlist - Updating'!$K:$K,MATCH(B357,'Masterlist - Updating'!$B:$B,0))</f>
        <v>Years</v>
      </c>
      <c r="L357" s="8">
        <f>INDEX('Masterlist - Updating'!$L:$L,MATCH(B357,'Masterlist - Updating'!$B:$B,0))</f>
        <v>45072</v>
      </c>
      <c r="M357" s="7" t="str">
        <f>INDEX('Masterlist - Updating'!$M:$M,MATCH(B357,'Masterlist - Updating'!$B:$B,0))</f>
        <v>TRESCAL</v>
      </c>
      <c r="N357" s="7" t="str">
        <f>INDEX('Masterlist - Updating'!$N:$N,MATCH(B357,'Masterlist - Updating'!$B:$B,0))</f>
        <v>SALDM/0826/5/22</v>
      </c>
      <c r="O357" s="7" t="str">
        <f>INDEX('Masterlist - Updating'!$O:$O,MATCH(B357,'Masterlist - Updating'!$B:$B,0))</f>
        <v>QC BAY C TROLLEY 1 L5</v>
      </c>
      <c r="P357" s="7" t="b">
        <f ca="1">INDEX('Masterlist - Updating'!$P:$P,MATCH(B357,'Masterlist - Updating'!$B:$B,0))</f>
        <v>1</v>
      </c>
      <c r="Q357" s="7">
        <f>INDEX('Masterlist - Updating'!$Q:$Q,MATCH(B357,'Masterlist - Updating'!$B:$B,0))</f>
        <v>0</v>
      </c>
      <c r="R357" s="7" t="str">
        <f>INDEX('Masterlist - Updating'!$R:$R,MATCH(B357,'Masterlist - Updating'!$B:$B,0))</f>
        <v>18640 (E81)
1510008
SML/PG-IN/001</v>
      </c>
      <c r="S357" s="7" t="str">
        <f>INDEX('Masterlist - Updating'!$S:$S,MATCH(B357,'Masterlist - Updating'!$B:$B,0))</f>
        <v>SALDM/1010/2/21
SALDM/1681/2/21
SALDM/1883/2/21</v>
      </c>
      <c r="T357" s="7" t="str">
        <f>INDEX('Masterlist - Updating'!$T:$T,MATCH(B357,'Masterlist - Updating'!$B:$B,0))</f>
        <v>11.08.2023
03.11.2022
22.11.2022</v>
      </c>
      <c r="U357" s="11">
        <f t="shared" ca="1" si="19"/>
        <v>44831</v>
      </c>
      <c r="V357" s="11">
        <f t="shared" si="20"/>
        <v>45058</v>
      </c>
    </row>
    <row r="358" spans="1:22" ht="62" hidden="1" x14ac:dyDescent="0.35">
      <c r="A358" s="2">
        <v>273</v>
      </c>
      <c r="B358" s="12" t="s">
        <v>1493</v>
      </c>
      <c r="C358" s="130" t="str">
        <f>INDEX('Masterlist - Updating'!$C:$C,MATCH(B358,'Masterlist - Updating'!$B:$B,0))</f>
        <v>PLUG GAUGE 
(GO &amp; NO GO)</v>
      </c>
      <c r="D358" s="7" t="str">
        <f>INDEX('Masterlist - Updating'!$D:$D,MATCH(B358,'Masterlist - Updating'!$B:$B,0))</f>
        <v>THREADMASTER</v>
      </c>
      <c r="E358" s="7" t="str">
        <f>INDEX('Masterlist - Updating'!$E:$E,MATCH(B358,'Masterlist - Updating'!$B:$B,0))</f>
        <v xml:space="preserve">3-3/4" - 8 UN - 2B </v>
      </c>
      <c r="F358" s="7" t="str">
        <f>INDEX('Masterlist - Updating'!$F:$F,MATCH(B358,'Masterlist - Updating'!$B:$B,0))</f>
        <v>182357</v>
      </c>
      <c r="G358" s="7" t="str">
        <f>INDEX('Masterlist - Updating'!$G:$G,MATCH(B358,'Masterlist - Updating'!$B:$B,0))</f>
        <v>QCD/TRSG/PROCEDURE 014 / TRSG/QM/001/20 / ANSI/ASME B1.2-1983</v>
      </c>
      <c r="H358" s="7" t="str">
        <f>INDEX('Masterlist - Updating'!$H:$H,MATCH(B358,'Masterlist - Updating'!$B:$B,0))</f>
        <v>ANSI/ASME B1.2
ANSI/ASME B1.8
ANSI/ASME B1.20.1
ANSI/ASME B1.5</v>
      </c>
      <c r="I358" s="8">
        <f>INDEX('Masterlist - Updating'!$I:$I,MATCH(B358,'Masterlist - Updating'!$B:$B,0))</f>
        <v>44749</v>
      </c>
      <c r="J358" s="133">
        <f>INDEX('Masterlist - Updating'!$J:$J,MATCH(B358,'Masterlist - Updating'!$B:$B,0))</f>
        <v>1</v>
      </c>
      <c r="K358" s="133" t="str">
        <f>INDEX('Masterlist - Updating'!$K:$K,MATCH(B358,'Masterlist - Updating'!$B:$B,0))</f>
        <v>Years</v>
      </c>
      <c r="L358" s="8">
        <f>INDEX('Masterlist - Updating'!$L:$L,MATCH(B358,'Masterlist - Updating'!$B:$B,0))</f>
        <v>45114</v>
      </c>
      <c r="M358" s="7" t="str">
        <f>INDEX('Masterlist - Updating'!$M:$M,MATCH(B358,'Masterlist - Updating'!$B:$B,0))</f>
        <v>TRESCAL</v>
      </c>
      <c r="N358" s="7" t="str">
        <f>INDEX('Masterlist - Updating'!$N:$N,MATCH(B358,'Masterlist - Updating'!$B:$B,0))</f>
        <v>SALDM/0826/9/22</v>
      </c>
      <c r="O358" s="7" t="str">
        <f>INDEX('Masterlist - Updating'!$O:$O,MATCH(B358,'Masterlist - Updating'!$B:$B,0))</f>
        <v>M/S GAUGE ROOM C7 &amp; C8</v>
      </c>
      <c r="P358" s="7" t="b">
        <f ca="1">INDEX('Masterlist - Updating'!$P:$P,MATCH(B358,'Masterlist - Updating'!$B:$B,0))</f>
        <v>1</v>
      </c>
      <c r="Q358" s="7">
        <f>INDEX('Masterlist - Updating'!$Q:$Q,MATCH(B358,'Masterlist - Updating'!$B:$B,0))</f>
        <v>0</v>
      </c>
      <c r="R358" s="7" t="str">
        <f>INDEX('Masterlist - Updating'!$R:$R,MATCH(B358,'Masterlist - Updating'!$B:$B,0))</f>
        <v>18640 (E81)
0101 (600.2)
000211509 (PH-3515F)</v>
      </c>
      <c r="S358" s="7" t="str">
        <f>INDEX('Masterlist - Updating'!$S:$S,MATCH(B358,'Masterlist - Updating'!$B:$B,0))</f>
        <v>SALDM/1010/2/21
SALDM/1074/3/21
SALDM/0624/1/22</v>
      </c>
      <c r="T358" s="7" t="str">
        <f>INDEX('Masterlist - Updating'!$T:$T,MATCH(B358,'Masterlist - Updating'!$B:$B,0))</f>
        <v>11.08.2023
12.08.2023
19.04.2023</v>
      </c>
      <c r="U358" s="11">
        <f t="shared" ca="1" si="19"/>
        <v>44831</v>
      </c>
      <c r="V358" s="11">
        <f t="shared" si="20"/>
        <v>45100</v>
      </c>
    </row>
    <row r="359" spans="1:22" ht="31" x14ac:dyDescent="0.35">
      <c r="A359" s="2">
        <v>153</v>
      </c>
      <c r="B359" s="18" t="s">
        <v>1497</v>
      </c>
      <c r="C359" s="130" t="str">
        <f>INDEX('Masterlist - Updating'!$C:$C,MATCH(B359,'Masterlist - Updating'!$B:$B,0))</f>
        <v>INTERNAL PITCH DIAMETER GAUGE (PD-6001)</v>
      </c>
      <c r="D359" s="7" t="str">
        <f>INDEX('Masterlist - Updating'!$D:$D,MATCH(B359,'Masterlist - Updating'!$B:$B,0))</f>
        <v>GAGEMAKER</v>
      </c>
      <c r="E359" s="7" t="str">
        <f>INDEX('Masterlist - Updating'!$E:$E,MATCH(B359,'Masterlist - Updating'!$B:$B,0))</f>
        <v xml:space="preserve"> 0" - 0.5"</v>
      </c>
      <c r="F359" s="7" t="str">
        <f>INDEX('Masterlist - Updating'!$F:$F,MATCH(B359,'Masterlist - Updating'!$B:$B,0))</f>
        <v>SM06JE0004 / UGS 666</v>
      </c>
      <c r="G359" s="7" t="str">
        <f>INDEX('Masterlist - Updating'!$G:$G,MATCH(B359,'Masterlist - Updating'!$B:$B,0))</f>
        <v>QCD/TRSG/PROCEDURE 011 / TRSG/QM/001/20</v>
      </c>
      <c r="H359" s="7" t="str">
        <f>INDEX('Masterlist - Updating'!$H:$H,MATCH(B359,'Masterlist - Updating'!$B:$B,0))</f>
        <v>ASME/ANSI B89.1.10M</v>
      </c>
      <c r="I359" s="8">
        <f>INDEX('Masterlist - Updating'!$I:$I,MATCH(B359,'Masterlist - Updating'!$B:$B,0))</f>
        <v>44797</v>
      </c>
      <c r="J359" s="133">
        <f>INDEX('Masterlist - Updating'!$J:$J,MATCH(B359,'Masterlist - Updating'!$B:$B,0))</f>
        <v>1</v>
      </c>
      <c r="K359" s="133" t="str">
        <f>INDEX('Masterlist - Updating'!$K:$K,MATCH(B359,'Masterlist - Updating'!$B:$B,0))</f>
        <v>Years</v>
      </c>
      <c r="L359" s="8">
        <f>INDEX('Masterlist - Updating'!$L:$L,MATCH(B359,'Masterlist - Updating'!$B:$B,0))</f>
        <v>45162</v>
      </c>
      <c r="M359" s="7" t="str">
        <f>INDEX('Masterlist - Updating'!$M:$M,MATCH(B359,'Masterlist - Updating'!$B:$B,0))</f>
        <v>TRESCAL</v>
      </c>
      <c r="N359" s="7" t="str">
        <f>INDEX('Masterlist - Updating'!$N:$N,MATCH(B359,'Masterlist - Updating'!$B:$B,0))</f>
        <v>SALDM/1391/2/22</v>
      </c>
      <c r="O359" s="7" t="str">
        <f>INDEX('Masterlist - Updating'!$O:$O,MATCH(B359,'Masterlist - Updating'!$B:$B,0))</f>
        <v>QC BAY C TROLLY 2 L2</v>
      </c>
      <c r="P359" s="7" t="b">
        <f ca="1">INDEX('Masterlist - Updating'!$P:$P,MATCH(B359,'Masterlist - Updating'!$B:$B,0))</f>
        <v>1</v>
      </c>
      <c r="Q359" s="7">
        <f>INDEX('Masterlist - Updating'!$Q:$Q,MATCH(B359,'Masterlist - Updating'!$B:$B,0))</f>
        <v>0</v>
      </c>
      <c r="R359" s="7" t="str">
        <f>INDEX('Masterlist - Updating'!$R:$R,MATCH(B359,'Masterlist - Updating'!$B:$B,0))</f>
        <v>1471/03 (OPTIMAR 100)</v>
      </c>
      <c r="S359" s="7" t="str">
        <f>INDEX('Masterlist - Updating'!$S:$S,MATCH(B359,'Masterlist - Updating'!$B:$B,0))</f>
        <v>MDF220279-1</v>
      </c>
      <c r="T359" s="7" t="str">
        <f>INDEX('Masterlist - Updating'!$T:$T,MATCH(B359,'Masterlist - Updating'!$B:$B,0))</f>
        <v>25.07.2023</v>
      </c>
      <c r="U359" s="11">
        <f t="shared" ca="1" si="19"/>
        <v>44831</v>
      </c>
      <c r="V359" s="11">
        <f t="shared" si="20"/>
        <v>45148</v>
      </c>
    </row>
    <row r="360" spans="1:22" ht="62" hidden="1" x14ac:dyDescent="0.35">
      <c r="A360" s="2">
        <v>116</v>
      </c>
      <c r="B360" s="12" t="s">
        <v>1500</v>
      </c>
      <c r="C360" s="130" t="str">
        <f>INDEX('Masterlist - Updating'!$C:$C,MATCH(B360,'Masterlist - Updating'!$B:$B,0))</f>
        <v>DIGITAL VERNIER CALIPER</v>
      </c>
      <c r="D360" s="7" t="str">
        <f>INDEX('Masterlist - Updating'!$D:$D,MATCH(B360,'Masterlist - Updating'!$B:$B,0))</f>
        <v>MITUTOYO</v>
      </c>
      <c r="E360" s="7" t="str">
        <f>INDEX('Masterlist - Updating'!$E:$E,MATCH(B360,'Masterlist - Updating'!$B:$B,0))</f>
        <v xml:space="preserve"> 0" - 6"</v>
      </c>
      <c r="F360" s="7" t="str">
        <f>INDEX('Masterlist - Updating'!$F:$F,MATCH(B360,'Masterlist - Updating'!$B:$B,0))</f>
        <v>A18025789</v>
      </c>
      <c r="G360" s="7" t="str">
        <f>INDEX('Masterlist - Updating'!$G:$G,MATCH(B360,'Masterlist - Updating'!$B:$B,0))</f>
        <v>MDCP-02:2020</v>
      </c>
      <c r="H360" s="7" t="str">
        <f>INDEX('Masterlist - Updating'!$H:$H,MATCH(B360,'Masterlist - Updating'!$B:$B,0))</f>
        <v>BS 887 / JIS B 7507 OR PER MANUFACTURER SPECIFICATION</v>
      </c>
      <c r="I360" s="8">
        <f>INDEX('Masterlist - Updating'!$I:$I,MATCH(B360,'Masterlist - Updating'!$B:$B,0))</f>
        <v>44483</v>
      </c>
      <c r="J360" s="133">
        <f>INDEX('Masterlist - Updating'!$J:$J,MATCH(B360,'Masterlist - Updating'!$B:$B,0))</f>
        <v>1</v>
      </c>
      <c r="K360" s="133" t="str">
        <f>INDEX('Masterlist - Updating'!$K:$K,MATCH(B360,'Masterlist - Updating'!$B:$B,0))</f>
        <v>Years</v>
      </c>
      <c r="L360" s="8">
        <f>INDEX('Masterlist - Updating'!$L:$L,MATCH(B360,'Masterlist - Updating'!$B:$B,0))</f>
        <v>44848</v>
      </c>
      <c r="M360" s="7" t="str">
        <f>INDEX('Masterlist - Updating'!$M:$M,MATCH(B360,'Masterlist - Updating'!$B:$B,0))</f>
        <v>Ming Deng</v>
      </c>
      <c r="N360" s="7" t="str">
        <f>INDEX('Masterlist - Updating'!$N:$N,MATCH(B360,'Masterlist - Updating'!$B:$B,0))</f>
        <v>MDL213166-2</v>
      </c>
      <c r="O360" s="7" t="str">
        <f>INDEX('Masterlist - Updating'!$O:$O,MATCH(B360,'Masterlist - Updating'!$B:$B,0))</f>
        <v>QC BAY C TROLLEY 1 L6</v>
      </c>
      <c r="P360" s="7" t="b">
        <f ca="1">INDEX('Masterlist - Updating'!$P:$P,MATCH(B360,'Masterlist - Updating'!$B:$B,0))</f>
        <v>1</v>
      </c>
      <c r="Q360" s="7">
        <f>INDEX('Masterlist - Updating'!$Q:$Q,MATCH(B360,'Masterlist - Updating'!$B:$B,0))</f>
        <v>0</v>
      </c>
      <c r="R360" s="7">
        <f>INDEX('Masterlist - Updating'!$R:$R,MATCH(B360,'Masterlist - Updating'!$B:$B,0))</f>
        <v>0</v>
      </c>
      <c r="S360" s="7">
        <f>INDEX('Masterlist - Updating'!$S:$S,MATCH(B360,'Masterlist - Updating'!$B:$B,0))</f>
        <v>0</v>
      </c>
      <c r="T360" s="7">
        <f>INDEX('Masterlist - Updating'!$T:$T,MATCH(B360,'Masterlist - Updating'!$B:$B,0))</f>
        <v>0</v>
      </c>
      <c r="U360" s="11">
        <f t="shared" ca="1" si="19"/>
        <v>44831</v>
      </c>
      <c r="V360" s="11">
        <f t="shared" si="20"/>
        <v>44834</v>
      </c>
    </row>
    <row r="361" spans="1:22" ht="62" hidden="1" x14ac:dyDescent="0.35">
      <c r="A361" s="2">
        <v>250</v>
      </c>
      <c r="B361" s="12" t="s">
        <v>1504</v>
      </c>
      <c r="C361" s="130" t="str">
        <f>INDEX('Masterlist - Updating'!$C:$C,MATCH(B361,'Masterlist - Updating'!$B:$B,0))</f>
        <v>PLUG GAUGE 
(GO &amp; NO GO)</v>
      </c>
      <c r="D361" s="7" t="str">
        <f>INDEX('Masterlist - Updating'!$D:$D,MATCH(B361,'Masterlist - Updating'!$B:$B,0))</f>
        <v>THREADMASTER</v>
      </c>
      <c r="E361" s="7" t="str">
        <f>INDEX('Masterlist - Updating'!$E:$E,MATCH(B361,'Masterlist - Updating'!$B:$B,0))</f>
        <v xml:space="preserve">1-1/2" - 8 UN - 2B </v>
      </c>
      <c r="F361" s="7" t="str">
        <f>INDEX('Masterlist - Updating'!$F:$F,MATCH(B361,'Masterlist - Updating'!$B:$B,0))</f>
        <v>189408</v>
      </c>
      <c r="G361" s="7" t="str">
        <f>INDEX('Masterlist - Updating'!$G:$G,MATCH(B361,'Masterlist - Updating'!$B:$B,0))</f>
        <v>MDCP-15:2020</v>
      </c>
      <c r="H361" s="7" t="str">
        <f>INDEX('Masterlist - Updating'!$H:$H,MATCH(B361,'Masterlist - Updating'!$B:$B,0))</f>
        <v>ANSI/ASME B1.2
ANSI/ASME B1.8
ANSI/ASME B1.20.1
ANSI/ASME B1.5</v>
      </c>
      <c r="I361" s="8">
        <f>INDEX('Masterlist - Updating'!$I:$I,MATCH(B361,'Masterlist - Updating'!$B:$B,0))</f>
        <v>44566</v>
      </c>
      <c r="J361" s="133">
        <f>INDEX('Masterlist - Updating'!$J:$J,MATCH(B361,'Masterlist - Updating'!$B:$B,0))</f>
        <v>1</v>
      </c>
      <c r="K361" s="133" t="str">
        <f>INDEX('Masterlist - Updating'!$K:$K,MATCH(B361,'Masterlist - Updating'!$B:$B,0))</f>
        <v>Years</v>
      </c>
      <c r="L361" s="8">
        <f>INDEX('Masterlist - Updating'!$L:$L,MATCH(B361,'Masterlist - Updating'!$B:$B,0))</f>
        <v>44931</v>
      </c>
      <c r="M361" s="7" t="str">
        <f>INDEX('Masterlist - Updating'!$M:$M,MATCH(B361,'Masterlist - Updating'!$B:$B,0))</f>
        <v>Ming Deng</v>
      </c>
      <c r="N361" s="7" t="str">
        <f>INDEX('Masterlist - Updating'!$N:$N,MATCH(B361,'Masterlist - Updating'!$B:$B,0))</f>
        <v>MDL214096-9</v>
      </c>
      <c r="O361" s="7" t="str">
        <f>INDEX('Masterlist - Updating'!$O:$O,MATCH(B361,'Masterlist - Updating'!$B:$B,0))</f>
        <v>QC BAY C TROLLEY 1 L2</v>
      </c>
      <c r="P361" s="7" t="b">
        <f ca="1">INDEX('Masterlist - Updating'!$P:$P,MATCH(B361,'Masterlist - Updating'!$B:$B,0))</f>
        <v>1</v>
      </c>
      <c r="Q361" s="7">
        <f>INDEX('Masterlist - Updating'!$Q:$Q,MATCH(B361,'Masterlist - Updating'!$B:$B,0))</f>
        <v>0</v>
      </c>
      <c r="R361" s="7">
        <f>INDEX('Masterlist - Updating'!$R:$R,MATCH(B361,'Masterlist - Updating'!$B:$B,0))</f>
        <v>0</v>
      </c>
      <c r="S361" s="7">
        <f>INDEX('Masterlist - Updating'!$S:$S,MATCH(B361,'Masterlist - Updating'!$B:$B,0))</f>
        <v>0</v>
      </c>
      <c r="T361" s="7">
        <f>INDEX('Masterlist - Updating'!$T:$T,MATCH(B361,'Masterlist - Updating'!$B:$B,0))</f>
        <v>0</v>
      </c>
      <c r="U361" s="11">
        <f t="shared" ca="1" si="19"/>
        <v>44831</v>
      </c>
      <c r="V361" s="11">
        <f t="shared" si="20"/>
        <v>44917</v>
      </c>
    </row>
    <row r="362" spans="1:22" ht="62" hidden="1" x14ac:dyDescent="0.35">
      <c r="A362" s="2">
        <v>248</v>
      </c>
      <c r="B362" s="12" t="s">
        <v>1507</v>
      </c>
      <c r="C362" s="130" t="str">
        <f>INDEX('Masterlist - Updating'!$C:$C,MATCH(B362,'Masterlist - Updating'!$B:$B,0))</f>
        <v>PLUG GAUGE 
(GO &amp; NO GO)</v>
      </c>
      <c r="D362" s="7" t="str">
        <f>INDEX('Masterlist - Updating'!$D:$D,MATCH(B362,'Masterlist - Updating'!$B:$B,0))</f>
        <v>THREADMASTER</v>
      </c>
      <c r="E362" s="7" t="str">
        <f>INDEX('Masterlist - Updating'!$E:$E,MATCH(B362,'Masterlist - Updating'!$B:$B,0))</f>
        <v>1-1/2" - 6 UNC - 2B</v>
      </c>
      <c r="F362" s="7" t="str">
        <f>INDEX('Masterlist - Updating'!$F:$F,MATCH(B362,'Masterlist - Updating'!$B:$B,0))</f>
        <v>191494</v>
      </c>
      <c r="G362" s="7" t="str">
        <f>INDEX('Masterlist - Updating'!$G:$G,MATCH(B362,'Masterlist - Updating'!$B:$B,0))</f>
        <v>QCD/TRSG/PROCEDURE 014 / TRSG/QM/001/20 / ANSI/ASME B1.2-1983</v>
      </c>
      <c r="H362" s="7" t="str">
        <f>INDEX('Masterlist - Updating'!$H:$H,MATCH(B362,'Masterlist - Updating'!$B:$B,0))</f>
        <v>ANSI/ASME B1.2
ANSI/ASME B1.8
ANSI/ASME B1.20.1
ANSI/ASME B1.5</v>
      </c>
      <c r="I362" s="8">
        <f>INDEX('Masterlist - Updating'!$I:$I,MATCH(B362,'Masterlist - Updating'!$B:$B,0))</f>
        <v>44710</v>
      </c>
      <c r="J362" s="133">
        <f>INDEX('Masterlist - Updating'!$J:$J,MATCH(B362,'Masterlist - Updating'!$B:$B,0))</f>
        <v>1</v>
      </c>
      <c r="K362" s="133" t="str">
        <f>INDEX('Masterlist - Updating'!$K:$K,MATCH(B362,'Masterlist - Updating'!$B:$B,0))</f>
        <v>Years</v>
      </c>
      <c r="L362" s="8">
        <f>INDEX('Masterlist - Updating'!$L:$L,MATCH(B362,'Masterlist - Updating'!$B:$B,0))</f>
        <v>45075</v>
      </c>
      <c r="M362" s="7" t="str">
        <f>INDEX('Masterlist - Updating'!$M:$M,MATCH(B362,'Masterlist - Updating'!$B:$B,0))</f>
        <v>TRESCAL</v>
      </c>
      <c r="N362" s="7" t="str">
        <f>INDEX('Masterlist - Updating'!$N:$N,MATCH(B362,'Masterlist - Updating'!$B:$B,0))</f>
        <v>SALDM/0784/9/22</v>
      </c>
      <c r="O362" s="7" t="str">
        <f>INDEX('Masterlist - Updating'!$O:$O,MATCH(B362,'Masterlist - Updating'!$B:$B,0))</f>
        <v>QC GAUGE ROOM - I</v>
      </c>
      <c r="P362" s="7" t="b">
        <f ca="1">INDEX('Masterlist - Updating'!$P:$P,MATCH(B362,'Masterlist - Updating'!$B:$B,0))</f>
        <v>1</v>
      </c>
      <c r="Q362" s="7">
        <f>INDEX('Masterlist - Updating'!$Q:$Q,MATCH(B362,'Masterlist - Updating'!$B:$B,0))</f>
        <v>0</v>
      </c>
      <c r="R362" s="7" t="str">
        <f>INDEX('Masterlist - Updating'!$R:$R,MATCH(B362,'Masterlist - Updating'!$B:$B,0))</f>
        <v>18640 (E81)
0101 (600.2)
000211509 (PH-3515F)</v>
      </c>
      <c r="S362" s="7" t="str">
        <f>INDEX('Masterlist - Updating'!$S:$S,MATCH(B362,'Masterlist - Updating'!$B:$B,0))</f>
        <v>SALDM/1010/2/21
SALDM/1074/3/21
SALDM/0624/1/22</v>
      </c>
      <c r="T362" s="7" t="str">
        <f>INDEX('Masterlist - Updating'!$T:$T,MATCH(B362,'Masterlist - Updating'!$B:$B,0))</f>
        <v>11.08.2023
12.08.2023
19.04.2023</v>
      </c>
      <c r="U362" s="11">
        <f t="shared" ca="1" si="19"/>
        <v>44831</v>
      </c>
      <c r="V362" s="11"/>
    </row>
    <row r="363" spans="1:22" ht="62" hidden="1" x14ac:dyDescent="0.35">
      <c r="A363" s="2">
        <v>74</v>
      </c>
      <c r="B363" s="12" t="s">
        <v>1510</v>
      </c>
      <c r="C363" s="130" t="str">
        <f>INDEX('Masterlist - Updating'!$C:$C,MATCH(B363,'Masterlist - Updating'!$B:$B,0))</f>
        <v>DIAL DEPTH GAUGE</v>
      </c>
      <c r="D363" s="7" t="str">
        <f>INDEX('Masterlist - Updating'!$D:$D,MATCH(B363,'Masterlist - Updating'!$B:$B,0))</f>
        <v>GAGEMAKER</v>
      </c>
      <c r="E363" s="7" t="str">
        <f>INDEX('Masterlist - Updating'!$E:$E,MATCH(B363,'Masterlist - Updating'!$B:$B,0))</f>
        <v>0'' - 0.5''</v>
      </c>
      <c r="F363" s="7" t="str">
        <f>INDEX('Masterlist - Updating'!$F:$F,MATCH(B363,'Masterlist - Updating'!$B:$B,0))</f>
        <v>YFF412 / JZ08BF0042</v>
      </c>
      <c r="G363" s="7" t="str">
        <f>INDEX('Masterlist - Updating'!$G:$G,MATCH(B363,'Masterlist - Updating'!$B:$B,0))</f>
        <v>QCD/TRSG/PROCEDURE 011 / TRSG/QM/001/20 / ASME B98.1.1O0M-2001</v>
      </c>
      <c r="H363" s="7" t="str">
        <f>INDEX('Masterlist - Updating'!$H:$H,MATCH(B363,'Masterlist - Updating'!$B:$B,0))</f>
        <v>ASME B98.1.1O0M-2001 OR PER MANUFACTURER SPECIFICATION</v>
      </c>
      <c r="I363" s="8">
        <f>INDEX('Masterlist - Updating'!$I:$I,MATCH(B363,'Masterlist - Updating'!$B:$B,0))</f>
        <v>44695</v>
      </c>
      <c r="J363" s="133">
        <f>INDEX('Masterlist - Updating'!$J:$J,MATCH(B363,'Masterlist - Updating'!$B:$B,0))</f>
        <v>1</v>
      </c>
      <c r="K363" s="133" t="str">
        <f>INDEX('Masterlist - Updating'!$K:$K,MATCH(B363,'Masterlist - Updating'!$B:$B,0))</f>
        <v>Years</v>
      </c>
      <c r="L363" s="8">
        <f>INDEX('Masterlist - Updating'!$L:$L,MATCH(B363,'Masterlist - Updating'!$B:$B,0))</f>
        <v>45060</v>
      </c>
      <c r="M363" s="7" t="str">
        <f>INDEX('Masterlist - Updating'!$M:$M,MATCH(B363,'Masterlist - Updating'!$B:$B,0))</f>
        <v>TRESCAL</v>
      </c>
      <c r="N363" s="7" t="str">
        <f>INDEX('Masterlist - Updating'!$N:$N,MATCH(B363,'Masterlist - Updating'!$B:$B,0))</f>
        <v>SALDM/0754/1/22</v>
      </c>
      <c r="O363" s="7" t="str">
        <f>INDEX('Masterlist - Updating'!$O:$O,MATCH(B363,'Masterlist - Updating'!$B:$B,0))</f>
        <v>QC BAY C TROLLY 2  L3</v>
      </c>
      <c r="P363" s="7" t="b">
        <f ca="1">INDEX('Masterlist - Updating'!$P:$P,MATCH(B363,'Masterlist - Updating'!$B:$B,0))</f>
        <v>1</v>
      </c>
      <c r="Q363" s="7">
        <f>INDEX('Masterlist - Updating'!$Q:$Q,MATCH(B363,'Masterlist - Updating'!$B:$B,0))</f>
        <v>0</v>
      </c>
      <c r="R363" s="7" t="str">
        <f>INDEX('Masterlist - Updating'!$R:$R,MATCH(B363,'Masterlist - Updating'!$B:$B,0))</f>
        <v>1471/03 (OPTIMAR 100)</v>
      </c>
      <c r="S363" s="7" t="str">
        <f>INDEX('Masterlist - Updating'!$S:$S,MATCH(B363,'Masterlist - Updating'!$B:$B,0))</f>
        <v>MTO210721-1R</v>
      </c>
      <c r="T363" s="7" t="str">
        <f>INDEX('Masterlist - Updating'!$T:$T,MATCH(B363,'Masterlist - Updating'!$B:$B,0))</f>
        <v>27.07.2022</v>
      </c>
      <c r="U363" s="11">
        <f t="shared" ca="1" si="19"/>
        <v>44831</v>
      </c>
      <c r="V363" s="11"/>
    </row>
    <row r="364" spans="1:22" ht="62" hidden="1" x14ac:dyDescent="0.35">
      <c r="A364" s="2">
        <v>239</v>
      </c>
      <c r="B364" s="12" t="s">
        <v>1518</v>
      </c>
      <c r="C364" s="130" t="str">
        <f>INDEX('Masterlist - Updating'!$C:$C,MATCH(B364,'Masterlist - Updating'!$B:$B,0))</f>
        <v>PLUG GAUGE 
(GO &amp; NO GO)</v>
      </c>
      <c r="D364" s="7" t="str">
        <f>INDEX('Masterlist - Updating'!$D:$D,MATCH(B364,'Masterlist - Updating'!$B:$B,0))</f>
        <v>OJIYAS</v>
      </c>
      <c r="E364" s="7" t="str">
        <f>INDEX('Masterlist - Updating'!$E:$E,MATCH(B364,'Masterlist - Updating'!$B:$B,0))</f>
        <v>1/2" - 13 UNC - 2B</v>
      </c>
      <c r="F364" s="7" t="str">
        <f>INDEX('Masterlist - Updating'!$F:$F,MATCH(B364,'Masterlist - Updating'!$B:$B,0))</f>
        <v>F0548644</v>
      </c>
      <c r="G364" s="7" t="str">
        <f>INDEX('Masterlist - Updating'!$G:$G,MATCH(B364,'Masterlist - Updating'!$B:$B,0))</f>
        <v>MDCP-15:2020</v>
      </c>
      <c r="H364" s="7" t="str">
        <f>INDEX('Masterlist - Updating'!$H:$H,MATCH(B364,'Masterlist - Updating'!$B:$B,0))</f>
        <v>ANSI/ASME B1.2
ANSI/ASME B1.8
ANSI/ASME B1.20.1
ANSI/ASME B1.5</v>
      </c>
      <c r="I364" s="8">
        <f>INDEX('Masterlist - Updating'!$I:$I,MATCH(B364,'Masterlist - Updating'!$B:$B,0))</f>
        <v>44566</v>
      </c>
      <c r="J364" s="133">
        <f>INDEX('Masterlist - Updating'!$J:$J,MATCH(B364,'Masterlist - Updating'!$B:$B,0))</f>
        <v>1</v>
      </c>
      <c r="K364" s="133" t="str">
        <f>INDEX('Masterlist - Updating'!$K:$K,MATCH(B364,'Masterlist - Updating'!$B:$B,0))</f>
        <v>Years</v>
      </c>
      <c r="L364" s="8">
        <f>INDEX('Masterlist - Updating'!$L:$L,MATCH(B364,'Masterlist - Updating'!$B:$B,0))</f>
        <v>44931</v>
      </c>
      <c r="M364" s="7" t="str">
        <f>INDEX('Masterlist - Updating'!$M:$M,MATCH(B364,'Masterlist - Updating'!$B:$B,0))</f>
        <v>Ming Deng</v>
      </c>
      <c r="N364" s="7" t="str">
        <f>INDEX('Masterlist - Updating'!$N:$N,MATCH(B364,'Masterlist - Updating'!$B:$B,0))</f>
        <v>MDL214096-8</v>
      </c>
      <c r="O364" s="7" t="str">
        <f>INDEX('Masterlist - Updating'!$O:$O,MATCH(B364,'Masterlist - Updating'!$B:$B,0))</f>
        <v>QC BAY C TROLLEY 1 L3</v>
      </c>
      <c r="P364" s="7" t="b">
        <f ca="1">INDEX('Masterlist - Updating'!$P:$P,MATCH(B364,'Masterlist - Updating'!$B:$B,0))</f>
        <v>1</v>
      </c>
      <c r="Q364" s="7">
        <f>INDEX('Masterlist - Updating'!$Q:$Q,MATCH(B364,'Masterlist - Updating'!$B:$B,0))</f>
        <v>0</v>
      </c>
      <c r="R364" s="7">
        <f>INDEX('Masterlist - Updating'!$R:$R,MATCH(B364,'Masterlist - Updating'!$B:$B,0))</f>
        <v>0</v>
      </c>
      <c r="S364" s="7">
        <f>INDEX('Masterlist - Updating'!$S:$S,MATCH(B364,'Masterlist - Updating'!$B:$B,0))</f>
        <v>0</v>
      </c>
      <c r="T364" s="7">
        <f>INDEX('Masterlist - Updating'!$T:$T,MATCH(B364,'Masterlist - Updating'!$B:$B,0))</f>
        <v>0</v>
      </c>
      <c r="U364" s="11">
        <f t="shared" ca="1" si="19"/>
        <v>44831</v>
      </c>
      <c r="V364" s="11">
        <f t="shared" ref="V364:V371" si="21">L364-14</f>
        <v>44917</v>
      </c>
    </row>
    <row r="365" spans="1:22" ht="46.5" hidden="1" x14ac:dyDescent="0.35">
      <c r="A365" s="2">
        <v>240</v>
      </c>
      <c r="B365" s="12" t="s">
        <v>1998</v>
      </c>
      <c r="C365" s="130" t="str">
        <f>INDEX('Masterlist - Updating'!$C:$C,MATCH(B365,'Masterlist - Updating'!$B:$B,0))</f>
        <v>LEEB PORTABLE HARDNESS TESTER 
(HARTIP 3000)</v>
      </c>
      <c r="D365" s="7" t="str">
        <f>INDEX('Masterlist - Updating'!$D:$D,MATCH(B365,'Masterlist - Updating'!$B:$B,0))</f>
        <v>SADT</v>
      </c>
      <c r="E365" s="7" t="str">
        <f>INDEX('Masterlist - Updating'!$E:$E,MATCH(B365,'Masterlist - Updating'!$B:$B,0))</f>
        <v>HL=800
HBW=230</v>
      </c>
      <c r="F365" s="7" t="str">
        <f>INDEX('Masterlist - Updating'!$F:$F,MATCH(B365,'Masterlist - Updating'!$B:$B,0))</f>
        <v>E22060243</v>
      </c>
      <c r="G365" s="7" t="str">
        <f>INDEX('Masterlist - Updating'!$G:$G,MATCH(B365,'Masterlist - Updating'!$B:$B,0))</f>
        <v>ASTM A956-17a (B13~15) / ASTM E10-18</v>
      </c>
      <c r="H365" s="7" t="str">
        <f>INDEX('Masterlist - Updating'!$H:$H,MATCH(B365,'Masterlist - Updating'!$B:$B,0))</f>
        <v>± 0.5% @ HL=800"</v>
      </c>
      <c r="I365" s="8">
        <f>INDEX('Masterlist - Updating'!$I:$I,MATCH(B365,'Masterlist - Updating'!$B:$B,0))</f>
        <v>44728</v>
      </c>
      <c r="J365" s="133">
        <f>INDEX('Masterlist - Updating'!$J:$J,MATCH(B365,'Masterlist - Updating'!$B:$B,0))</f>
        <v>1</v>
      </c>
      <c r="K365" s="133" t="str">
        <f>INDEX('Masterlist - Updating'!$K:$K,MATCH(B365,'Masterlist - Updating'!$B:$B,0))</f>
        <v>Years</v>
      </c>
      <c r="L365" s="8">
        <f>INDEX('Masterlist - Updating'!$L:$L,MATCH(B365,'Masterlist - Updating'!$B:$B,0))</f>
        <v>45093</v>
      </c>
      <c r="M365" s="7" t="str">
        <f>INDEX('Masterlist - Updating'!$M:$M,MATCH(B365,'Masterlist - Updating'!$B:$B,0))</f>
        <v>SUNRICH</v>
      </c>
      <c r="N365" s="7" t="str">
        <f>INDEX('Masterlist - Updating'!$N:$N,MATCH(B365,'Masterlist - Updating'!$B:$B,0))</f>
        <v>E22060243 / VL221-34</v>
      </c>
      <c r="O365" s="7" t="str">
        <f>INDEX('Masterlist - Updating'!$O:$O,MATCH(B365,'Masterlist - Updating'!$B:$B,0))</f>
        <v>QC NAGA</v>
      </c>
      <c r="P365" s="7" t="b">
        <f>INDEX('Masterlist - Updating'!$P:$P,MATCH(B365,'Masterlist - Updating'!$B:$B,0))</f>
        <v>1</v>
      </c>
      <c r="Q365" s="7">
        <f>INDEX('Masterlist - Updating'!$Q:$Q,MATCH(B365,'Masterlist - Updating'!$B:$B,0))</f>
        <v>0</v>
      </c>
      <c r="R365" s="7" t="str">
        <f>INDEX('Masterlist - Updating'!$R:$R,MATCH(B365,'Masterlist - Updating'!$B:$B,0))</f>
        <v>899708
200920</v>
      </c>
      <c r="S365" s="7" t="str">
        <f>INDEX('Masterlist - Updating'!$S:$S,MATCH(B365,'Masterlist - Updating'!$B:$B,0))</f>
        <v>-</v>
      </c>
      <c r="T365" s="7" t="str">
        <f>INDEX('Masterlist - Updating'!$T:$T,MATCH(B365,'Masterlist - Updating'!$B:$B,0))</f>
        <v>14.12.2025
09.11.2025</v>
      </c>
      <c r="U365" s="11">
        <f t="shared" ca="1" si="19"/>
        <v>44831</v>
      </c>
      <c r="V365" s="11">
        <f t="shared" si="21"/>
        <v>45079</v>
      </c>
    </row>
    <row r="366" spans="1:22" ht="62" hidden="1" x14ac:dyDescent="0.35">
      <c r="A366" s="2">
        <v>291</v>
      </c>
      <c r="B366" s="12" t="s">
        <v>1520</v>
      </c>
      <c r="C366" s="130" t="str">
        <f>INDEX('Masterlist - Updating'!$C:$C,MATCH(B366,'Masterlist - Updating'!$B:$B,0))</f>
        <v>RING GAUGE
(GO &amp; NO GO)</v>
      </c>
      <c r="D366" s="7" t="str">
        <f>INDEX('Masterlist - Updating'!$D:$D,MATCH(B366,'Masterlist - Updating'!$B:$B,0))</f>
        <v>PMC MERCURY</v>
      </c>
      <c r="E366" s="7" t="str">
        <f>INDEX('Masterlist - Updating'!$E:$E,MATCH(B366,'Masterlist - Updating'!$B:$B,0))</f>
        <v>2-7/8" - 8 UN - 2A</v>
      </c>
      <c r="F366" s="7" t="str">
        <f>INDEX('Masterlist - Updating'!$F:$F,MATCH(B366,'Masterlist - Updating'!$B:$B,0))</f>
        <v>MTG32238</v>
      </c>
      <c r="G366" s="7" t="str">
        <f>INDEX('Masterlist - Updating'!$G:$G,MATCH(B366,'Masterlist - Updating'!$B:$B,0))</f>
        <v>QCD/TRSG/PROCEDURE 014 / TRSG/QM/001/20 / ANSI/ASME B1.2-1983</v>
      </c>
      <c r="H366" s="7" t="str">
        <f>INDEX('Masterlist - Updating'!$H:$H,MATCH(B366,'Masterlist - Updating'!$B:$B,0))</f>
        <v>ANSI/ASME B1.2
ANSI/ASME B1.8
ANSI/ASME B1.20.1
ANSI/ASME B1.5</v>
      </c>
      <c r="I366" s="8">
        <f>INDEX('Masterlist - Updating'!$I:$I,MATCH(B366,'Masterlist - Updating'!$B:$B,0))</f>
        <v>44686</v>
      </c>
      <c r="J366" s="133">
        <f>INDEX('Masterlist - Updating'!$J:$J,MATCH(B366,'Masterlist - Updating'!$B:$B,0))</f>
        <v>1</v>
      </c>
      <c r="K366" s="133" t="str">
        <f>INDEX('Masterlist - Updating'!$K:$K,MATCH(B366,'Masterlist - Updating'!$B:$B,0))</f>
        <v>Years</v>
      </c>
      <c r="L366" s="8">
        <f>INDEX('Masterlist - Updating'!$L:$L,MATCH(B366,'Masterlist - Updating'!$B:$B,0))</f>
        <v>45051</v>
      </c>
      <c r="M366" s="7" t="str">
        <f>INDEX('Masterlist - Updating'!$M:$M,MATCH(B366,'Masterlist - Updating'!$B:$B,0))</f>
        <v>TRESCAL</v>
      </c>
      <c r="N366" s="7" t="str">
        <f>INDEX('Masterlist - Updating'!$N:$N,MATCH(B366,'Masterlist - Updating'!$B:$B,0))</f>
        <v>SALDM/0675/64/22</v>
      </c>
      <c r="O366" s="7" t="str">
        <f>INDEX('Masterlist - Updating'!$O:$O,MATCH(B366,'Masterlist - Updating'!$B:$B,0))</f>
        <v>QC GAUGE ROOM - C</v>
      </c>
      <c r="P366" s="7" t="b">
        <f ca="1">INDEX('Masterlist - Updating'!$P:$P,MATCH(B366,'Masterlist - Updating'!$B:$B,0))</f>
        <v>1</v>
      </c>
      <c r="Q366" s="7">
        <f>INDEX('Masterlist - Updating'!$Q:$Q,MATCH(B366,'Masterlist - Updating'!$B:$B,0))</f>
        <v>0</v>
      </c>
      <c r="R366" s="7" t="str">
        <f>INDEX('Masterlist - Updating'!$R:$R,MATCH(B366,'Masterlist - Updating'!$B:$B,0))</f>
        <v>SML/HT/002
1060
0101</v>
      </c>
      <c r="S366" s="7" t="str">
        <f>INDEX('Masterlist - Updating'!$S:$S,MATCH(B366,'Masterlist - Updating'!$B:$B,0))</f>
        <v>SALDM/0523/2/21
3603480001
SALDM/1074/3/21</v>
      </c>
      <c r="T366" s="7" t="str">
        <f>INDEX('Masterlist - Updating'!$T:$T,MATCH(B366,'Masterlist - Updating'!$B:$B,0))</f>
        <v>21.04.2023
05.07.2022
12.08.2023</v>
      </c>
      <c r="U366" s="11">
        <f t="shared" ca="1" si="19"/>
        <v>44831</v>
      </c>
      <c r="V366" s="11">
        <f t="shared" si="21"/>
        <v>45037</v>
      </c>
    </row>
    <row r="367" spans="1:22" ht="62" hidden="1" x14ac:dyDescent="0.35">
      <c r="A367" s="2">
        <v>305</v>
      </c>
      <c r="B367" s="12" t="s">
        <v>1529</v>
      </c>
      <c r="C367" s="130" t="str">
        <f>INDEX('Masterlist - Updating'!$C:$C,MATCH(B367,'Masterlist - Updating'!$B:$B,0))</f>
        <v>RING GAUGE
(GO &amp; NO GO)</v>
      </c>
      <c r="D367" s="7" t="str">
        <f>INDEX('Masterlist - Updating'!$D:$D,MATCH(B367,'Masterlist - Updating'!$B:$B,0))</f>
        <v>PMC MERCURY</v>
      </c>
      <c r="E367" s="7" t="str">
        <f>INDEX('Masterlist - Updating'!$E:$E,MATCH(B367,'Masterlist - Updating'!$B:$B,0))</f>
        <v xml:space="preserve">3-1/4" - 8 UN - 2A </v>
      </c>
      <c r="F367" s="7" t="str">
        <f>INDEX('Masterlist - Updating'!$F:$F,MATCH(B367,'Masterlist - Updating'!$B:$B,0))</f>
        <v>MTG32255</v>
      </c>
      <c r="G367" s="7" t="str">
        <f>INDEX('Masterlist - Updating'!$G:$G,MATCH(B367,'Masterlist - Updating'!$B:$B,0))</f>
        <v>QCD/TRSG/PROCEDURE 014 / TRSG/QM/001/20 / ANSI/ASME B1.2-1983</v>
      </c>
      <c r="H367" s="7" t="str">
        <f>INDEX('Masterlist - Updating'!$H:$H,MATCH(B367,'Masterlist - Updating'!$B:$B,0))</f>
        <v>ANSI/ASME B1.2
ANSI/ASME B1.8
ANSI/ASME B1.20.1
ANSI/ASME B1.5</v>
      </c>
      <c r="I367" s="8">
        <f>INDEX('Masterlist - Updating'!$I:$I,MATCH(B367,'Masterlist - Updating'!$B:$B,0))</f>
        <v>44812</v>
      </c>
      <c r="J367" s="133">
        <f>INDEX('Masterlist - Updating'!$J:$J,MATCH(B367,'Masterlist - Updating'!$B:$B,0))</f>
        <v>1</v>
      </c>
      <c r="K367" s="133" t="str">
        <f>INDEX('Masterlist - Updating'!$K:$K,MATCH(B367,'Masterlist - Updating'!$B:$B,0))</f>
        <v>Years</v>
      </c>
      <c r="L367" s="8">
        <f>INDEX('Masterlist - Updating'!$L:$L,MATCH(B367,'Masterlist - Updating'!$B:$B,0))</f>
        <v>45177</v>
      </c>
      <c r="M367" s="7" t="str">
        <f>INDEX('Masterlist - Updating'!$M:$M,MATCH(B367,'Masterlist - Updating'!$B:$B,0))</f>
        <v>TRESCAL</v>
      </c>
      <c r="N367" s="7" t="str">
        <f>INDEX('Masterlist - Updating'!$N:$N,MATCH(B367,'Masterlist - Updating'!$B:$B,0))</f>
        <v>SALDM/1496/1/22</v>
      </c>
      <c r="O367" s="7" t="str">
        <f>INDEX('Masterlist - Updating'!$O:$O,MATCH(B367,'Masterlist - Updating'!$B:$B,0))</f>
        <v>QC GAUGE ROOM - C</v>
      </c>
      <c r="P367" s="7" t="b">
        <f ca="1">INDEX('Masterlist - Updating'!$P:$P,MATCH(B367,'Masterlist - Updating'!$B:$B,0))</f>
        <v>1</v>
      </c>
      <c r="Q367" s="7">
        <f>INDEX('Masterlist - Updating'!$Q:$Q,MATCH(B367,'Masterlist - Updating'!$B:$B,0))</f>
        <v>0</v>
      </c>
      <c r="R367" s="7">
        <f>INDEX('Masterlist - Updating'!$R:$R,MATCH(B367,'Masterlist - Updating'!$B:$B,0))</f>
        <v>0</v>
      </c>
      <c r="S367" s="7">
        <f>INDEX('Masterlist - Updating'!$S:$S,MATCH(B367,'Masterlist - Updating'!$B:$B,0))</f>
        <v>0</v>
      </c>
      <c r="T367" s="7">
        <f>INDEX('Masterlist - Updating'!$T:$T,MATCH(B367,'Masterlist - Updating'!$B:$B,0))</f>
        <v>0</v>
      </c>
      <c r="U367" s="11">
        <f t="shared" ca="1" si="19"/>
        <v>44831</v>
      </c>
      <c r="V367" s="11">
        <f t="shared" si="21"/>
        <v>45163</v>
      </c>
    </row>
    <row r="368" spans="1:22" ht="62" hidden="1" x14ac:dyDescent="0.35">
      <c r="A368" s="2">
        <v>308</v>
      </c>
      <c r="B368" s="12" t="s">
        <v>1531</v>
      </c>
      <c r="C368" s="130" t="str">
        <f>INDEX('Masterlist - Updating'!$C:$C,MATCH(B368,'Masterlist - Updating'!$B:$B,0))</f>
        <v>RING GAUGE
(GO &amp; NO GO)</v>
      </c>
      <c r="D368" s="7" t="str">
        <f>INDEX('Masterlist - Updating'!$D:$D,MATCH(B368,'Masterlist - Updating'!$B:$B,0))</f>
        <v>PMC MERCURY</v>
      </c>
      <c r="E368" s="7" t="str">
        <f>INDEX('Masterlist - Updating'!$E:$E,MATCH(B368,'Masterlist - Updating'!$B:$B,0))</f>
        <v>3-3/8" - 8 UN - 2A</v>
      </c>
      <c r="F368" s="7" t="str">
        <f>INDEX('Masterlist - Updating'!$F:$F,MATCH(B368,'Masterlist - Updating'!$B:$B,0))</f>
        <v>MTG32267</v>
      </c>
      <c r="G368" s="7" t="str">
        <f>INDEX('Masterlist - Updating'!$G:$G,MATCH(B368,'Masterlist - Updating'!$B:$B,0))</f>
        <v>QCD/TRSG/PROCEDURE 014 / TRSG/QM/001/20 / ANSI/ASME B1.2-1983</v>
      </c>
      <c r="H368" s="7" t="str">
        <f>INDEX('Masterlist - Updating'!$H:$H,MATCH(B368,'Masterlist - Updating'!$B:$B,0))</f>
        <v>ANSI/ASME B1.2
ANSI/ASME B1.8
ANSI/ASME B1.20.1
ANSI/ASME B1.5</v>
      </c>
      <c r="I368" s="8">
        <f>INDEX('Masterlist - Updating'!$I:$I,MATCH(B368,'Masterlist - Updating'!$B:$B,0))</f>
        <v>44820</v>
      </c>
      <c r="J368" s="133">
        <f>INDEX('Masterlist - Updating'!$J:$J,MATCH(B368,'Masterlist - Updating'!$B:$B,0))</f>
        <v>1</v>
      </c>
      <c r="K368" s="133" t="str">
        <f>INDEX('Masterlist - Updating'!$K:$K,MATCH(B368,'Masterlist - Updating'!$B:$B,0))</f>
        <v>Years</v>
      </c>
      <c r="L368" s="8">
        <f>INDEX('Masterlist - Updating'!$L:$L,MATCH(B368,'Masterlist - Updating'!$B:$B,0))</f>
        <v>45185</v>
      </c>
      <c r="M368" s="7" t="str">
        <f>INDEX('Masterlist - Updating'!$M:$M,MATCH(B368,'Masterlist - Updating'!$B:$B,0))</f>
        <v>TRESCAL</v>
      </c>
      <c r="N368" s="7" t="str">
        <f>INDEX('Masterlist - Updating'!$N:$N,MATCH(B368,'Masterlist - Updating'!$B:$B,0))</f>
        <v>SALDM/1496/2/22</v>
      </c>
      <c r="O368" s="7" t="str">
        <f>INDEX('Masterlist - Updating'!$O:$O,MATCH(B368,'Masterlist - Updating'!$B:$B,0))</f>
        <v>QC GAUGE ROOM - C</v>
      </c>
      <c r="P368" s="7" t="b">
        <f ca="1">INDEX('Masterlist - Updating'!$P:$P,MATCH(B368,'Masterlist - Updating'!$B:$B,0))</f>
        <v>1</v>
      </c>
      <c r="Q368" s="7">
        <f>INDEX('Masterlist - Updating'!$Q:$Q,MATCH(B368,'Masterlist - Updating'!$B:$B,0))</f>
        <v>0</v>
      </c>
      <c r="R368" s="7" t="str">
        <f>INDEX('Masterlist - Updating'!$R:$R,MATCH(B368,'Masterlist - Updating'!$B:$B,0))</f>
        <v>SML/HT/002
1060
0101</v>
      </c>
      <c r="S368" s="7" t="str">
        <f>INDEX('Masterlist - Updating'!$S:$S,MATCH(B368,'Masterlist - Updating'!$B:$B,0))</f>
        <v>SALDM/0523/2/21
12989-0922-06864-CMDD
SALDM/1074/3/21</v>
      </c>
      <c r="T368" s="7" t="str">
        <f>INDEX('Masterlist - Updating'!$T:$T,MATCH(B368,'Masterlist - Updating'!$B:$B,0))</f>
        <v>21.04.2023
07.09.2023
12.08.2023</v>
      </c>
      <c r="U368" s="11">
        <f t="shared" ca="1" si="19"/>
        <v>44831</v>
      </c>
      <c r="V368" s="11">
        <f t="shared" si="21"/>
        <v>45171</v>
      </c>
    </row>
    <row r="369" spans="1:22" ht="62" hidden="1" x14ac:dyDescent="0.35">
      <c r="A369" s="2">
        <v>304</v>
      </c>
      <c r="B369" s="12" t="s">
        <v>1534</v>
      </c>
      <c r="C369" s="130" t="str">
        <f>INDEX('Masterlist - Updating'!$C:$C,MATCH(B369,'Masterlist - Updating'!$B:$B,0))</f>
        <v>RING GAUGE
(GO &amp; NO GO)</v>
      </c>
      <c r="D369" s="7" t="str">
        <f>INDEX('Masterlist - Updating'!$D:$D,MATCH(B369,'Masterlist - Updating'!$B:$B,0))</f>
        <v>PMC MERCURY</v>
      </c>
      <c r="E369" s="7" t="str">
        <f>INDEX('Masterlist - Updating'!$E:$E,MATCH(B369,'Masterlist - Updating'!$B:$B,0))</f>
        <v>3-3/4" - 8 UN - 2A</v>
      </c>
      <c r="F369" s="7" t="str">
        <f>INDEX('Masterlist - Updating'!$F:$F,MATCH(B369,'Masterlist - Updating'!$B:$B,0))</f>
        <v>MTG32378</v>
      </c>
      <c r="G369" s="7" t="str">
        <f>INDEX('Masterlist - Updating'!$G:$G,MATCH(B369,'Masterlist - Updating'!$B:$B,0))</f>
        <v>QCD/TRSG/PROCEDURE 014 / TRSG/QM/001/20 / ANSI/ASME B1.2-1983</v>
      </c>
      <c r="H369" s="7" t="str">
        <f>INDEX('Masterlist - Updating'!$H:$H,MATCH(B369,'Masterlist - Updating'!$B:$B,0))</f>
        <v>ANSI/ASME B1.2
ANSI/ASME B1.8
ANSI/ASME B1.20.1
ANSI/ASME B1.5</v>
      </c>
      <c r="I369" s="8">
        <f>INDEX('Masterlist - Updating'!$I:$I,MATCH(B369,'Masterlist - Updating'!$B:$B,0))</f>
        <v>44820</v>
      </c>
      <c r="J369" s="133">
        <f>INDEX('Masterlist - Updating'!$J:$J,MATCH(B369,'Masterlist - Updating'!$B:$B,0))</f>
        <v>1</v>
      </c>
      <c r="K369" s="133" t="str">
        <f>INDEX('Masterlist - Updating'!$K:$K,MATCH(B369,'Masterlist - Updating'!$B:$B,0))</f>
        <v>Years</v>
      </c>
      <c r="L369" s="8">
        <f>INDEX('Masterlist - Updating'!$L:$L,MATCH(B369,'Masterlist - Updating'!$B:$B,0))</f>
        <v>45185</v>
      </c>
      <c r="M369" s="7" t="str">
        <f>INDEX('Masterlist - Updating'!$M:$M,MATCH(B369,'Masterlist - Updating'!$B:$B,0))</f>
        <v>TRESCAL</v>
      </c>
      <c r="N369" s="7" t="str">
        <f>INDEX('Masterlist - Updating'!$N:$N,MATCH(B369,'Masterlist - Updating'!$B:$B,0))</f>
        <v>SALDM/1496/3/22</v>
      </c>
      <c r="O369" s="7" t="str">
        <f>INDEX('Masterlist - Updating'!$O:$O,MATCH(B369,'Masterlist - Updating'!$B:$B,0))</f>
        <v>QC GAUGE ROOM - C</v>
      </c>
      <c r="P369" s="7" t="b">
        <f ca="1">INDEX('Masterlist - Updating'!$P:$P,MATCH(B369,'Masterlist - Updating'!$B:$B,0))</f>
        <v>1</v>
      </c>
      <c r="Q369" s="7">
        <f>INDEX('Masterlist - Updating'!$Q:$Q,MATCH(B369,'Masterlist - Updating'!$B:$B,0))</f>
        <v>0</v>
      </c>
      <c r="R369" s="7" t="str">
        <f>INDEX('Masterlist - Updating'!$R:$R,MATCH(B369,'Masterlist - Updating'!$B:$B,0))</f>
        <v>SML/HT/002
1060
0101</v>
      </c>
      <c r="S369" s="7" t="str">
        <f>INDEX('Masterlist - Updating'!$S:$S,MATCH(B369,'Masterlist - Updating'!$B:$B,0))</f>
        <v>SALDM/0523/2/21
12989-0922-06864-CMDD
SALDM/1074/3/21</v>
      </c>
      <c r="T369" s="7" t="str">
        <f>INDEX('Masterlist - Updating'!$T:$T,MATCH(B369,'Masterlist - Updating'!$B:$B,0))</f>
        <v>21.04.2023
07.09.2023
12.08.2023</v>
      </c>
      <c r="U369" s="11">
        <f t="shared" ca="1" si="19"/>
        <v>44831</v>
      </c>
      <c r="V369" s="11">
        <f t="shared" si="21"/>
        <v>45171</v>
      </c>
    </row>
    <row r="370" spans="1:22" ht="62" hidden="1" x14ac:dyDescent="0.35">
      <c r="A370" s="2">
        <v>299</v>
      </c>
      <c r="B370" s="12" t="s">
        <v>1537</v>
      </c>
      <c r="C370" s="130" t="str">
        <f>INDEX('Masterlist - Updating'!$C:$C,MATCH(B370,'Masterlist - Updating'!$B:$B,0))</f>
        <v>RING GAUGE
(GO &amp; NO GO)</v>
      </c>
      <c r="D370" s="7" t="str">
        <f>INDEX('Masterlist - Updating'!$D:$D,MATCH(B370,'Masterlist - Updating'!$B:$B,0))</f>
        <v>PMC MERCURY</v>
      </c>
      <c r="E370" s="7" t="str">
        <f>INDEX('Masterlist - Updating'!$E:$E,MATCH(B370,'Masterlist - Updating'!$B:$B,0))</f>
        <v>2-1/4" - 8 UN - 2A</v>
      </c>
      <c r="F370" s="7" t="str">
        <f>INDEX('Masterlist - Updating'!$F:$F,MATCH(B370,'Masterlist - Updating'!$B:$B,0))</f>
        <v>MTG33136</v>
      </c>
      <c r="G370" s="7" t="str">
        <f>INDEX('Masterlist - Updating'!$G:$G,MATCH(B370,'Masterlist - Updating'!$B:$B,0))</f>
        <v>MDCP-14:2020</v>
      </c>
      <c r="H370" s="7" t="str">
        <f>INDEX('Masterlist - Updating'!$H:$H,MATCH(B370,'Masterlist - Updating'!$B:$B,0))</f>
        <v>ANSI/ASME B1.2
ANSI/ASME B1.8
ANSI/ASME B1.20.1
ANSI/ASME B1.5</v>
      </c>
      <c r="I370" s="8">
        <f>INDEX('Masterlist - Updating'!$I:$I,MATCH(B370,'Masterlist - Updating'!$B:$B,0))</f>
        <v>44567</v>
      </c>
      <c r="J370" s="133">
        <f>INDEX('Masterlist - Updating'!$J:$J,MATCH(B370,'Masterlist - Updating'!$B:$B,0))</f>
        <v>1</v>
      </c>
      <c r="K370" s="133" t="str">
        <f>INDEX('Masterlist - Updating'!$K:$K,MATCH(B370,'Masterlist - Updating'!$B:$B,0))</f>
        <v>Years</v>
      </c>
      <c r="L370" s="8">
        <f>INDEX('Masterlist - Updating'!$L:$L,MATCH(B370,'Masterlist - Updating'!$B:$B,0))</f>
        <v>44932</v>
      </c>
      <c r="M370" s="7" t="str">
        <f>INDEX('Masterlist - Updating'!$M:$M,MATCH(B370,'Masterlist - Updating'!$B:$B,0))</f>
        <v>Ming Deng</v>
      </c>
      <c r="N370" s="7" t="str">
        <f>INDEX('Masterlist - Updating'!$N:$N,MATCH(B370,'Masterlist - Updating'!$B:$B,0))</f>
        <v>MDL214090-5</v>
      </c>
      <c r="O370" s="7" t="str">
        <f>INDEX('Masterlist - Updating'!$O:$O,MATCH(B370,'Masterlist - Updating'!$B:$B,0))</f>
        <v>QC GAUGE ROOM - C</v>
      </c>
      <c r="P370" s="7" t="b">
        <f ca="1">INDEX('Masterlist - Updating'!$P:$P,MATCH(B370,'Masterlist - Updating'!$B:$B,0))</f>
        <v>1</v>
      </c>
      <c r="Q370" s="7">
        <f>INDEX('Masterlist - Updating'!$Q:$Q,MATCH(B370,'Masterlist - Updating'!$B:$B,0))</f>
        <v>0</v>
      </c>
      <c r="R370" s="7">
        <f>INDEX('Masterlist - Updating'!$R:$R,MATCH(B370,'Masterlist - Updating'!$B:$B,0))</f>
        <v>0</v>
      </c>
      <c r="S370" s="7">
        <f>INDEX('Masterlist - Updating'!$S:$S,MATCH(B370,'Masterlist - Updating'!$B:$B,0))</f>
        <v>0</v>
      </c>
      <c r="T370" s="7">
        <f>INDEX('Masterlist - Updating'!$T:$T,MATCH(B370,'Masterlist - Updating'!$B:$B,0))</f>
        <v>0</v>
      </c>
      <c r="U370" s="11">
        <f t="shared" ca="1" si="19"/>
        <v>44831</v>
      </c>
      <c r="V370" s="11">
        <f t="shared" si="21"/>
        <v>44918</v>
      </c>
    </row>
    <row r="371" spans="1:22" ht="62" hidden="1" x14ac:dyDescent="0.35">
      <c r="A371" s="2">
        <v>310</v>
      </c>
      <c r="B371" s="12" t="s">
        <v>1540</v>
      </c>
      <c r="C371" s="130" t="str">
        <f>INDEX('Masterlist - Updating'!$C:$C,MATCH(B371,'Masterlist - Updating'!$B:$B,0))</f>
        <v>RING GAUGE
(GO &amp; NO GO)</v>
      </c>
      <c r="D371" s="7" t="str">
        <f>INDEX('Masterlist - Updating'!$D:$D,MATCH(B371,'Masterlist - Updating'!$B:$B,0))</f>
        <v>PMC MERCURY</v>
      </c>
      <c r="E371" s="7" t="str">
        <f>INDEX('Masterlist - Updating'!$E:$E,MATCH(B371,'Masterlist - Updating'!$B:$B,0))</f>
        <v>4-1/2" - 8UN - 2A</v>
      </c>
      <c r="F371" s="7" t="str">
        <f>INDEX('Masterlist - Updating'!$F:$F,MATCH(B371,'Masterlist - Updating'!$B:$B,0))</f>
        <v>MTG33082</v>
      </c>
      <c r="G371" s="7" t="str">
        <f>INDEX('Masterlist - Updating'!$G:$G,MATCH(B371,'Masterlist - Updating'!$B:$B,0))</f>
        <v>MDCP-14:2020</v>
      </c>
      <c r="H371" s="7" t="str">
        <f>INDEX('Masterlist - Updating'!$H:$H,MATCH(B371,'Masterlist - Updating'!$B:$B,0))</f>
        <v>ANSI/ASME B1.2
ANSI/ASME B1.8
ANSI/ASME B1.20.1
ANSI/ASME B1.5</v>
      </c>
      <c r="I371" s="8">
        <f>INDEX('Masterlist - Updating'!$I:$I,MATCH(B371,'Masterlist - Updating'!$B:$B,0))</f>
        <v>44442</v>
      </c>
      <c r="J371" s="133">
        <f>INDEX('Masterlist - Updating'!$J:$J,MATCH(B371,'Masterlist - Updating'!$B:$B,0))</f>
        <v>1</v>
      </c>
      <c r="K371" s="133" t="str">
        <f>INDEX('Masterlist - Updating'!$K:$K,MATCH(B371,'Masterlist - Updating'!$B:$B,0))</f>
        <v>Years</v>
      </c>
      <c r="L371" s="8">
        <f>INDEX('Masterlist - Updating'!$L:$L,MATCH(B371,'Masterlist - Updating'!$B:$B,0))</f>
        <v>44807</v>
      </c>
      <c r="M371" s="7" t="str">
        <f>INDEX('Masterlist - Updating'!$M:$M,MATCH(B371,'Masterlist - Updating'!$B:$B,0))</f>
        <v>Ming Deng</v>
      </c>
      <c r="N371" s="7" t="str">
        <f>INDEX('Masterlist - Updating'!$N:$N,MATCH(B371,'Masterlist - Updating'!$B:$B,0))</f>
        <v>MDL212636-1</v>
      </c>
      <c r="O371" s="7" t="str">
        <f>INDEX('Masterlist - Updating'!$O:$O,MATCH(B371,'Masterlist - Updating'!$B:$B,0))</f>
        <v>QC GAUGE ROOM - C</v>
      </c>
      <c r="P371" s="7" t="b">
        <f ca="1">INDEX('Masterlist - Updating'!$P:$P,MATCH(B371,'Masterlist - Updating'!$B:$B,0))</f>
        <v>0</v>
      </c>
      <c r="Q371" s="7">
        <f>INDEX('Masterlist - Updating'!$Q:$Q,MATCH(B371,'Masterlist - Updating'!$B:$B,0))</f>
        <v>0</v>
      </c>
      <c r="R371" s="7">
        <f>INDEX('Masterlist - Updating'!$R:$R,MATCH(B371,'Masterlist - Updating'!$B:$B,0))</f>
        <v>0</v>
      </c>
      <c r="S371" s="7">
        <f>INDEX('Masterlist - Updating'!$S:$S,MATCH(B371,'Masterlist - Updating'!$B:$B,0))</f>
        <v>0</v>
      </c>
      <c r="T371" s="7">
        <f>INDEX('Masterlist - Updating'!$T:$T,MATCH(B371,'Masterlist - Updating'!$B:$B,0))</f>
        <v>0</v>
      </c>
      <c r="U371" s="11">
        <f t="shared" ca="1" si="19"/>
        <v>44831</v>
      </c>
      <c r="V371" s="11">
        <f t="shared" si="21"/>
        <v>44793</v>
      </c>
    </row>
  </sheetData>
  <autoFilter ref="A2:V371">
    <filterColumn colId="9" showButton="0"/>
    <filterColumn colId="15">
      <filters>
        <filter val="FALSE"/>
      </filters>
    </filterColumn>
  </autoFilter>
  <mergeCells count="19">
    <mergeCell ref="M1:M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K2"/>
    <mergeCell ref="L1:L2"/>
    <mergeCell ref="T1:T2"/>
    <mergeCell ref="N1:N2"/>
    <mergeCell ref="O1:O2"/>
    <mergeCell ref="P1:P2"/>
    <mergeCell ref="Q1:Q2"/>
    <mergeCell ref="R1:R2"/>
    <mergeCell ref="S1:S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Masterlist - Updating</vt:lpstr>
      <vt:lpstr>Masterlist - Reference</vt:lpstr>
      <vt:lpstr>Color Code</vt:lpstr>
      <vt:lpstr>Masterlist Original- References</vt:lpstr>
      <vt:lpstr>NDT List Autolink (Audit)</vt:lpstr>
      <vt:lpstr>Masterlist Autolink (Audit)</vt:lpstr>
      <vt:lpstr>Sheet1</vt:lpstr>
      <vt:lpstr>'Masterlist - Reference'!Print_Area</vt:lpstr>
      <vt:lpstr>'Masterlist - Updating'!Print_Area</vt:lpstr>
      <vt:lpstr>'Masterlist Autolink (Audit)'!Print_Area</vt:lpstr>
      <vt:lpstr>'Masterlist Original- References'!Print_Area</vt:lpstr>
      <vt:lpstr>'NDT List Autolink (Audit)'!Print_Area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Janette Vinisol</dc:creator>
  <cp:lastModifiedBy>Janette Vinisol</cp:lastModifiedBy>
  <cp:lastPrinted>2022-08-11T00:23:13Z</cp:lastPrinted>
  <dcterms:created xsi:type="dcterms:W3CDTF">2022-05-25T06:01:18Z</dcterms:created>
  <dcterms:modified xsi:type="dcterms:W3CDTF">2022-09-27T03:40:49Z</dcterms:modified>
</cp:coreProperties>
</file>