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ownloads/"/>
    </mc:Choice>
  </mc:AlternateContent>
  <xr:revisionPtr revIDLastSave="0" documentId="13_ncr:1_{BA455FD2-6280-CE4F-BEDD-2290219F78F3}" xr6:coauthVersionLast="45" xr6:coauthVersionMax="45" xr10:uidLastSave="{00000000-0000-0000-0000-000000000000}"/>
  <bookViews>
    <workbookView xWindow="8240" yWindow="500" windowWidth="20200" windowHeight="14540" xr2:uid="{99DC6848-5D07-3D4B-9633-4C83590B57A9}"/>
  </bookViews>
  <sheets>
    <sheet name="Sheet1" sheetId="1" r:id="rId1"/>
  </sheets>
  <definedNames>
    <definedName name="_xlchart.v2.0" hidden="1">Sheet1!$D$4:$D$6</definedName>
    <definedName name="_xlchart.v2.1" hidden="1">Sheet1!$E$3</definedName>
    <definedName name="_xlchart.v2.10" hidden="1">Sheet1!$E$3:$G$3</definedName>
    <definedName name="_xlchart.v2.11" hidden="1">Sheet1!$E$4:$G$4</definedName>
    <definedName name="_xlchart.v2.12" hidden="1">Sheet1!$E$5:$G$5</definedName>
    <definedName name="_xlchart.v2.13" hidden="1">Sheet1!$E$6:$G$6</definedName>
    <definedName name="_xlchart.v2.2" hidden="1">Sheet1!$E$4:$E$6</definedName>
    <definedName name="_xlchart.v2.3" hidden="1">Sheet1!$F$3</definedName>
    <definedName name="_xlchart.v2.4" hidden="1">Sheet1!$F$4:$F$6</definedName>
    <definedName name="_xlchart.v2.5" hidden="1">Sheet1!$G$3</definedName>
    <definedName name="_xlchart.v2.6" hidden="1">Sheet1!$G$4:$G$6</definedName>
    <definedName name="_xlchart.v2.7" hidden="1">Sheet1!$D$4</definedName>
    <definedName name="_xlchart.v2.8" hidden="1">Sheet1!$D$5</definedName>
    <definedName name="_xlchart.v2.9" hidden="1">Sheet1!$D$6</definedName>
    <definedName name="cluster">Sheet1!$A$13:$K$67</definedName>
    <definedName name="solver_adj" localSheetId="0" hidden="1">Sheet1!$C$4:$C$6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Sheet1!$C$4:$C$6</definedName>
    <definedName name="solver_lhs2" localSheetId="0" hidden="1">Sheet1!$C$4:$C$6</definedName>
    <definedName name="solver_lhs3" localSheetId="0" hidden="1">Sheet1!$C$4:$C$6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Sheet1!$S$8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Sheet1!$A$67</definedName>
    <definedName name="solver_rhs2" localSheetId="0" hidden="1">integer</definedName>
    <definedName name="solver_rhs3" localSheetId="0" hidden="1">Sheet1!$A$13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9" i="1" l="1"/>
  <c r="D5" i="1" l="1"/>
  <c r="D6" i="1"/>
  <c r="D4" i="1"/>
  <c r="J19" i="1"/>
  <c r="J21" i="1"/>
  <c r="J27" i="1"/>
  <c r="J29" i="1"/>
  <c r="J35" i="1"/>
  <c r="J37" i="1"/>
  <c r="J43" i="1"/>
  <c r="J45" i="1"/>
  <c r="J51" i="1"/>
  <c r="J53" i="1"/>
  <c r="J59" i="1"/>
  <c r="J61" i="1"/>
  <c r="J67" i="1"/>
  <c r="D11" i="1"/>
  <c r="E11" i="1"/>
  <c r="C11" i="1"/>
  <c r="E10" i="1"/>
  <c r="D10" i="1"/>
  <c r="J14" i="1" s="1"/>
  <c r="C10" i="1"/>
  <c r="I15" i="1" s="1"/>
  <c r="I56" i="1" l="1"/>
  <c r="I40" i="1"/>
  <c r="I24" i="1"/>
  <c r="J65" i="1"/>
  <c r="J57" i="1"/>
  <c r="J49" i="1"/>
  <c r="J41" i="1"/>
  <c r="J33" i="1"/>
  <c r="J25" i="1"/>
  <c r="J17" i="1"/>
  <c r="K62" i="1"/>
  <c r="I13" i="1"/>
  <c r="I52" i="1"/>
  <c r="I36" i="1"/>
  <c r="I20" i="1"/>
  <c r="J63" i="1"/>
  <c r="J55" i="1"/>
  <c r="J47" i="1"/>
  <c r="J39" i="1"/>
  <c r="J31" i="1"/>
  <c r="J23" i="1"/>
  <c r="J15" i="1"/>
  <c r="I60" i="1"/>
  <c r="I67" i="1"/>
  <c r="I64" i="1"/>
  <c r="I48" i="1"/>
  <c r="I32" i="1"/>
  <c r="I16" i="1"/>
  <c r="I44" i="1"/>
  <c r="I28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13" i="1"/>
  <c r="K14" i="1"/>
  <c r="K18" i="1"/>
  <c r="K22" i="1"/>
  <c r="K26" i="1"/>
  <c r="K30" i="1"/>
  <c r="K34" i="1"/>
  <c r="K38" i="1"/>
  <c r="K42" i="1"/>
  <c r="K46" i="1"/>
  <c r="K50" i="1"/>
  <c r="K54" i="1"/>
  <c r="K66" i="1"/>
  <c r="K58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J13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I63" i="1"/>
  <c r="I59" i="1"/>
  <c r="I55" i="1"/>
  <c r="I51" i="1"/>
  <c r="E6" i="1" s="1"/>
  <c r="I47" i="1"/>
  <c r="I43" i="1"/>
  <c r="E4" i="1" s="1"/>
  <c r="I39" i="1"/>
  <c r="I35" i="1"/>
  <c r="I31" i="1"/>
  <c r="I27" i="1"/>
  <c r="I23" i="1"/>
  <c r="I19" i="1"/>
  <c r="J66" i="1"/>
  <c r="J62" i="1"/>
  <c r="J58" i="1"/>
  <c r="J54" i="1"/>
  <c r="J50" i="1"/>
  <c r="F6" i="1" s="1"/>
  <c r="J46" i="1"/>
  <c r="J42" i="1"/>
  <c r="J38" i="1"/>
  <c r="J34" i="1"/>
  <c r="J30" i="1"/>
  <c r="J26" i="1"/>
  <c r="J22" i="1"/>
  <c r="J18" i="1"/>
  <c r="G6" i="1" l="1"/>
  <c r="F5" i="1"/>
  <c r="G5" i="1"/>
  <c r="G4" i="1"/>
  <c r="E5" i="1"/>
  <c r="F4" i="1"/>
  <c r="O45" i="1"/>
  <c r="O65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19" i="1"/>
  <c r="N27" i="1"/>
  <c r="N35" i="1"/>
  <c r="N43" i="1"/>
  <c r="N51" i="1"/>
  <c r="N59" i="1"/>
  <c r="N67" i="1"/>
  <c r="N23" i="1"/>
  <c r="N39" i="1"/>
  <c r="N55" i="1"/>
  <c r="N16" i="1"/>
  <c r="N32" i="1"/>
  <c r="N48" i="1"/>
  <c r="N64" i="1"/>
  <c r="N20" i="1"/>
  <c r="N28" i="1"/>
  <c r="N36" i="1"/>
  <c r="N44" i="1"/>
  <c r="N52" i="1"/>
  <c r="N60" i="1"/>
  <c r="N13" i="1"/>
  <c r="N15" i="1"/>
  <c r="N31" i="1"/>
  <c r="N47" i="1"/>
  <c r="N63" i="1"/>
  <c r="N24" i="1"/>
  <c r="N40" i="1"/>
  <c r="N56" i="1"/>
  <c r="O32" i="1"/>
  <c r="O64" i="1"/>
  <c r="O41" i="1"/>
  <c r="O20" i="1"/>
  <c r="O52" i="1"/>
  <c r="O29" i="1"/>
  <c r="O6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13" i="1"/>
  <c r="P17" i="1"/>
  <c r="P25" i="1"/>
  <c r="P33" i="1"/>
  <c r="P41" i="1"/>
  <c r="P49" i="1"/>
  <c r="P57" i="1"/>
  <c r="P65" i="1"/>
  <c r="P14" i="1"/>
  <c r="P30" i="1"/>
  <c r="P46" i="1"/>
  <c r="P62" i="1"/>
  <c r="P18" i="1"/>
  <c r="P26" i="1"/>
  <c r="P34" i="1"/>
  <c r="P42" i="1"/>
  <c r="P50" i="1"/>
  <c r="P58" i="1"/>
  <c r="P66" i="1"/>
  <c r="P21" i="1"/>
  <c r="P29" i="1"/>
  <c r="P37" i="1"/>
  <c r="P45" i="1"/>
  <c r="P53" i="1"/>
  <c r="P61" i="1"/>
  <c r="P22" i="1"/>
  <c r="P38" i="1"/>
  <c r="P54" i="1"/>
  <c r="O24" i="1"/>
  <c r="O40" i="1"/>
  <c r="O56" i="1"/>
  <c r="O17" i="1"/>
  <c r="O33" i="1"/>
  <c r="O49" i="1"/>
  <c r="O48" i="1"/>
  <c r="O25" i="1"/>
  <c r="O57" i="1"/>
  <c r="O36" i="1"/>
  <c r="O13" i="1"/>
  <c r="O18" i="1"/>
  <c r="O26" i="1"/>
  <c r="O34" i="1"/>
  <c r="O42" i="1"/>
  <c r="O50" i="1"/>
  <c r="O58" i="1"/>
  <c r="O66" i="1"/>
  <c r="O46" i="1"/>
  <c r="O62" i="1"/>
  <c r="O23" i="1"/>
  <c r="O39" i="1"/>
  <c r="O55" i="1"/>
  <c r="O19" i="1"/>
  <c r="O27" i="1"/>
  <c r="O35" i="1"/>
  <c r="O43" i="1"/>
  <c r="O51" i="1"/>
  <c r="O59" i="1"/>
  <c r="O67" i="1"/>
  <c r="O14" i="1"/>
  <c r="O22" i="1"/>
  <c r="O30" i="1"/>
  <c r="O38" i="1"/>
  <c r="O54" i="1"/>
  <c r="O15" i="1"/>
  <c r="O31" i="1"/>
  <c r="O47" i="1"/>
  <c r="O63" i="1"/>
  <c r="O28" i="1"/>
  <c r="O44" i="1"/>
  <c r="O60" i="1"/>
  <c r="O21" i="1"/>
  <c r="O37" i="1"/>
  <c r="O53" i="1"/>
  <c r="O16" i="1"/>
  <c r="S23" i="1" l="1"/>
  <c r="T23" i="1" s="1"/>
  <c r="S50" i="1"/>
  <c r="T50" i="1" s="1"/>
  <c r="S18" i="1"/>
  <c r="T18" i="1" s="1"/>
  <c r="S41" i="1"/>
  <c r="T41" i="1" s="1"/>
  <c r="S62" i="1"/>
  <c r="T62" i="1" s="1"/>
  <c r="S36" i="1"/>
  <c r="T36" i="1" s="1"/>
  <c r="S39" i="1"/>
  <c r="T39" i="1" s="1"/>
  <c r="S22" i="1"/>
  <c r="T22" i="1" s="1"/>
  <c r="S61" i="1"/>
  <c r="T61" i="1" s="1"/>
  <c r="S29" i="1"/>
  <c r="T29" i="1" s="1"/>
  <c r="S13" i="1"/>
  <c r="S19" i="1"/>
  <c r="T19" i="1" s="1"/>
  <c r="S38" i="1"/>
  <c r="T38" i="1" s="1"/>
  <c r="S63" i="1"/>
  <c r="T63" i="1" s="1"/>
  <c r="S48" i="1"/>
  <c r="T48" i="1" s="1"/>
  <c r="S51" i="1"/>
  <c r="T51" i="1" s="1"/>
  <c r="S54" i="1"/>
  <c r="T54" i="1" s="1"/>
  <c r="S45" i="1"/>
  <c r="T45" i="1" s="1"/>
  <c r="S56" i="1"/>
  <c r="T56" i="1" s="1"/>
  <c r="S47" i="1"/>
  <c r="T47" i="1" s="1"/>
  <c r="S60" i="1"/>
  <c r="T60" i="1" s="1"/>
  <c r="S28" i="1"/>
  <c r="T28" i="1" s="1"/>
  <c r="S32" i="1"/>
  <c r="T32" i="1" s="1"/>
  <c r="S43" i="1"/>
  <c r="T43" i="1" s="1"/>
  <c r="S66" i="1"/>
  <c r="T66" i="1" s="1"/>
  <c r="S34" i="1"/>
  <c r="T34" i="1" s="1"/>
  <c r="S57" i="1"/>
  <c r="T57" i="1" s="1"/>
  <c r="S25" i="1"/>
  <c r="T25" i="1" s="1"/>
  <c r="S40" i="1"/>
  <c r="T40" i="1" s="1"/>
  <c r="S31" i="1"/>
  <c r="T31" i="1" s="1"/>
  <c r="S52" i="1"/>
  <c r="T52" i="1" s="1"/>
  <c r="S20" i="1"/>
  <c r="T20" i="1" s="1"/>
  <c r="S16" i="1"/>
  <c r="T16" i="1" s="1"/>
  <c r="S67" i="1"/>
  <c r="T67" i="1" s="1"/>
  <c r="S35" i="1"/>
  <c r="T35" i="1" s="1"/>
  <c r="S46" i="1"/>
  <c r="T46" i="1" s="1"/>
  <c r="S30" i="1"/>
  <c r="T30" i="1" s="1"/>
  <c r="S14" i="1"/>
  <c r="T14" i="1" s="1"/>
  <c r="S53" i="1"/>
  <c r="T53" i="1" s="1"/>
  <c r="S37" i="1"/>
  <c r="T37" i="1" s="1"/>
  <c r="S21" i="1"/>
  <c r="T21" i="1" s="1"/>
  <c r="S24" i="1"/>
  <c r="T24" i="1" s="1"/>
  <c r="S15" i="1"/>
  <c r="T15" i="1" s="1"/>
  <c r="S44" i="1"/>
  <c r="T44" i="1" s="1"/>
  <c r="S64" i="1"/>
  <c r="T64" i="1" s="1"/>
  <c r="S55" i="1"/>
  <c r="T55" i="1" s="1"/>
  <c r="S59" i="1"/>
  <c r="T59" i="1" s="1"/>
  <c r="S27" i="1"/>
  <c r="T27" i="1" s="1"/>
  <c r="S58" i="1"/>
  <c r="T58" i="1" s="1"/>
  <c r="S42" i="1"/>
  <c r="T42" i="1" s="1"/>
  <c r="S26" i="1"/>
  <c r="T26" i="1" s="1"/>
  <c r="S65" i="1"/>
  <c r="T65" i="1" s="1"/>
  <c r="S49" i="1"/>
  <c r="T49" i="1" s="1"/>
  <c r="S33" i="1"/>
  <c r="T33" i="1" s="1"/>
  <c r="S17" i="1"/>
  <c r="T17" i="1" s="1"/>
  <c r="T13" i="1" l="1"/>
  <c r="S8" i="1"/>
</calcChain>
</file>

<file path=xl/sharedStrings.xml><?xml version="1.0" encoding="utf-8"?>
<sst xmlns="http://schemas.openxmlformats.org/spreadsheetml/2006/main" count="80" uniqueCount="77">
  <si>
    <t>Anchor Number</t>
  </si>
  <si>
    <t>CSA2010 number</t>
  </si>
  <si>
    <t>CSA2010</t>
  </si>
  <si>
    <t>z_free/reduced meals</t>
  </si>
  <si>
    <t xml:space="preserve">z_median household income </t>
  </si>
  <si>
    <t>Cluster number</t>
  </si>
  <si>
    <t>Lauraville</t>
  </si>
  <si>
    <t>Cluster 1</t>
  </si>
  <si>
    <t>Allendale/Irvington/S. Hilton</t>
  </si>
  <si>
    <t>Cluster 2</t>
  </si>
  <si>
    <t>North Baltimore/Guilford/Homeland</t>
  </si>
  <si>
    <t>Cluster 3</t>
  </si>
  <si>
    <t>sum_mindist2</t>
  </si>
  <si>
    <t>mean</t>
  </si>
  <si>
    <t>standarddev</t>
  </si>
  <si>
    <t>free/reduced meals</t>
  </si>
  <si>
    <t>median household income 2012</t>
  </si>
  <si>
    <t>life expectancy</t>
  </si>
  <si>
    <t>z_median household income 2012</t>
  </si>
  <si>
    <t>dist2_1</t>
  </si>
  <si>
    <t>dist2_2</t>
  </si>
  <si>
    <t>dist2_3</t>
  </si>
  <si>
    <t>min_dist2</t>
  </si>
  <si>
    <t>anchor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</si>
  <si>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</si>
  <si>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</si>
  <si>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</si>
  <si>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</si>
  <si>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</si>
  <si>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</si>
  <si>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</si>
  <si>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</si>
  <si>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</si>
  <si>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</si>
  <si>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</si>
  <si>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</si>
  <si>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</si>
  <si>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</si>
  <si>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</si>
  <si>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</si>
  <si>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</si>
  <si>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</si>
  <si>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</si>
  <si>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</si>
  <si>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</si>
  <si>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</si>
  <si>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</si>
  <si>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</si>
  <si>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</si>
  <si>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</si>
  <si>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</si>
  <si>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</si>
  <si>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</si>
  <si>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</si>
  <si>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</si>
  <si>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</si>
  <si>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</si>
  <si>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</si>
  <si>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</si>
  <si>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</si>
  <si>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</si>
  <si>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</si>
  <si>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</si>
  <si>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</si>
  <si>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</si>
  <si>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</si>
  <si>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</si>
  <si>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</si>
  <si>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</si>
  <si>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</si>
  <si>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</si>
  <si>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</si>
  <si>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</si>
  <si>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</si>
  <si>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</si>
  <si>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</si>
  <si>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z_lifeexpectancy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</si>
</sst>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Allendale/Irvington/S. Hilton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Sheet1!$E$3:$G$3</c:f>
              <c:strCache>
                <c:ptCount val="3"/>
                <c:pt idx="0">
                  <c:v>z_free/reduced meals</c:v>
                </c:pt>
                <c:pt idx="1">
                  <c:v>z_median household income </c:v>
                </c:pt>
                <c:pt idx="2">
                  <c:v>z_lifeexpectancy</c:v>
                </c:pt>
              </c:strCache>
            </c:strRef>
          </c:cat>
          <c:val>
            <c:numRef>
              <c:f>Sheet1!$E$4:$G$4</c:f>
              <c:numCache>
                <c:formatCode>General</c:formatCode>
                <c:ptCount val="3"/>
                <c:pt idx="0">
                  <c:v>0.45761143083160577</c:v>
                </c:pt>
                <c:pt idx="1">
                  <c:v>-0.51162116280128411</c:v>
                </c:pt>
                <c:pt idx="2">
                  <c:v>-0.66092418204450443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6-2D4C-823D-373EA140B612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Beechfield/Ten Hills/West Hills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Sheet1!$E$3:$G$3</c:f>
              <c:strCache>
                <c:ptCount val="3"/>
                <c:pt idx="0">
                  <c:v>z_free/reduced meals</c:v>
                </c:pt>
                <c:pt idx="1">
                  <c:v>z_median household income </c:v>
                </c:pt>
                <c:pt idx="2">
                  <c:v>z_lifeexpectancy</c:v>
                </c:pt>
              </c:strCache>
            </c:strRef>
          </c:cat>
          <c:val>
            <c:numRef>
              <c:f>Sheet1!$E$5:$G$5</c:f>
              <c:numCache>
                <c:formatCode>General</c:formatCode>
                <c:ptCount val="3"/>
                <c:pt idx="0">
                  <c:v>-0.31628202791009452</c:v>
                </c:pt>
                <c:pt idx="1">
                  <c:v>0.52664704281490049</c:v>
                </c:pt>
                <c:pt idx="2">
                  <c:v>0.68208214334335771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6-2D4C-823D-373EA140B612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Belair-Edison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Sheet1!$E$3:$G$3</c:f>
              <c:strCache>
                <c:ptCount val="3"/>
                <c:pt idx="0">
                  <c:v>z_free/reduced meals</c:v>
                </c:pt>
                <c:pt idx="1">
                  <c:v>z_median household income </c:v>
                </c:pt>
                <c:pt idx="2">
                  <c:v>z_lifeexpectancy</c:v>
                </c:pt>
              </c:strCache>
            </c:strRef>
          </c:cat>
          <c:val>
            <c:numRef>
              <c:f>Sheet1!$E$6:$G$6</c:f>
              <c:numCache>
                <c:formatCode>General</c:formatCode>
                <c:ptCount val="3"/>
                <c:pt idx="0">
                  <c:v>-3.059775358237339</c:v>
                </c:pt>
                <c:pt idx="1">
                  <c:v>2.0979053843003035</c:v>
                </c:pt>
                <c:pt idx="2">
                  <c:v>1.9717808219435775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6-2D4C-823D-373EA140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659455"/>
        <c:axId val="2126986431"/>
      </c:barChart>
      <c:catAx>
        <c:axId val="2084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86431"/>
        <c:crosses val="autoZero"/>
        <c:auto val="1"/>
        <c:lblAlgn val="ctr"/>
        <c:lblOffset val="100"/>
        <c:noMultiLvlLbl val="0"/>
      </c:catAx>
      <c:valAx>
        <c:axId val="212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2041663</xdr:colOff>
      <xdr:row>8</xdr:row>
      <xdr:rowOff>139976</xdr:rowOff>
    </xdr:from>
    <xdr:to>
      <xdr:col>8</xdr:col>
      <xdr:colOff>815837</xdr:colOff>
      <xdr:row>21</xdr:row>
      <xdr:rowOff>177524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AA83F-5962-C44A-AFF6-228C56D2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DBA1-2FB2-F34B-9FF4-8970F4A54638}">
  <dimension ref="A1:V69"/>
  <sheetViews>
    <sheetView tabSelected="1" topLeftCell="K5" zoomScale="66" workbookViewId="0">
      <selection activeCell="T16" sqref="T16"/>
    </sheetView>
  </sheetViews>
  <sheetFormatPr baseColWidth="10" defaultRowHeight="16" x14ac:dyDescent="0.2"/>
  <cols>
    <col min="4" max="4" width="27.6640625" bestFit="1" customWidth="1"/>
    <col min="5" max="5" width="14.1640625" customWidth="1"/>
    <col min="6" max="6" width="12.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">
      <c r="A2" s="1"/>
      <c r="B2" s="1"/>
      <c r="C2" s="1"/>
      <c r="D2" s="1">
        <v>2</v>
      </c>
      <c r="E2" s="4">
        <v>9</v>
      </c>
      <c r="F2" s="4">
        <v>10</v>
      </c>
      <c r="G2" s="4">
        <v>11</v>
      </c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7" x14ac:dyDescent="0.2">
      <c r="A3" s="1"/>
      <c r="B3" s="1" t="s">
        <v>0</v>
      </c>
      <c r="C3" s="5" t="s">
        <v>1</v>
      </c>
      <c r="D3" s="5" t="s">
        <v>2</v>
      </c>
      <c r="E3" s="6" t="s">
        <v>3</v>
      </c>
      <c r="F3" s="7" t="s">
        <v>4</v>
      </c>
      <c r="G3" s="7" t="s">
        <v>76</v>
      </c>
      <c r="H3" s="7"/>
      <c r="I3" s="7"/>
      <c r="J3" s="7" t="s">
        <v>5</v>
      </c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/>
      <c r="B4" s="1">
        <v>1</v>
      </c>
      <c r="C4" s="1">
        <v>1</v>
      </c>
      <c r="D4" s="1" t="str">
        <f>VLOOKUP(B4,cluster,$D$2,0)</f>
        <v>Allendale/Irvington/S. Hilton</v>
      </c>
      <c r="E4" s="1">
        <f>VLOOKUP(C4,cluster,$E$2,0)</f>
        <v>0.45761143083160577</v>
      </c>
      <c r="F4" s="1">
        <f>VLOOKUP(C4,cluster,$F$2,0)</f>
        <v>-0.51162116280128411</v>
      </c>
      <c r="G4" s="1">
        <f>VLOOKUP(C4,cluster,$G$2,0)</f>
        <v>-0.66092418204450443</v>
      </c>
      <c r="H4" s="1"/>
      <c r="I4" s="1"/>
      <c r="J4" s="1" t="s">
        <v>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"/>
      <c r="B5" s="1">
        <v>2</v>
      </c>
      <c r="C5" s="1">
        <v>27</v>
      </c>
      <c r="D5" s="1" t="str">
        <f>VLOOKUP(B5,cluster,$D$2,0)</f>
        <v>Beechfield/Ten Hills/West Hills</v>
      </c>
      <c r="E5" s="1">
        <f>VLOOKUP(C5,cluster,$E$2,0)</f>
        <v>-0.31628202791009452</v>
      </c>
      <c r="F5" s="1">
        <f>VLOOKUP(C5,cluster,$F$2,0)</f>
        <v>0.52664704281490049</v>
      </c>
      <c r="G5" s="1">
        <f>VLOOKUP(C5,cluster,$G$2,0)</f>
        <v>0.68208214334335771</v>
      </c>
      <c r="H5" s="1"/>
      <c r="I5" s="1"/>
      <c r="J5" s="1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"/>
      <c r="B6" s="1">
        <v>3</v>
      </c>
      <c r="C6" s="1">
        <v>38</v>
      </c>
      <c r="D6" s="1" t="str">
        <f>VLOOKUP(B6,cluster,$D$2,0)</f>
        <v>Belair-Edison</v>
      </c>
      <c r="E6" s="1">
        <f>VLOOKUP(C6,cluster,$E$2,0)</f>
        <v>-3.059775358237339</v>
      </c>
      <c r="F6" s="1">
        <f>VLOOKUP(C6,cluster,$F$2,0)</f>
        <v>2.0979053843003035</v>
      </c>
      <c r="G6" s="1">
        <f>VLOOKUP(C6,cluster,$G$2,0)</f>
        <v>1.9717808219435775</v>
      </c>
      <c r="H6" s="1"/>
      <c r="I6" s="1"/>
      <c r="J6" s="1" t="s">
        <v>11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 t="s">
        <v>12</v>
      </c>
      <c r="T7" s="2"/>
      <c r="U7" s="1"/>
      <c r="V7" s="1"/>
    </row>
    <row r="8" spans="1:2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f>SUM(S13:S67)</f>
        <v>44.455830675381719</v>
      </c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1"/>
      <c r="B10" s="4" t="s">
        <v>13</v>
      </c>
      <c r="C10" s="4">
        <f>AVERAGE(C13:C67)</f>
        <v>72.646363636363617</v>
      </c>
      <c r="D10" s="4">
        <f>AVERAGE(D13:D67)</f>
        <v>43417.43147818181</v>
      </c>
      <c r="E10" s="4">
        <f>AVERAGE(E13:E67)</f>
        <v>73.2083976690909</v>
      </c>
      <c r="F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1"/>
      <c r="B11" s="4" t="s">
        <v>14</v>
      </c>
      <c r="C11" s="4">
        <f>STDEV(C13:C67)</f>
        <v>14.627336453270429</v>
      </c>
      <c r="D11" s="4">
        <f t="shared" ref="D11:E11" si="0">STDEV(D13:D67)</f>
        <v>20014.364773567784</v>
      </c>
      <c r="E11" s="4">
        <f t="shared" si="0"/>
        <v>4.3219221609575786</v>
      </c>
      <c r="F11" s="4"/>
      <c r="H11" s="1"/>
      <c r="I11" s="4">
        <v>9</v>
      </c>
      <c r="J11" s="4">
        <v>10</v>
      </c>
      <c r="K11" s="4">
        <v>11</v>
      </c>
      <c r="L11" s="4"/>
      <c r="M11" s="4"/>
      <c r="N11" s="1"/>
      <c r="O11" s="1"/>
      <c r="P11" s="1"/>
      <c r="Q11" s="1"/>
      <c r="R11" s="1"/>
      <c r="S11" s="1"/>
      <c r="T11" s="1"/>
      <c r="U11" s="1"/>
      <c r="V11" s="1"/>
    </row>
    <row r="12" spans="1:22" ht="17" x14ac:dyDescent="0.2">
      <c r="A12" s="1"/>
      <c r="B12" s="7" t="s">
        <v>2</v>
      </c>
      <c r="C12" s="6" t="s">
        <v>15</v>
      </c>
      <c r="D12" s="7" t="s">
        <v>16</v>
      </c>
      <c r="E12" s="7" t="s">
        <v>17</v>
      </c>
      <c r="F12" s="7"/>
      <c r="H12" s="5"/>
      <c r="I12" s="6" t="s">
        <v>3</v>
      </c>
      <c r="J12" s="7" t="s">
        <v>18</v>
      </c>
      <c r="K12" s="7" t="s">
        <v>76</v>
      </c>
      <c r="L12" s="7"/>
      <c r="M12" s="7"/>
      <c r="N12" s="4" t="s">
        <v>19</v>
      </c>
      <c r="O12" s="4" t="s">
        <v>20</v>
      </c>
      <c r="P12" s="4" t="s">
        <v>21</v>
      </c>
      <c r="Q12" s="4"/>
      <c r="R12" s="8"/>
      <c r="S12" s="9" t="s">
        <v>22</v>
      </c>
      <c r="T12" s="4" t="s">
        <v>23</v>
      </c>
      <c r="U12" s="1"/>
      <c r="V12" s="1"/>
    </row>
    <row r="13" spans="1:22" x14ac:dyDescent="0.2">
      <c r="A13" s="1">
        <v>1</v>
      </c>
      <c r="B13" s="5" t="s">
        <v>8</v>
      </c>
      <c r="C13" s="5">
        <v>79.34</v>
      </c>
      <c r="D13" s="5">
        <v>33177.658900000002</v>
      </c>
      <c r="E13" s="5">
        <v>70.351934799999995</v>
      </c>
      <c r="F13" s="5"/>
      <c r="H13" s="1"/>
      <c r="I13" s="1">
        <f>STANDARDIZE(C13,$C$10,$C$11)</f>
        <v>0.45761143083160577</v>
      </c>
      <c r="J13" s="1">
        <f>STANDARDIZE(D13,$D$10,$D$11)</f>
        <v>-0.51162116280128411</v>
      </c>
      <c r="K13" s="1">
        <f>STANDARDIZE(E13,$E$10,$E$11)</f>
        <v>-0.66092418204450443</v>
      </c>
      <c r="L13" s="1"/>
      <c r="M13" s="1"/>
      <c r="N13" s="1">
        <f>SUMXMY2($E$4:$G$4,I13:K13)</f>
        <v>0</v>
      </c>
      <c r="O13" s="1">
        <f>SUMXMY2($E$5:$G$5,I13:K13)</f>
        <v>3.4805779423084515</v>
      </c>
      <c r="P13" s="1">
        <f>SUMXMY2($E$6:$G$6,I13:K13)</f>
        <v>26.112774261968564</v>
      </c>
      <c r="Q13" s="1"/>
      <c r="R13" s="1"/>
      <c r="S13" s="1">
        <f>MIN(N13:P13)</f>
        <v>0</v>
      </c>
      <c r="T13" s="1">
        <f>MATCH(S13,N13:P13,0)</f>
        <v>1</v>
      </c>
      <c r="U13" s="1"/>
      <c r="V13" s="1"/>
    </row>
    <row r="14" spans="1:22" x14ac:dyDescent="0.2">
      <c r="A14" s="1">
        <v>2</v>
      </c>
      <c r="B14" s="5" t="s">
        <v>24</v>
      </c>
      <c r="C14" s="5">
        <v>69.58</v>
      </c>
      <c r="D14" s="5">
        <v>50135.121599999999</v>
      </c>
      <c r="E14" s="5">
        <v>74.728653600000001</v>
      </c>
      <c r="F14" s="5"/>
      <c r="H14" s="1"/>
      <c r="I14" s="1">
        <f t="shared" ref="I14:I67" si="1">STANDARDIZE(C14,$C$10,$C$11)</f>
        <v>-0.20963239932024882</v>
      </c>
      <c r="J14" s="1">
        <f t="shared" ref="J14:J67" si="2">STANDARDIZE(D14,$D$10,$D$11)</f>
        <v>0.33564343399446722</v>
      </c>
      <c r="K14" s="1">
        <f t="shared" ref="K14:K67" si="3">STANDARDIZE(E14,$E$10,$E$11)</f>
        <v>0.35175458379201091</v>
      </c>
      <c r="L14" s="1"/>
      <c r="M14" s="1"/>
      <c r="N14" s="1">
        <f t="shared" ref="N14:N67" si="4">SUMXMY2($E$4:$G$4,I14:K14)</f>
        <v>2.1885899086353517</v>
      </c>
      <c r="O14" s="1">
        <f t="shared" ref="O14:O67" si="5">SUMXMY2($E$5:$G$5,I14:K14)</f>
        <v>0.15697281845992969</v>
      </c>
      <c r="P14" s="1">
        <f t="shared" ref="P14:P67" si="6">SUMXMY2($E$6:$G$6,I14:K14)</f>
        <v>13.853367080059911</v>
      </c>
      <c r="Q14" s="1"/>
      <c r="R14" s="1"/>
      <c r="S14" s="1">
        <f t="shared" ref="S14:S67" si="7">MIN(N14:P14)</f>
        <v>0.15697281845992969</v>
      </c>
      <c r="T14" s="1">
        <f t="shared" ref="T14:T67" si="8">MATCH(S14,N14:P14,0)</f>
        <v>2</v>
      </c>
      <c r="U14" s="1"/>
      <c r="V14" s="1"/>
    </row>
    <row r="15" spans="1:22" x14ac:dyDescent="0.2">
      <c r="A15" s="1">
        <v>3</v>
      </c>
      <c r="B15" s="5" t="s">
        <v>25</v>
      </c>
      <c r="C15" s="5">
        <v>78.760000000000005</v>
      </c>
      <c r="D15" s="5">
        <v>46743.281900000002</v>
      </c>
      <c r="E15" s="5">
        <v>72.547839499999995</v>
      </c>
      <c r="F15" s="5"/>
      <c r="H15" s="1"/>
      <c r="I15" s="1">
        <f t="shared" si="1"/>
        <v>0.41795964584307355</v>
      </c>
      <c r="J15" s="1">
        <f t="shared" si="2"/>
        <v>0.16617316909355606</v>
      </c>
      <c r="K15" s="1">
        <f t="shared" si="3"/>
        <v>-0.15283897869751303</v>
      </c>
      <c r="L15" s="1"/>
      <c r="M15" s="1"/>
      <c r="N15" s="1">
        <f t="shared" si="4"/>
        <v>0.71912799426170304</v>
      </c>
      <c r="O15" s="1">
        <f t="shared" si="5"/>
        <v>1.3661455291415121</v>
      </c>
      <c r="P15" s="1">
        <f t="shared" si="6"/>
        <v>20.340239407149941</v>
      </c>
      <c r="Q15" s="1"/>
      <c r="R15" s="1"/>
      <c r="S15" s="1">
        <f t="shared" si="7"/>
        <v>0.71912799426170304</v>
      </c>
      <c r="T15" s="1">
        <f t="shared" si="8"/>
        <v>1</v>
      </c>
      <c r="U15" s="1"/>
      <c r="V15" s="1"/>
    </row>
    <row r="16" spans="1:22" x14ac:dyDescent="0.2">
      <c r="A16" s="1">
        <v>4</v>
      </c>
      <c r="B16" s="5" t="s">
        <v>26</v>
      </c>
      <c r="C16" s="5">
        <v>78.45</v>
      </c>
      <c r="D16" s="5">
        <v>33526.364699999998</v>
      </c>
      <c r="E16" s="5">
        <v>69.516882300000006</v>
      </c>
      <c r="F16" s="5"/>
      <c r="H16" s="1"/>
      <c r="I16" s="1">
        <f t="shared" si="1"/>
        <v>0.39676645041816822</v>
      </c>
      <c r="J16" s="1">
        <f t="shared" si="2"/>
        <v>-0.49419838651309933</v>
      </c>
      <c r="K16" s="1">
        <f t="shared" si="3"/>
        <v>-0.85413740266737936</v>
      </c>
      <c r="L16" s="1"/>
      <c r="M16" s="1"/>
      <c r="N16" s="1">
        <f t="shared" si="4"/>
        <v>4.133701339856348E-2</v>
      </c>
      <c r="O16" s="1">
        <f t="shared" si="5"/>
        <v>3.9105340165715545</v>
      </c>
      <c r="P16" s="1">
        <f t="shared" si="6"/>
        <v>26.652497045836888</v>
      </c>
      <c r="Q16" s="1"/>
      <c r="R16" s="1"/>
      <c r="S16" s="1">
        <f t="shared" si="7"/>
        <v>4.133701339856348E-2</v>
      </c>
      <c r="T16" s="1">
        <f t="shared" si="8"/>
        <v>1</v>
      </c>
      <c r="U16" s="1"/>
      <c r="V16" s="1"/>
    </row>
    <row r="17" spans="1:22" x14ac:dyDescent="0.2">
      <c r="A17" s="1">
        <v>5</v>
      </c>
      <c r="B17" s="5" t="s">
        <v>27</v>
      </c>
      <c r="C17" s="5">
        <v>61.81</v>
      </c>
      <c r="D17" s="5">
        <v>84978.141600000003</v>
      </c>
      <c r="E17" s="5">
        <v>77.433270800000003</v>
      </c>
      <c r="F17" s="5"/>
      <c r="H17" s="1"/>
      <c r="I17" s="1">
        <f t="shared" si="1"/>
        <v>-0.74082958787351771</v>
      </c>
      <c r="J17" s="1">
        <f t="shared" si="2"/>
        <v>2.0765440518355023</v>
      </c>
      <c r="K17" s="1">
        <f t="shared" si="3"/>
        <v>0.97754493800809839</v>
      </c>
      <c r="L17" s="1"/>
      <c r="M17" s="1"/>
      <c r="N17" s="1">
        <f t="shared" si="4"/>
        <v>10.819441110936808</v>
      </c>
      <c r="O17" s="1">
        <f t="shared" si="5"/>
        <v>2.6697196322730021</v>
      </c>
      <c r="P17" s="1">
        <f t="shared" si="6"/>
        <v>6.366470785317893</v>
      </c>
      <c r="Q17" s="1"/>
      <c r="R17" s="1"/>
      <c r="S17" s="1">
        <f t="shared" si="7"/>
        <v>2.6697196322730021</v>
      </c>
      <c r="T17" s="1">
        <f t="shared" si="8"/>
        <v>2</v>
      </c>
      <c r="U17" s="1"/>
      <c r="V17" s="1"/>
    </row>
    <row r="18" spans="1:22" x14ac:dyDescent="0.2">
      <c r="A18" s="1">
        <v>6</v>
      </c>
      <c r="B18" s="5" t="s">
        <v>28</v>
      </c>
      <c r="C18" s="5">
        <v>73.13</v>
      </c>
      <c r="D18" s="5">
        <v>39556.115100000003</v>
      </c>
      <c r="E18" s="5">
        <v>72.764209600000001</v>
      </c>
      <c r="F18" s="5"/>
      <c r="H18" s="1"/>
      <c r="I18" s="1">
        <f t="shared" si="1"/>
        <v>3.3063870868181577E-2</v>
      </c>
      <c r="J18" s="1">
        <f t="shared" si="2"/>
        <v>-0.19292725109523848</v>
      </c>
      <c r="K18" s="1">
        <f t="shared" si="3"/>
        <v>-0.10277558284216834</v>
      </c>
      <c r="L18" s="1"/>
      <c r="M18" s="1"/>
      <c r="N18" s="1">
        <f t="shared" si="4"/>
        <v>0.59333629882092809</v>
      </c>
      <c r="O18" s="1">
        <f t="shared" si="5"/>
        <v>1.2558313718025909</v>
      </c>
      <c r="P18" s="1">
        <f t="shared" si="6"/>
        <v>19.117352937124874</v>
      </c>
      <c r="Q18" s="1"/>
      <c r="R18" s="1"/>
      <c r="S18" s="1">
        <f t="shared" si="7"/>
        <v>0.59333629882092809</v>
      </c>
      <c r="T18" s="1">
        <f t="shared" si="8"/>
        <v>1</v>
      </c>
      <c r="U18" s="1"/>
      <c r="V18" s="1"/>
    </row>
    <row r="19" spans="1:22" x14ac:dyDescent="0.2">
      <c r="A19" s="1">
        <v>7</v>
      </c>
      <c r="B19" s="5" t="s">
        <v>29</v>
      </c>
      <c r="C19" s="5">
        <v>88.52</v>
      </c>
      <c r="D19" s="5">
        <v>22980.535899999999</v>
      </c>
      <c r="E19" s="5">
        <v>68.828970100000006</v>
      </c>
      <c r="F19" s="5"/>
      <c r="H19" s="1"/>
      <c r="I19" s="1">
        <f t="shared" si="1"/>
        <v>1.0852034759949272</v>
      </c>
      <c r="J19" s="1">
        <f t="shared" si="2"/>
        <v>-1.0211113772230258</v>
      </c>
      <c r="K19" s="1">
        <f t="shared" si="3"/>
        <v>-1.0133055168491452</v>
      </c>
      <c r="L19" s="1"/>
      <c r="M19" s="1"/>
      <c r="N19" s="1">
        <f t="shared" si="4"/>
        <v>0.77762465886249321</v>
      </c>
      <c r="O19" s="1">
        <f t="shared" si="5"/>
        <v>7.2340570627872198</v>
      </c>
      <c r="P19" s="1">
        <f t="shared" si="6"/>
        <v>35.819855544943891</v>
      </c>
      <c r="Q19" s="1"/>
      <c r="R19" s="1"/>
      <c r="S19" s="1">
        <f t="shared" si="7"/>
        <v>0.77762465886249321</v>
      </c>
      <c r="T19" s="1">
        <f t="shared" si="8"/>
        <v>1</v>
      </c>
      <c r="U19" s="1"/>
      <c r="V19" s="1"/>
    </row>
    <row r="20" spans="1:22" x14ac:dyDescent="0.2">
      <c r="A20" s="1">
        <v>8</v>
      </c>
      <c r="B20" s="5" t="s">
        <v>30</v>
      </c>
      <c r="C20" s="5">
        <v>68.12</v>
      </c>
      <c r="D20" s="5">
        <v>42852.964699999997</v>
      </c>
      <c r="E20" s="5">
        <v>74.860082800000001</v>
      </c>
      <c r="F20" s="5"/>
      <c r="H20" s="1"/>
      <c r="I20" s="1">
        <f t="shared" si="1"/>
        <v>-0.30944551325689873</v>
      </c>
      <c r="J20" s="1">
        <f t="shared" si="2"/>
        <v>-2.8203082364486699E-2</v>
      </c>
      <c r="K20" s="1">
        <f t="shared" si="3"/>
        <v>0.3821644789972683</v>
      </c>
      <c r="L20" s="1"/>
      <c r="M20" s="1"/>
      <c r="N20" s="1">
        <f t="shared" si="4"/>
        <v>1.9101033507615113</v>
      </c>
      <c r="O20" s="1">
        <f t="shared" si="5"/>
        <v>0.39785600473099847</v>
      </c>
      <c r="P20" s="1">
        <f t="shared" si="6"/>
        <v>14.611531585975836</v>
      </c>
      <c r="Q20" s="1"/>
      <c r="R20" s="1"/>
      <c r="S20" s="1">
        <f t="shared" si="7"/>
        <v>0.39785600473099847</v>
      </c>
      <c r="T20" s="1">
        <f t="shared" si="8"/>
        <v>2</v>
      </c>
      <c r="U20" s="1"/>
      <c r="V20" s="1"/>
    </row>
    <row r="21" spans="1:22" x14ac:dyDescent="0.2">
      <c r="A21" s="1">
        <v>9</v>
      </c>
      <c r="B21" s="5" t="s">
        <v>31</v>
      </c>
      <c r="C21" s="5">
        <v>81.03</v>
      </c>
      <c r="D21" s="5">
        <v>31970.505300000001</v>
      </c>
      <c r="E21" s="5">
        <v>72.655857999999995</v>
      </c>
      <c r="F21" s="5"/>
      <c r="H21" s="1"/>
      <c r="I21" s="1">
        <f t="shared" si="1"/>
        <v>0.57314852847060493</v>
      </c>
      <c r="J21" s="1">
        <f t="shared" si="2"/>
        <v>-0.57193552269514603</v>
      </c>
      <c r="K21" s="1">
        <f t="shared" si="3"/>
        <v>-0.1278458168641525</v>
      </c>
      <c r="L21" s="1"/>
      <c r="M21" s="1"/>
      <c r="N21" s="1">
        <f t="shared" si="4"/>
        <v>0.30115918636360656</v>
      </c>
      <c r="O21" s="1">
        <f t="shared" si="5"/>
        <v>2.6539536685922145</v>
      </c>
      <c r="P21" s="1">
        <f t="shared" si="6"/>
        <v>24.734618457670486</v>
      </c>
      <c r="Q21" s="1"/>
      <c r="R21" s="1"/>
      <c r="S21" s="1">
        <f t="shared" si="7"/>
        <v>0.30115918636360656</v>
      </c>
      <c r="T21" s="1">
        <f t="shared" si="8"/>
        <v>1</v>
      </c>
      <c r="U21" s="1"/>
      <c r="V21" s="1"/>
    </row>
    <row r="22" spans="1:22" x14ac:dyDescent="0.2">
      <c r="A22" s="1">
        <v>10</v>
      </c>
      <c r="B22" s="5" t="s">
        <v>32</v>
      </c>
      <c r="C22" s="5">
        <v>82.88</v>
      </c>
      <c r="D22" s="5">
        <v>24883.933499999999</v>
      </c>
      <c r="E22" s="5">
        <v>66.380621399999995</v>
      </c>
      <c r="F22" s="5"/>
      <c r="H22" s="1"/>
      <c r="I22" s="1">
        <f t="shared" si="1"/>
        <v>0.69962404955471624</v>
      </c>
      <c r="J22" s="1">
        <f t="shared" si="2"/>
        <v>-0.92600980285211465</v>
      </c>
      <c r="K22" s="1">
        <f t="shared" si="3"/>
        <v>-1.5798008420350913</v>
      </c>
      <c r="L22" s="1"/>
      <c r="M22" s="1"/>
      <c r="N22" s="1">
        <f t="shared" si="4"/>
        <v>1.0746223688998511</v>
      </c>
      <c r="O22" s="1">
        <f t="shared" si="5"/>
        <v>8.2583917090377064</v>
      </c>
      <c r="P22" s="1">
        <f t="shared" si="6"/>
        <v>35.890879282307793</v>
      </c>
      <c r="Q22" s="1"/>
      <c r="R22" s="1"/>
      <c r="S22" s="1">
        <f t="shared" si="7"/>
        <v>1.0746223688998511</v>
      </c>
      <c r="T22" s="1">
        <f t="shared" si="8"/>
        <v>1</v>
      </c>
      <c r="U22" s="1"/>
      <c r="V22" s="1"/>
    </row>
    <row r="23" spans="1:22" x14ac:dyDescent="0.2">
      <c r="A23" s="1">
        <v>11</v>
      </c>
      <c r="B23" s="5" t="s">
        <v>33</v>
      </c>
      <c r="C23" s="5">
        <v>56.76</v>
      </c>
      <c r="D23" s="5">
        <v>55840.223100000003</v>
      </c>
      <c r="E23" s="5">
        <v>84.2</v>
      </c>
      <c r="F23" s="5"/>
      <c r="H23" s="1"/>
      <c r="I23" s="1">
        <f t="shared" si="1"/>
        <v>-1.0860735778598771</v>
      </c>
      <c r="J23" s="1">
        <f t="shared" si="2"/>
        <v>0.62069377481440258</v>
      </c>
      <c r="K23" s="1">
        <f t="shared" si="3"/>
        <v>2.54322079888495</v>
      </c>
      <c r="L23" s="1"/>
      <c r="M23" s="1"/>
      <c r="N23" s="1">
        <f t="shared" si="4"/>
        <v>13.931645582821854</v>
      </c>
      <c r="O23" s="1">
        <f t="shared" si="5"/>
        <v>4.0652609133250408</v>
      </c>
      <c r="P23" s="1">
        <f t="shared" si="6"/>
        <v>6.4041965043118454</v>
      </c>
      <c r="Q23" s="1"/>
      <c r="R23" s="1"/>
      <c r="S23" s="1">
        <f t="shared" si="7"/>
        <v>4.0652609133250408</v>
      </c>
      <c r="T23" s="1">
        <f t="shared" si="8"/>
        <v>2</v>
      </c>
      <c r="U23" s="1"/>
      <c r="V23" s="1"/>
    </row>
    <row r="24" spans="1:22" x14ac:dyDescent="0.2">
      <c r="A24" s="1">
        <v>12</v>
      </c>
      <c r="B24" s="5" t="s">
        <v>34</v>
      </c>
      <c r="C24" s="5">
        <v>72.260000000000005</v>
      </c>
      <c r="D24" s="5">
        <v>32487</v>
      </c>
      <c r="E24" s="5">
        <v>73.382365899999996</v>
      </c>
      <c r="F24" s="5"/>
      <c r="H24" s="1"/>
      <c r="I24" s="1">
        <f t="shared" si="1"/>
        <v>-2.6413806614616248E-2</v>
      </c>
      <c r="J24" s="1">
        <f t="shared" si="2"/>
        <v>-0.54612932270612047</v>
      </c>
      <c r="K24" s="1">
        <f t="shared" si="3"/>
        <v>4.0252513680290737E-2</v>
      </c>
      <c r="L24" s="1"/>
      <c r="M24" s="1"/>
      <c r="N24" s="1">
        <f t="shared" si="4"/>
        <v>0.72712000221243134</v>
      </c>
      <c r="O24" s="1">
        <f t="shared" si="5"/>
        <v>1.6468179896509252</v>
      </c>
      <c r="P24" s="1">
        <f t="shared" si="6"/>
        <v>19.923003440339993</v>
      </c>
      <c r="Q24" s="1"/>
      <c r="R24" s="1"/>
      <c r="S24" s="1">
        <f t="shared" si="7"/>
        <v>0.72712000221243134</v>
      </c>
      <c r="T24" s="1">
        <f t="shared" si="8"/>
        <v>1</v>
      </c>
      <c r="U24" s="1"/>
      <c r="V24" s="1"/>
    </row>
    <row r="25" spans="1:22" x14ac:dyDescent="0.2">
      <c r="A25" s="1">
        <v>13</v>
      </c>
      <c r="B25" s="5" t="s">
        <v>35</v>
      </c>
      <c r="C25" s="5">
        <v>73.33</v>
      </c>
      <c r="D25" s="5">
        <v>36715.138099999996</v>
      </c>
      <c r="E25" s="5">
        <v>73.999682300000003</v>
      </c>
      <c r="F25" s="5"/>
      <c r="H25" s="1"/>
      <c r="I25" s="1">
        <f t="shared" si="1"/>
        <v>4.6736900174572223E-2</v>
      </c>
      <c r="J25" s="1">
        <f t="shared" si="2"/>
        <v>-0.33487414934264009</v>
      </c>
      <c r="K25" s="1">
        <f t="shared" si="3"/>
        <v>0.18308627537470137</v>
      </c>
      <c r="L25" s="1"/>
      <c r="M25" s="1"/>
      <c r="N25" s="1">
        <f t="shared" si="4"/>
        <v>0.91241103894216469</v>
      </c>
      <c r="O25" s="1">
        <f t="shared" si="5"/>
        <v>1.1229983829340831</v>
      </c>
      <c r="P25" s="1">
        <f t="shared" si="6"/>
        <v>18.76826285190069</v>
      </c>
      <c r="Q25" s="1"/>
      <c r="R25" s="1"/>
      <c r="S25" s="1">
        <f t="shared" si="7"/>
        <v>0.91241103894216469</v>
      </c>
      <c r="T25" s="1">
        <f t="shared" si="8"/>
        <v>1</v>
      </c>
      <c r="U25" s="1"/>
      <c r="V25" s="1"/>
    </row>
    <row r="26" spans="1:22" x14ac:dyDescent="0.2">
      <c r="A26" s="1">
        <v>14</v>
      </c>
      <c r="B26" s="5" t="s">
        <v>36</v>
      </c>
      <c r="C26" s="5">
        <v>76.209999999999994</v>
      </c>
      <c r="D26" s="5">
        <v>41365.847000000002</v>
      </c>
      <c r="E26" s="5">
        <v>65.029658100000006</v>
      </c>
      <c r="F26" s="5"/>
      <c r="H26" s="1"/>
      <c r="I26" s="1">
        <f t="shared" si="1"/>
        <v>0.24362852218659448</v>
      </c>
      <c r="J26" s="1">
        <f t="shared" si="2"/>
        <v>-0.10250560042211576</v>
      </c>
      <c r="K26" s="1">
        <f t="shared" si="3"/>
        <v>-1.8923847456055956</v>
      </c>
      <c r="L26" s="1"/>
      <c r="M26" s="1"/>
      <c r="N26" s="1">
        <f t="shared" si="4"/>
        <v>1.7296593481792026</v>
      </c>
      <c r="O26" s="1">
        <f t="shared" si="5"/>
        <v>7.3372126348962032</v>
      </c>
      <c r="P26" s="1">
        <f t="shared" si="6"/>
        <v>30.686061232319609</v>
      </c>
      <c r="Q26" s="1"/>
      <c r="R26" s="1"/>
      <c r="S26" s="1">
        <f t="shared" si="7"/>
        <v>1.7296593481792026</v>
      </c>
      <c r="T26" s="1">
        <f t="shared" si="8"/>
        <v>1</v>
      </c>
      <c r="U26" s="1"/>
      <c r="V26" s="1"/>
    </row>
    <row r="27" spans="1:22" x14ac:dyDescent="0.2">
      <c r="A27" s="1">
        <v>15</v>
      </c>
      <c r="B27" s="5" t="s">
        <v>37</v>
      </c>
      <c r="C27" s="5">
        <v>79.37</v>
      </c>
      <c r="D27" s="5">
        <v>37537.563499999997</v>
      </c>
      <c r="E27" s="5">
        <v>73.529965599999997</v>
      </c>
      <c r="F27" s="5"/>
      <c r="H27" s="1"/>
      <c r="I27" s="1">
        <f t="shared" si="1"/>
        <v>0.45966238522756442</v>
      </c>
      <c r="J27" s="1">
        <f t="shared" si="2"/>
        <v>-0.29378239303138581</v>
      </c>
      <c r="K27" s="1">
        <f t="shared" si="3"/>
        <v>7.4403915418469663E-2</v>
      </c>
      <c r="L27" s="1"/>
      <c r="M27" s="1"/>
      <c r="N27" s="1">
        <f t="shared" si="4"/>
        <v>0.58816534694731426</v>
      </c>
      <c r="O27" s="1">
        <f t="shared" si="5"/>
        <v>1.6444670201765337</v>
      </c>
      <c r="P27" s="1">
        <f t="shared" si="6"/>
        <v>21.706651579777915</v>
      </c>
      <c r="Q27" s="1"/>
      <c r="R27" s="1"/>
      <c r="S27" s="1">
        <f t="shared" si="7"/>
        <v>0.58816534694731426</v>
      </c>
      <c r="T27" s="1">
        <f t="shared" si="8"/>
        <v>1</v>
      </c>
      <c r="U27" s="1"/>
      <c r="V27" s="1"/>
    </row>
    <row r="28" spans="1:22" x14ac:dyDescent="0.2">
      <c r="A28" s="1">
        <v>16</v>
      </c>
      <c r="B28" s="5" t="s">
        <v>38</v>
      </c>
      <c r="C28" s="5">
        <v>71.599999999999994</v>
      </c>
      <c r="D28" s="5">
        <v>73083.922999999995</v>
      </c>
      <c r="E28" s="5">
        <v>76.785763599999996</v>
      </c>
      <c r="F28" s="5"/>
      <c r="H28" s="1"/>
      <c r="I28" s="1">
        <f t="shared" si="1"/>
        <v>-7.1534803325705484E-2</v>
      </c>
      <c r="J28" s="1">
        <f t="shared" si="2"/>
        <v>1.4822599596564563</v>
      </c>
      <c r="K28" s="1">
        <f t="shared" si="3"/>
        <v>0.82772567336485381</v>
      </c>
      <c r="L28" s="1"/>
      <c r="M28" s="1"/>
      <c r="N28" s="1">
        <f t="shared" si="4"/>
        <v>6.4716360596265057</v>
      </c>
      <c r="O28" s="1">
        <f t="shared" si="5"/>
        <v>0.99430928861331003</v>
      </c>
      <c r="P28" s="1">
        <f t="shared" si="6"/>
        <v>10.617463085892979</v>
      </c>
      <c r="Q28" s="1"/>
      <c r="R28" s="1"/>
      <c r="S28" s="1">
        <f t="shared" si="7"/>
        <v>0.99430928861331003</v>
      </c>
      <c r="T28" s="1">
        <f t="shared" si="8"/>
        <v>2</v>
      </c>
      <c r="U28" s="1"/>
      <c r="V28" s="1"/>
    </row>
    <row r="29" spans="1:22" x14ac:dyDescent="0.2">
      <c r="A29" s="1">
        <v>17</v>
      </c>
      <c r="B29" s="5" t="s">
        <v>39</v>
      </c>
      <c r="C29" s="5">
        <v>76.42</v>
      </c>
      <c r="D29" s="5">
        <v>36737.152499999997</v>
      </c>
      <c r="E29" s="5">
        <v>73.407559199999994</v>
      </c>
      <c r="F29" s="5"/>
      <c r="H29" s="1"/>
      <c r="I29" s="1">
        <f t="shared" si="1"/>
        <v>0.25798520295830502</v>
      </c>
      <c r="J29" s="1">
        <f t="shared" si="2"/>
        <v>-0.33377421935490081</v>
      </c>
      <c r="K29" s="1">
        <f t="shared" si="3"/>
        <v>4.6081702421259654E-2</v>
      </c>
      <c r="L29" s="1"/>
      <c r="M29" s="1"/>
      <c r="N29" s="1">
        <f t="shared" si="4"/>
        <v>0.57133748681736141</v>
      </c>
      <c r="O29" s="1">
        <f t="shared" si="5"/>
        <v>1.4746041616962366</v>
      </c>
      <c r="P29" s="1">
        <f t="shared" si="6"/>
        <v>20.628917935186998</v>
      </c>
      <c r="Q29" s="1"/>
      <c r="R29" s="1"/>
      <c r="S29" s="1">
        <f t="shared" si="7"/>
        <v>0.57133748681736141</v>
      </c>
      <c r="T29" s="1">
        <f t="shared" si="8"/>
        <v>1</v>
      </c>
      <c r="U29" s="1"/>
      <c r="V29" s="1"/>
    </row>
    <row r="30" spans="1:22" x14ac:dyDescent="0.2">
      <c r="A30" s="1">
        <v>18</v>
      </c>
      <c r="B30" s="5" t="s">
        <v>40</v>
      </c>
      <c r="C30" s="5">
        <v>69.27</v>
      </c>
      <c r="D30" s="5">
        <v>37344.663699999997</v>
      </c>
      <c r="E30" s="5">
        <v>78.5</v>
      </c>
      <c r="F30" s="5"/>
      <c r="H30" s="1"/>
      <c r="I30" s="1">
        <f t="shared" si="1"/>
        <v>-0.23082559474515418</v>
      </c>
      <c r="J30" s="1">
        <f t="shared" si="2"/>
        <v>-0.30342046059847416</v>
      </c>
      <c r="K30" s="1">
        <f t="shared" si="3"/>
        <v>1.2243631731064486</v>
      </c>
      <c r="L30" s="1"/>
      <c r="M30" s="1"/>
      <c r="N30" s="1">
        <f t="shared" si="4"/>
        <v>4.0716014820747954</v>
      </c>
      <c r="O30" s="1">
        <f t="shared" si="5"/>
        <v>0.9903835774331049</v>
      </c>
      <c r="P30" s="1">
        <f t="shared" si="6"/>
        <v>14.327955719534536</v>
      </c>
      <c r="Q30" s="1"/>
      <c r="R30" s="1"/>
      <c r="S30" s="1">
        <f t="shared" si="7"/>
        <v>0.9903835774331049</v>
      </c>
      <c r="T30" s="1">
        <f t="shared" si="8"/>
        <v>2</v>
      </c>
      <c r="U30" s="1"/>
      <c r="V30" s="1"/>
    </row>
    <row r="31" spans="1:22" x14ac:dyDescent="0.2">
      <c r="A31" s="1">
        <v>19</v>
      </c>
      <c r="B31" s="5" t="s">
        <v>41</v>
      </c>
      <c r="C31" s="5">
        <v>77.48</v>
      </c>
      <c r="D31" s="5">
        <v>28899.22</v>
      </c>
      <c r="E31" s="5">
        <v>75.093753699999994</v>
      </c>
      <c r="F31" s="5"/>
      <c r="H31" s="1"/>
      <c r="I31" s="1">
        <f t="shared" si="1"/>
        <v>0.33045225828217456</v>
      </c>
      <c r="J31" s="1">
        <f t="shared" si="2"/>
        <v>-0.72538957106225344</v>
      </c>
      <c r="K31" s="1">
        <f t="shared" si="3"/>
        <v>0.43623090853893776</v>
      </c>
      <c r="L31" s="1"/>
      <c r="M31" s="1"/>
      <c r="N31" s="1">
        <f t="shared" si="4"/>
        <v>1.2656156803270457</v>
      </c>
      <c r="O31" s="1">
        <f t="shared" si="5"/>
        <v>2.046303749080451</v>
      </c>
      <c r="P31" s="1">
        <f t="shared" si="6"/>
        <v>21.822551233344239</v>
      </c>
      <c r="Q31" s="1"/>
      <c r="R31" s="1"/>
      <c r="S31" s="1">
        <f t="shared" si="7"/>
        <v>1.2656156803270457</v>
      </c>
      <c r="T31" s="1">
        <f t="shared" si="8"/>
        <v>1</v>
      </c>
      <c r="U31" s="1"/>
      <c r="V31" s="1"/>
    </row>
    <row r="32" spans="1:22" x14ac:dyDescent="0.2">
      <c r="A32" s="1">
        <v>20</v>
      </c>
      <c r="B32" s="5" t="s">
        <v>42</v>
      </c>
      <c r="C32" s="5">
        <v>75.48</v>
      </c>
      <c r="D32" s="5">
        <v>38396.196600000003</v>
      </c>
      <c r="E32" s="5">
        <v>74.261936000000006</v>
      </c>
      <c r="F32" s="5"/>
      <c r="H32" s="1"/>
      <c r="I32" s="1">
        <f t="shared" si="1"/>
        <v>0.19372196521827001</v>
      </c>
      <c r="J32" s="1">
        <f t="shared" si="2"/>
        <v>-0.25088155107541371</v>
      </c>
      <c r="K32" s="1">
        <f t="shared" si="3"/>
        <v>0.24376615118761896</v>
      </c>
      <c r="L32" s="1"/>
      <c r="M32" s="1"/>
      <c r="N32" s="1">
        <f t="shared" si="4"/>
        <v>0.95608739422830014</v>
      </c>
      <c r="O32" s="1">
        <f t="shared" si="5"/>
        <v>1.0567756963033956</v>
      </c>
      <c r="P32" s="1">
        <f t="shared" si="6"/>
        <v>19.088079603872291</v>
      </c>
      <c r="Q32" s="1"/>
      <c r="R32" s="1"/>
      <c r="S32" s="1">
        <f t="shared" si="7"/>
        <v>0.95608739422830014</v>
      </c>
      <c r="T32" s="1">
        <f t="shared" si="8"/>
        <v>1</v>
      </c>
      <c r="U32" s="1"/>
      <c r="V32" s="1"/>
    </row>
    <row r="33" spans="1:22" x14ac:dyDescent="0.2">
      <c r="A33" s="1">
        <v>21</v>
      </c>
      <c r="B33" s="5" t="s">
        <v>43</v>
      </c>
      <c r="C33" s="5">
        <v>76.89</v>
      </c>
      <c r="D33" s="5">
        <v>38912.260900000001</v>
      </c>
      <c r="E33" s="5">
        <v>71.726849799999997</v>
      </c>
      <c r="F33" s="5"/>
      <c r="H33" s="1"/>
      <c r="I33" s="1">
        <f t="shared" si="1"/>
        <v>0.29011682182832249</v>
      </c>
      <c r="J33" s="1">
        <f t="shared" si="2"/>
        <v>-0.2250968556409853</v>
      </c>
      <c r="K33" s="1">
        <f t="shared" si="3"/>
        <v>-0.34279836931691682</v>
      </c>
      <c r="L33" s="1"/>
      <c r="M33" s="1"/>
      <c r="N33" s="1">
        <f t="shared" si="4"/>
        <v>0.21135465536244014</v>
      </c>
      <c r="O33" s="1">
        <f t="shared" si="5"/>
        <v>1.9832185190605154</v>
      </c>
      <c r="P33" s="1">
        <f t="shared" si="6"/>
        <v>21.975393857453401</v>
      </c>
      <c r="Q33" s="1"/>
      <c r="R33" s="1"/>
      <c r="S33" s="1">
        <f t="shared" si="7"/>
        <v>0.21135465536244014</v>
      </c>
      <c r="T33" s="1">
        <f t="shared" si="8"/>
        <v>1</v>
      </c>
      <c r="U33" s="1"/>
      <c r="V33" s="1"/>
    </row>
    <row r="34" spans="1:22" x14ac:dyDescent="0.2">
      <c r="A34" s="1">
        <v>22</v>
      </c>
      <c r="B34" s="5" t="s">
        <v>44</v>
      </c>
      <c r="C34" s="5">
        <v>13.65</v>
      </c>
      <c r="D34" s="5">
        <v>107668.133</v>
      </c>
      <c r="E34" s="5">
        <v>84.400287300000002</v>
      </c>
      <c r="F34" s="5"/>
      <c r="H34" s="1"/>
      <c r="I34" s="1">
        <f t="shared" si="1"/>
        <v>-4.0332950448523395</v>
      </c>
      <c r="J34" s="1">
        <f t="shared" si="2"/>
        <v>3.2102293651943263</v>
      </c>
      <c r="K34" s="1">
        <f t="shared" si="3"/>
        <v>2.5895629801045263</v>
      </c>
      <c r="L34" s="1"/>
      <c r="M34" s="1"/>
      <c r="N34" s="1">
        <f t="shared" si="4"/>
        <v>44.586079117376862</v>
      </c>
      <c r="O34" s="1">
        <f t="shared" si="5"/>
        <v>24.65628299171653</v>
      </c>
      <c r="P34" s="1">
        <f t="shared" si="6"/>
        <v>2.5666600136408948</v>
      </c>
      <c r="Q34" s="1"/>
      <c r="R34" s="1"/>
      <c r="S34" s="1">
        <f t="shared" si="7"/>
        <v>2.5666600136408948</v>
      </c>
      <c r="T34" s="1">
        <f t="shared" si="8"/>
        <v>3</v>
      </c>
      <c r="U34" s="1"/>
      <c r="V34" s="1"/>
    </row>
    <row r="35" spans="1:22" x14ac:dyDescent="0.2">
      <c r="A35" s="1">
        <v>23</v>
      </c>
      <c r="B35" s="5" t="s">
        <v>45</v>
      </c>
      <c r="C35" s="5">
        <v>82.21</v>
      </c>
      <c r="D35" s="5">
        <v>26892.761200000001</v>
      </c>
      <c r="E35" s="5">
        <v>70.082574500000007</v>
      </c>
      <c r="F35" s="5"/>
      <c r="H35" s="1"/>
      <c r="I35" s="1">
        <f t="shared" si="1"/>
        <v>0.65381940137830818</v>
      </c>
      <c r="J35" s="1">
        <f t="shared" si="2"/>
        <v>-0.8256405069625451</v>
      </c>
      <c r="K35" s="1">
        <f t="shared" si="3"/>
        <v>-0.72324837252467444</v>
      </c>
      <c r="L35" s="1"/>
      <c r="M35" s="1"/>
      <c r="N35" s="1">
        <f t="shared" si="4"/>
        <v>0.14099002093253266</v>
      </c>
      <c r="O35" s="1">
        <f t="shared" si="5"/>
        <v>4.7447322592203989</v>
      </c>
      <c r="P35" s="1">
        <f t="shared" si="6"/>
        <v>29.601088976000877</v>
      </c>
      <c r="Q35" s="1"/>
      <c r="R35" s="1"/>
      <c r="S35" s="1">
        <f t="shared" si="7"/>
        <v>0.14099002093253266</v>
      </c>
      <c r="T35" s="1">
        <f t="shared" si="8"/>
        <v>1</v>
      </c>
      <c r="U35" s="1"/>
      <c r="V35" s="1"/>
    </row>
    <row r="36" spans="1:22" x14ac:dyDescent="0.2">
      <c r="A36" s="1">
        <v>24</v>
      </c>
      <c r="B36" s="5" t="s">
        <v>46</v>
      </c>
      <c r="C36" s="5">
        <v>82.63</v>
      </c>
      <c r="D36" s="5">
        <v>21224.502499999999</v>
      </c>
      <c r="E36" s="5">
        <v>67.385447099999993</v>
      </c>
      <c r="F36" s="5"/>
      <c r="H36" s="1"/>
      <c r="I36" s="1">
        <f t="shared" si="1"/>
        <v>0.68253276292172826</v>
      </c>
      <c r="J36" s="1">
        <f t="shared" si="2"/>
        <v>-1.1088500299290625</v>
      </c>
      <c r="K36" s="1">
        <f t="shared" si="3"/>
        <v>-1.3473057478204917</v>
      </c>
      <c r="L36" s="1"/>
      <c r="M36" s="1"/>
      <c r="N36" s="1">
        <f t="shared" si="4"/>
        <v>0.87839157919702071</v>
      </c>
      <c r="O36" s="1">
        <f t="shared" si="5"/>
        <v>7.7908968741409446</v>
      </c>
      <c r="P36" s="1">
        <f t="shared" si="6"/>
        <v>35.304486017970675</v>
      </c>
      <c r="Q36" s="1"/>
      <c r="R36" s="1"/>
      <c r="S36" s="1">
        <f t="shared" si="7"/>
        <v>0.87839157919702071</v>
      </c>
      <c r="T36" s="1">
        <f t="shared" si="8"/>
        <v>1</v>
      </c>
      <c r="U36" s="1"/>
      <c r="V36" s="1"/>
    </row>
    <row r="37" spans="1:22" x14ac:dyDescent="0.2">
      <c r="A37" s="1">
        <v>25</v>
      </c>
      <c r="B37" s="5" t="s">
        <v>47</v>
      </c>
      <c r="C37" s="5">
        <v>67.040000000000006</v>
      </c>
      <c r="D37" s="5">
        <v>59540.330300000001</v>
      </c>
      <c r="E37" s="5">
        <v>75.410817499999993</v>
      </c>
      <c r="F37" s="5"/>
      <c r="H37" s="1"/>
      <c r="I37" s="1">
        <f t="shared" si="1"/>
        <v>-0.38327987151140708</v>
      </c>
      <c r="J37" s="1">
        <f t="shared" si="2"/>
        <v>0.80556635217876582</v>
      </c>
      <c r="K37" s="1">
        <f t="shared" si="3"/>
        <v>0.5095926647649569</v>
      </c>
      <c r="L37" s="1"/>
      <c r="M37" s="1"/>
      <c r="N37" s="1">
        <f t="shared" si="4"/>
        <v>3.8121908206402111</v>
      </c>
      <c r="O37" s="1">
        <f t="shared" si="5"/>
        <v>0.11203731240349014</v>
      </c>
      <c r="P37" s="1">
        <f t="shared" si="6"/>
        <v>10.971762471402526</v>
      </c>
      <c r="Q37" s="1"/>
      <c r="R37" s="1"/>
      <c r="S37" s="1">
        <f t="shared" si="7"/>
        <v>0.11203731240349014</v>
      </c>
      <c r="T37" s="1">
        <f t="shared" si="8"/>
        <v>2</v>
      </c>
      <c r="U37" s="1"/>
      <c r="V37" s="1"/>
    </row>
    <row r="38" spans="1:22" x14ac:dyDescent="0.2">
      <c r="A38" s="1">
        <v>26</v>
      </c>
      <c r="B38" s="5" t="s">
        <v>48</v>
      </c>
      <c r="C38" s="5">
        <v>86.1</v>
      </c>
      <c r="D38" s="5">
        <v>30283.276699999999</v>
      </c>
      <c r="E38" s="5">
        <v>72.546654200000006</v>
      </c>
      <c r="F38" s="5"/>
      <c r="H38" s="1"/>
      <c r="I38" s="1">
        <f t="shared" si="1"/>
        <v>0.91975982138760259</v>
      </c>
      <c r="J38" s="1">
        <f t="shared" si="2"/>
        <v>-0.65623640454118204</v>
      </c>
      <c r="K38" s="1">
        <f t="shared" si="3"/>
        <v>-0.15311323167011312</v>
      </c>
      <c r="L38" s="1"/>
      <c r="M38" s="1"/>
      <c r="N38" s="1">
        <f t="shared" si="4"/>
        <v>0.49236666435712978</v>
      </c>
      <c r="O38" s="1">
        <f t="shared" si="5"/>
        <v>3.624564017688173</v>
      </c>
      <c r="P38" s="1">
        <f t="shared" si="6"/>
        <v>27.937171977998318</v>
      </c>
      <c r="Q38" s="1"/>
      <c r="R38" s="1"/>
      <c r="S38" s="1">
        <f t="shared" si="7"/>
        <v>0.49236666435712978</v>
      </c>
      <c r="T38" s="1">
        <f t="shared" si="8"/>
        <v>1</v>
      </c>
      <c r="U38" s="1"/>
      <c r="V38" s="1"/>
    </row>
    <row r="39" spans="1:22" x14ac:dyDescent="0.2">
      <c r="A39" s="1">
        <v>27</v>
      </c>
      <c r="B39" s="5" t="s">
        <v>49</v>
      </c>
      <c r="C39" s="5">
        <v>68.02</v>
      </c>
      <c r="D39" s="5">
        <v>53957.9375</v>
      </c>
      <c r="E39" s="5">
        <v>76.156303600000001</v>
      </c>
      <c r="F39" s="5"/>
      <c r="H39" s="1"/>
      <c r="I39" s="1">
        <f t="shared" si="1"/>
        <v>-0.31628202791009452</v>
      </c>
      <c r="J39" s="1">
        <f t="shared" si="2"/>
        <v>0.52664704281490049</v>
      </c>
      <c r="K39" s="1">
        <f t="shared" si="3"/>
        <v>0.68208214334335771</v>
      </c>
      <c r="L39" s="1"/>
      <c r="M39" s="1"/>
      <c r="N39" s="1">
        <f t="shared" si="4"/>
        <v>3.4805779423084515</v>
      </c>
      <c r="O39" s="1">
        <f t="shared" si="5"/>
        <v>0</v>
      </c>
      <c r="P39" s="1">
        <f t="shared" si="6"/>
        <v>11.658931110820689</v>
      </c>
      <c r="Q39" s="1"/>
      <c r="R39" s="1"/>
      <c r="S39" s="1">
        <f t="shared" si="7"/>
        <v>0</v>
      </c>
      <c r="T39" s="1">
        <f t="shared" si="8"/>
        <v>2</v>
      </c>
      <c r="U39" s="1"/>
      <c r="V39" s="1"/>
    </row>
    <row r="40" spans="1:22" x14ac:dyDescent="0.2">
      <c r="A40" s="1">
        <v>28</v>
      </c>
      <c r="B40" s="5" t="s">
        <v>50</v>
      </c>
      <c r="C40" s="5">
        <v>78.209999999999994</v>
      </c>
      <c r="D40" s="5">
        <v>63801.470699999998</v>
      </c>
      <c r="E40" s="5">
        <v>74.408757300000005</v>
      </c>
      <c r="F40" s="5"/>
      <c r="H40" s="1"/>
      <c r="I40" s="1">
        <f t="shared" si="1"/>
        <v>0.38035881525049903</v>
      </c>
      <c r="J40" s="1">
        <f t="shared" si="2"/>
        <v>1.0184704562164579</v>
      </c>
      <c r="K40" s="1">
        <f t="shared" si="3"/>
        <v>0.27773744787739296</v>
      </c>
      <c r="L40" s="1"/>
      <c r="M40" s="1"/>
      <c r="N40" s="1">
        <f t="shared" si="4"/>
        <v>3.2282339846900903</v>
      </c>
      <c r="O40" s="1">
        <f t="shared" si="5"/>
        <v>0.89069336708092572</v>
      </c>
      <c r="P40" s="1">
        <f t="shared" si="6"/>
        <v>15.86948584878377</v>
      </c>
      <c r="Q40" s="1"/>
      <c r="R40" s="1"/>
      <c r="S40" s="1">
        <f t="shared" si="7"/>
        <v>0.89069336708092572</v>
      </c>
      <c r="T40" s="1">
        <f t="shared" si="8"/>
        <v>2</v>
      </c>
      <c r="U40" s="1"/>
      <c r="V40" s="1"/>
    </row>
    <row r="41" spans="1:22" x14ac:dyDescent="0.2">
      <c r="A41" s="1">
        <v>29</v>
      </c>
      <c r="B41" s="5" t="s">
        <v>51</v>
      </c>
      <c r="C41" s="5">
        <v>70</v>
      </c>
      <c r="D41" s="5">
        <v>37094.580999999998</v>
      </c>
      <c r="E41" s="5">
        <v>75.027126199999998</v>
      </c>
      <c r="F41" s="5"/>
      <c r="H41" s="1"/>
      <c r="I41" s="1">
        <f t="shared" si="1"/>
        <v>-0.18091903777682874</v>
      </c>
      <c r="J41" s="1">
        <f t="shared" si="2"/>
        <v>-0.31591562109091575</v>
      </c>
      <c r="K41" s="1">
        <f t="shared" si="3"/>
        <v>0.42081473547550774</v>
      </c>
      <c r="L41" s="1"/>
      <c r="M41" s="1"/>
      <c r="N41" s="1">
        <f t="shared" si="4"/>
        <v>1.6161809040748232</v>
      </c>
      <c r="O41" s="1">
        <f t="shared" si="5"/>
        <v>0.79649564011986951</v>
      </c>
      <c r="P41" s="1">
        <f t="shared" si="6"/>
        <v>16.519841361297388</v>
      </c>
      <c r="Q41" s="1"/>
      <c r="R41" s="1"/>
      <c r="S41" s="1">
        <f t="shared" si="7"/>
        <v>0.79649564011986951</v>
      </c>
      <c r="T41" s="1">
        <f t="shared" si="8"/>
        <v>2</v>
      </c>
      <c r="U41" s="1"/>
      <c r="V41" s="1"/>
    </row>
    <row r="42" spans="1:22" x14ac:dyDescent="0.2">
      <c r="A42" s="1">
        <v>30</v>
      </c>
      <c r="B42" s="5" t="s">
        <v>52</v>
      </c>
      <c r="C42" s="5">
        <v>58.32</v>
      </c>
      <c r="D42" s="5">
        <v>83496.495599999995</v>
      </c>
      <c r="E42" s="5">
        <v>77.769169300000001</v>
      </c>
      <c r="F42" s="5"/>
      <c r="H42" s="1"/>
      <c r="I42" s="1">
        <f t="shared" si="1"/>
        <v>-0.97942394927003129</v>
      </c>
      <c r="J42" s="1">
        <f t="shared" si="2"/>
        <v>2.002514922419576</v>
      </c>
      <c r="K42" s="1">
        <f t="shared" si="3"/>
        <v>1.055264639448898</v>
      </c>
      <c r="L42" s="1"/>
      <c r="M42" s="1"/>
      <c r="N42" s="1">
        <f t="shared" si="4"/>
        <v>11.331255009692443</v>
      </c>
      <c r="O42" s="1">
        <f t="shared" si="5"/>
        <v>2.7572083813133106</v>
      </c>
      <c r="P42" s="1">
        <f t="shared" si="6"/>
        <v>5.1769632377847019</v>
      </c>
      <c r="Q42" s="1"/>
      <c r="R42" s="1"/>
      <c r="S42" s="1">
        <f t="shared" si="7"/>
        <v>2.7572083813133106</v>
      </c>
      <c r="T42" s="1">
        <f t="shared" si="8"/>
        <v>2</v>
      </c>
      <c r="U42" s="1"/>
      <c r="V42" s="1"/>
    </row>
    <row r="43" spans="1:22" x14ac:dyDescent="0.2">
      <c r="A43" s="1">
        <v>31</v>
      </c>
      <c r="B43" s="5" t="s">
        <v>6</v>
      </c>
      <c r="C43" s="5">
        <v>65.73</v>
      </c>
      <c r="D43" s="5">
        <v>57895.043799999999</v>
      </c>
      <c r="E43" s="5">
        <v>75.042064100000005</v>
      </c>
      <c r="F43" s="5"/>
      <c r="H43" s="1"/>
      <c r="I43" s="1">
        <f t="shared" si="1"/>
        <v>-0.47283821346826471</v>
      </c>
      <c r="J43" s="1">
        <f t="shared" si="2"/>
        <v>0.72336107019185669</v>
      </c>
      <c r="K43" s="1">
        <f t="shared" si="3"/>
        <v>0.42427104483131922</v>
      </c>
      <c r="L43" s="1"/>
      <c r="M43" s="1"/>
      <c r="N43" s="1">
        <f t="shared" si="4"/>
        <v>3.5685663368205498</v>
      </c>
      <c r="O43" s="1">
        <f t="shared" si="5"/>
        <v>0.12967281031937011</v>
      </c>
      <c r="P43" s="1">
        <f t="shared" si="6"/>
        <v>10.976402372691862</v>
      </c>
      <c r="Q43" s="1"/>
      <c r="R43" s="1"/>
      <c r="S43" s="1">
        <f t="shared" si="7"/>
        <v>0.12967281031937011</v>
      </c>
      <c r="T43" s="1">
        <f t="shared" si="8"/>
        <v>2</v>
      </c>
      <c r="U43" s="1"/>
      <c r="V43" s="1"/>
    </row>
    <row r="44" spans="1:22" x14ac:dyDescent="0.2">
      <c r="A44" s="1">
        <v>32</v>
      </c>
      <c r="B44" s="5" t="s">
        <v>53</v>
      </c>
      <c r="C44" s="5">
        <v>68.819999999999993</v>
      </c>
      <c r="D44" s="5">
        <v>46721.877800000002</v>
      </c>
      <c r="E44" s="5">
        <v>75.852318999999994</v>
      </c>
      <c r="F44" s="5"/>
      <c r="H44" s="1"/>
      <c r="I44" s="1">
        <f t="shared" si="1"/>
        <v>-0.26158991068453291</v>
      </c>
      <c r="J44" s="1">
        <f t="shared" si="2"/>
        <v>0.1651037322044939</v>
      </c>
      <c r="K44" s="1">
        <f t="shared" si="3"/>
        <v>0.61174663319787759</v>
      </c>
      <c r="L44" s="1"/>
      <c r="M44" s="1"/>
      <c r="N44" s="1">
        <f t="shared" si="4"/>
        <v>2.5948981571289043</v>
      </c>
      <c r="O44" s="1">
        <f t="shared" si="5"/>
        <v>0.13865187712117244</v>
      </c>
      <c r="P44" s="1">
        <f t="shared" si="6"/>
        <v>13.415257019797762</v>
      </c>
      <c r="Q44" s="1"/>
      <c r="R44" s="1"/>
      <c r="S44" s="1">
        <f t="shared" si="7"/>
        <v>0.13865187712117244</v>
      </c>
      <c r="T44" s="1">
        <f t="shared" si="8"/>
        <v>2</v>
      </c>
      <c r="U44" s="1"/>
      <c r="V44" s="1"/>
    </row>
    <row r="45" spans="1:22" x14ac:dyDescent="0.2">
      <c r="A45" s="1">
        <v>33</v>
      </c>
      <c r="B45" s="5" t="s">
        <v>54</v>
      </c>
      <c r="C45" s="5">
        <v>84.69</v>
      </c>
      <c r="D45" s="5">
        <v>29695.489300000001</v>
      </c>
      <c r="E45" s="5">
        <v>67.429449300000002</v>
      </c>
      <c r="F45" s="5"/>
      <c r="H45" s="1"/>
      <c r="I45" s="1">
        <f t="shared" si="1"/>
        <v>0.82336496477755006</v>
      </c>
      <c r="J45" s="1">
        <f t="shared" si="2"/>
        <v>-0.68560468110903328</v>
      </c>
      <c r="K45" s="1">
        <f t="shared" si="3"/>
        <v>-1.3371245834308354</v>
      </c>
      <c r="L45" s="1"/>
      <c r="M45" s="1"/>
      <c r="N45" s="1">
        <f t="shared" si="4"/>
        <v>0.62129289507172503</v>
      </c>
      <c r="O45" s="1">
        <f t="shared" si="5"/>
        <v>6.8455453155486934</v>
      </c>
      <c r="P45" s="1">
        <f t="shared" si="6"/>
        <v>33.77556203417528</v>
      </c>
      <c r="Q45" s="1"/>
      <c r="R45" s="1"/>
      <c r="S45" s="1">
        <f t="shared" si="7"/>
        <v>0.62129289507172503</v>
      </c>
      <c r="T45" s="1">
        <f t="shared" si="8"/>
        <v>1</v>
      </c>
      <c r="U45" s="1"/>
      <c r="V45" s="1"/>
    </row>
    <row r="46" spans="1:22" x14ac:dyDescent="0.2">
      <c r="A46" s="1">
        <v>34</v>
      </c>
      <c r="B46" s="5" t="s">
        <v>55</v>
      </c>
      <c r="C46" s="5">
        <v>62.41</v>
      </c>
      <c r="D46" s="5">
        <v>55999.4</v>
      </c>
      <c r="E46" s="5">
        <v>75.878346399999998</v>
      </c>
      <c r="F46" s="5"/>
      <c r="H46" s="1"/>
      <c r="I46" s="1">
        <f t="shared" si="1"/>
        <v>-0.69981049995434674</v>
      </c>
      <c r="J46" s="1">
        <f t="shared" si="2"/>
        <v>0.62864690756684527</v>
      </c>
      <c r="K46" s="1">
        <f t="shared" si="3"/>
        <v>0.6177688147714202</v>
      </c>
      <c r="L46" s="1"/>
      <c r="M46" s="1"/>
      <c r="N46" s="1">
        <f t="shared" si="4"/>
        <v>4.2748925782714302</v>
      </c>
      <c r="O46" s="1">
        <f t="shared" si="5"/>
        <v>0.16163426551001581</v>
      </c>
      <c r="P46" s="1">
        <f t="shared" si="6"/>
        <v>9.5615031193501618</v>
      </c>
      <c r="Q46" s="1"/>
      <c r="R46" s="1"/>
      <c r="S46" s="1">
        <f t="shared" si="7"/>
        <v>0.16163426551001581</v>
      </c>
      <c r="T46" s="1">
        <f t="shared" si="8"/>
        <v>2</v>
      </c>
      <c r="U46" s="1"/>
      <c r="V46" s="1"/>
    </row>
    <row r="47" spans="1:22" x14ac:dyDescent="0.2">
      <c r="A47" s="1">
        <v>35</v>
      </c>
      <c r="B47" s="5" t="s">
        <v>56</v>
      </c>
      <c r="C47" s="5">
        <v>65.489999999999995</v>
      </c>
      <c r="D47" s="5">
        <v>36750.986599999997</v>
      </c>
      <c r="E47" s="5">
        <v>75.996849999999995</v>
      </c>
      <c r="F47" s="5"/>
      <c r="H47" s="1"/>
      <c r="I47" s="1">
        <f t="shared" si="1"/>
        <v>-0.48924584863593384</v>
      </c>
      <c r="J47" s="1">
        <f t="shared" si="2"/>
        <v>-0.33308301080761432</v>
      </c>
      <c r="K47" s="1">
        <f t="shared" si="3"/>
        <v>0.64518800363847295</v>
      </c>
      <c r="L47" s="1"/>
      <c r="M47" s="1"/>
      <c r="N47" s="1">
        <f t="shared" si="4"/>
        <v>2.6343436209875497</v>
      </c>
      <c r="O47" s="1">
        <f t="shared" si="5"/>
        <v>0.77041342592641604</v>
      </c>
      <c r="P47" s="1">
        <f t="shared" si="6"/>
        <v>14.277175042459689</v>
      </c>
      <c r="Q47" s="1"/>
      <c r="R47" s="1"/>
      <c r="S47" s="1">
        <f t="shared" si="7"/>
        <v>0.77041342592641604</v>
      </c>
      <c r="T47" s="1">
        <f t="shared" si="8"/>
        <v>2</v>
      </c>
      <c r="U47" s="1"/>
      <c r="V47" s="1"/>
    </row>
    <row r="48" spans="1:22" x14ac:dyDescent="0.2">
      <c r="A48" s="1">
        <v>36</v>
      </c>
      <c r="B48" s="5" t="s">
        <v>57</v>
      </c>
      <c r="C48" s="5">
        <v>81.87</v>
      </c>
      <c r="D48" s="5">
        <v>30821.9077</v>
      </c>
      <c r="E48" s="5">
        <v>67.934049999999999</v>
      </c>
      <c r="F48" s="5"/>
      <c r="H48" s="1"/>
      <c r="I48" s="1">
        <f t="shared" si="1"/>
        <v>0.63057525155744509</v>
      </c>
      <c r="J48" s="1">
        <f t="shared" si="2"/>
        <v>-0.62932418393893985</v>
      </c>
      <c r="K48" s="1">
        <f t="shared" si="3"/>
        <v>-1.2203708148048413</v>
      </c>
      <c r="L48" s="1"/>
      <c r="M48" s="1"/>
      <c r="N48" s="1">
        <f t="shared" si="4"/>
        <v>0.35675101937189102</v>
      </c>
      <c r="O48" s="1">
        <f t="shared" si="5"/>
        <v>5.8521354427302814</v>
      </c>
      <c r="P48" s="1">
        <f t="shared" si="6"/>
        <v>31.246300813086755</v>
      </c>
      <c r="Q48" s="1"/>
      <c r="R48" s="1"/>
      <c r="S48" s="1">
        <f t="shared" si="7"/>
        <v>0.35675101937189102</v>
      </c>
      <c r="T48" s="1">
        <f t="shared" si="8"/>
        <v>1</v>
      </c>
      <c r="U48" s="1"/>
      <c r="V48" s="1"/>
    </row>
    <row r="49" spans="1:22" x14ac:dyDescent="0.2">
      <c r="A49" s="1">
        <v>37</v>
      </c>
      <c r="B49" s="5" t="s">
        <v>58</v>
      </c>
      <c r="C49" s="5">
        <v>69.599999999999994</v>
      </c>
      <c r="D49" s="5">
        <v>43529.597000000002</v>
      </c>
      <c r="E49" s="5">
        <v>72.668940199999994</v>
      </c>
      <c r="F49" s="5"/>
      <c r="H49" s="1"/>
      <c r="I49" s="1">
        <f t="shared" si="1"/>
        <v>-0.20826509638961005</v>
      </c>
      <c r="J49" s="1">
        <f t="shared" si="2"/>
        <v>5.6042509011489643E-3</v>
      </c>
      <c r="K49" s="1">
        <f t="shared" si="3"/>
        <v>-0.12481887664801937</v>
      </c>
      <c r="L49" s="1"/>
      <c r="M49" s="1"/>
      <c r="N49" s="1">
        <f t="shared" si="4"/>
        <v>0.99832257655809808</v>
      </c>
      <c r="O49" s="1">
        <f t="shared" si="5"/>
        <v>0.93424250456350277</v>
      </c>
      <c r="P49" s="1">
        <f t="shared" si="6"/>
        <v>16.904565102380666</v>
      </c>
      <c r="Q49" s="1"/>
      <c r="R49" s="1"/>
      <c r="S49" s="1">
        <f t="shared" si="7"/>
        <v>0.93424250456350277</v>
      </c>
      <c r="T49" s="1">
        <f t="shared" si="8"/>
        <v>2</v>
      </c>
      <c r="U49" s="1"/>
      <c r="V49" s="1"/>
    </row>
    <row r="50" spans="1:22" x14ac:dyDescent="0.2">
      <c r="A50" s="1">
        <v>38</v>
      </c>
      <c r="B50" s="5" t="s">
        <v>59</v>
      </c>
      <c r="C50" s="5">
        <v>27.89</v>
      </c>
      <c r="D50" s="5">
        <v>85405.675099999993</v>
      </c>
      <c r="E50" s="5">
        <v>81.730280899999997</v>
      </c>
      <c r="F50" s="5"/>
      <c r="H50" s="1"/>
      <c r="I50" s="1">
        <f t="shared" si="1"/>
        <v>-3.059775358237339</v>
      </c>
      <c r="J50" s="1">
        <f t="shared" si="2"/>
        <v>2.0979053843003035</v>
      </c>
      <c r="K50" s="1">
        <f t="shared" si="3"/>
        <v>1.9717808219435775</v>
      </c>
      <c r="L50" s="1"/>
      <c r="M50" s="1"/>
      <c r="N50" s="1">
        <f t="shared" si="4"/>
        <v>26.112774261968564</v>
      </c>
      <c r="O50" s="1">
        <f t="shared" si="5"/>
        <v>11.658931110820689</v>
      </c>
      <c r="P50" s="1">
        <f t="shared" si="6"/>
        <v>0</v>
      </c>
      <c r="Q50" s="1"/>
      <c r="R50" s="1"/>
      <c r="S50" s="1">
        <f t="shared" si="7"/>
        <v>0</v>
      </c>
      <c r="T50" s="1">
        <f t="shared" si="8"/>
        <v>3</v>
      </c>
      <c r="U50" s="1"/>
      <c r="V50" s="1"/>
    </row>
    <row r="51" spans="1:22" x14ac:dyDescent="0.2">
      <c r="A51" s="1">
        <v>39</v>
      </c>
      <c r="B51" s="5" t="s">
        <v>10</v>
      </c>
      <c r="C51" s="5">
        <v>24.81</v>
      </c>
      <c r="D51" s="5">
        <v>78921.411800000002</v>
      </c>
      <c r="E51" s="5">
        <v>83.178134600000007</v>
      </c>
      <c r="F51" s="5"/>
      <c r="H51" s="1"/>
      <c r="I51" s="1">
        <f t="shared" si="1"/>
        <v>-3.2703400095557522</v>
      </c>
      <c r="J51" s="1">
        <f t="shared" si="2"/>
        <v>1.7739249146046823</v>
      </c>
      <c r="K51" s="1">
        <f t="shared" si="3"/>
        <v>2.3067830839184249</v>
      </c>
      <c r="L51" s="1"/>
      <c r="M51" s="1"/>
      <c r="N51" s="1">
        <f t="shared" si="4"/>
        <v>27.928629230281139</v>
      </c>
      <c r="O51" s="1">
        <f t="shared" si="5"/>
        <v>12.921813794686372</v>
      </c>
      <c r="P51" s="1">
        <f t="shared" si="6"/>
        <v>0.26152733265730455</v>
      </c>
      <c r="Q51" s="1"/>
      <c r="R51" s="1"/>
      <c r="S51" s="1">
        <f t="shared" si="7"/>
        <v>0.26152733265730455</v>
      </c>
      <c r="T51" s="1">
        <f t="shared" si="8"/>
        <v>3</v>
      </c>
      <c r="U51" s="1"/>
      <c r="V51" s="1"/>
    </row>
    <row r="52" spans="1:22" x14ac:dyDescent="0.2">
      <c r="A52" s="1">
        <v>40</v>
      </c>
      <c r="B52" s="5" t="s">
        <v>60</v>
      </c>
      <c r="C52" s="5">
        <v>71.02</v>
      </c>
      <c r="D52" s="5">
        <v>56023.787799999998</v>
      </c>
      <c r="E52" s="5">
        <v>76.179149800000005</v>
      </c>
      <c r="F52" s="5"/>
      <c r="H52" s="1"/>
      <c r="I52" s="1">
        <f t="shared" si="1"/>
        <v>-0.11118658831423769</v>
      </c>
      <c r="J52" s="1">
        <f t="shared" si="2"/>
        <v>0.62986542238237442</v>
      </c>
      <c r="K52" s="1">
        <f t="shared" si="3"/>
        <v>0.68736826353459723</v>
      </c>
      <c r="L52" s="1"/>
      <c r="M52" s="1"/>
      <c r="N52" s="1">
        <f t="shared" si="4"/>
        <v>3.4444153295441593</v>
      </c>
      <c r="O52" s="1">
        <f t="shared" si="5"/>
        <v>5.27461162902291E-2</v>
      </c>
      <c r="P52" s="1">
        <f t="shared" si="6"/>
        <v>12.499032684103323</v>
      </c>
      <c r="Q52" s="1"/>
      <c r="R52" s="1"/>
      <c r="S52" s="1">
        <f t="shared" si="7"/>
        <v>5.27461162902291E-2</v>
      </c>
      <c r="T52" s="1">
        <f t="shared" si="8"/>
        <v>2</v>
      </c>
      <c r="U52" s="1"/>
      <c r="V52" s="1"/>
    </row>
    <row r="53" spans="1:22" x14ac:dyDescent="0.2">
      <c r="A53" s="1">
        <v>41</v>
      </c>
      <c r="B53" s="5" t="s">
        <v>61</v>
      </c>
      <c r="C53" s="5">
        <v>85.6</v>
      </c>
      <c r="D53" s="5">
        <v>13478.164500000001</v>
      </c>
      <c r="E53" s="5">
        <v>73.969471999999996</v>
      </c>
      <c r="F53" s="5"/>
      <c r="H53" s="1"/>
      <c r="I53" s="1">
        <f t="shared" si="1"/>
        <v>0.88557724812162641</v>
      </c>
      <c r="J53" s="1">
        <f t="shared" si="2"/>
        <v>-1.4958889436112142</v>
      </c>
      <c r="K53" s="1">
        <f t="shared" si="3"/>
        <v>0.17609626054451438</v>
      </c>
      <c r="L53" s="1"/>
      <c r="M53" s="1"/>
      <c r="N53" s="1">
        <f t="shared" si="4"/>
        <v>1.8525410264211368</v>
      </c>
      <c r="O53" s="1">
        <f t="shared" si="5"/>
        <v>5.7911392493638738</v>
      </c>
      <c r="P53" s="1">
        <f t="shared" si="6"/>
        <v>31.70564790387942</v>
      </c>
      <c r="Q53" s="1"/>
      <c r="R53" s="1"/>
      <c r="S53" s="1">
        <f t="shared" si="7"/>
        <v>1.8525410264211368</v>
      </c>
      <c r="T53" s="1">
        <f t="shared" si="8"/>
        <v>1</v>
      </c>
      <c r="U53" s="1"/>
      <c r="V53" s="1"/>
    </row>
    <row r="54" spans="1:22" x14ac:dyDescent="0.2">
      <c r="A54" s="1">
        <v>42</v>
      </c>
      <c r="B54" s="5" t="s">
        <v>62</v>
      </c>
      <c r="C54" s="5">
        <v>79.39</v>
      </c>
      <c r="D54" s="5">
        <v>41122.224499999997</v>
      </c>
      <c r="E54" s="5">
        <v>72.903092000000001</v>
      </c>
      <c r="F54" s="5"/>
      <c r="H54" s="1"/>
      <c r="I54" s="1">
        <f t="shared" si="1"/>
        <v>0.46102968815820317</v>
      </c>
      <c r="J54" s="1">
        <f t="shared" si="2"/>
        <v>-0.11467798274632263</v>
      </c>
      <c r="K54" s="1">
        <f t="shared" si="3"/>
        <v>-7.064117717086657E-2</v>
      </c>
      <c r="L54" s="1"/>
      <c r="M54" s="1"/>
      <c r="N54" s="1">
        <f t="shared" si="4"/>
        <v>0.50600959851794758</v>
      </c>
      <c r="O54" s="1">
        <f t="shared" si="5"/>
        <v>1.582103689594105</v>
      </c>
      <c r="P54" s="1">
        <f t="shared" si="6"/>
        <v>21.463080953322343</v>
      </c>
      <c r="Q54" s="1"/>
      <c r="R54" s="1"/>
      <c r="S54" s="1">
        <f t="shared" si="7"/>
        <v>0.50600959851794758</v>
      </c>
      <c r="T54" s="1">
        <f t="shared" si="8"/>
        <v>1</v>
      </c>
      <c r="U54" s="1"/>
      <c r="V54" s="1"/>
    </row>
    <row r="55" spans="1:22" x14ac:dyDescent="0.2">
      <c r="A55" s="1">
        <v>43</v>
      </c>
      <c r="B55" s="5" t="s">
        <v>63</v>
      </c>
      <c r="C55" s="5">
        <v>81.56</v>
      </c>
      <c r="D55" s="5">
        <v>52465.5069</v>
      </c>
      <c r="E55" s="5">
        <v>71.680850199999995</v>
      </c>
      <c r="F55" s="5"/>
      <c r="H55" s="1"/>
      <c r="I55" s="1">
        <f t="shared" si="1"/>
        <v>0.60938205613253971</v>
      </c>
      <c r="J55" s="1">
        <f t="shared" si="2"/>
        <v>0.45207907041684586</v>
      </c>
      <c r="K55" s="1">
        <f t="shared" si="3"/>
        <v>-0.35344168918406821</v>
      </c>
      <c r="L55" s="1"/>
      <c r="M55" s="1"/>
      <c r="N55" s="1">
        <f t="shared" si="4"/>
        <v>1.0462979456245827</v>
      </c>
      <c r="O55" s="1">
        <f t="shared" si="5"/>
        <v>1.9347239867263344</v>
      </c>
      <c r="P55" s="1">
        <f t="shared" si="6"/>
        <v>21.578120113151417</v>
      </c>
      <c r="Q55" s="1"/>
      <c r="R55" s="1"/>
      <c r="S55" s="1">
        <f t="shared" si="7"/>
        <v>1.0462979456245827</v>
      </c>
      <c r="T55" s="1">
        <f t="shared" si="8"/>
        <v>1</v>
      </c>
      <c r="U55" s="1"/>
      <c r="V55" s="1"/>
    </row>
    <row r="56" spans="1:22" x14ac:dyDescent="0.2">
      <c r="A56" s="1">
        <v>44</v>
      </c>
      <c r="B56" s="5" t="s">
        <v>64</v>
      </c>
      <c r="C56" s="5">
        <v>82.31</v>
      </c>
      <c r="D56" s="5">
        <v>28724.282200000001</v>
      </c>
      <c r="E56" s="5">
        <v>69.913057300000006</v>
      </c>
      <c r="F56" s="5"/>
      <c r="H56" s="1"/>
      <c r="I56" s="1">
        <f t="shared" si="1"/>
        <v>0.66065591603150398</v>
      </c>
      <c r="J56" s="1">
        <f t="shared" si="2"/>
        <v>-0.73413018321653134</v>
      </c>
      <c r="K56" s="1">
        <f t="shared" si="3"/>
        <v>-0.76247101321250277</v>
      </c>
      <c r="L56" s="1"/>
      <c r="M56" s="1"/>
      <c r="N56" s="1">
        <f t="shared" si="4"/>
        <v>0.10104908605650655</v>
      </c>
      <c r="O56" s="1">
        <f t="shared" si="5"/>
        <v>4.6307007821078505</v>
      </c>
      <c r="P56" s="1">
        <f t="shared" si="6"/>
        <v>29.338167420292478</v>
      </c>
      <c r="Q56" s="1"/>
      <c r="R56" s="1"/>
      <c r="S56" s="1">
        <f t="shared" si="7"/>
        <v>0.10104908605650655</v>
      </c>
      <c r="T56" s="1">
        <f t="shared" si="8"/>
        <v>1</v>
      </c>
      <c r="U56" s="1"/>
      <c r="V56" s="1"/>
    </row>
    <row r="57" spans="1:22" x14ac:dyDescent="0.2">
      <c r="A57" s="1">
        <v>45</v>
      </c>
      <c r="B57" s="5" t="s">
        <v>65</v>
      </c>
      <c r="C57" s="5">
        <v>79.459999999999994</v>
      </c>
      <c r="D57" s="5">
        <v>30030.985499999999</v>
      </c>
      <c r="E57" s="5">
        <v>69.059055400000005</v>
      </c>
      <c r="F57" s="5"/>
      <c r="H57" s="1"/>
      <c r="I57" s="1">
        <f t="shared" si="1"/>
        <v>0.46581524841543936</v>
      </c>
      <c r="J57" s="1">
        <f t="shared" si="2"/>
        <v>-0.66884191077904132</v>
      </c>
      <c r="K57" s="1">
        <f t="shared" si="3"/>
        <v>-0.96006871816764816</v>
      </c>
      <c r="L57" s="1"/>
      <c r="M57" s="1"/>
      <c r="N57" s="1">
        <f t="shared" si="4"/>
        <v>0.11427311970996512</v>
      </c>
      <c r="O57" s="1">
        <f t="shared" si="5"/>
        <v>4.7375294397622945</v>
      </c>
      <c r="P57" s="1">
        <f t="shared" si="6"/>
        <v>28.680421446397581</v>
      </c>
      <c r="Q57" s="1"/>
      <c r="R57" s="1"/>
      <c r="S57" s="1">
        <f t="shared" si="7"/>
        <v>0.11427311970996512</v>
      </c>
      <c r="T57" s="1">
        <f t="shared" si="8"/>
        <v>1</v>
      </c>
      <c r="U57" s="1"/>
      <c r="V57" s="1"/>
    </row>
    <row r="58" spans="1:22" x14ac:dyDescent="0.2">
      <c r="A58" s="1">
        <v>46</v>
      </c>
      <c r="B58" s="5" t="s">
        <v>66</v>
      </c>
      <c r="C58" s="5">
        <v>84.14</v>
      </c>
      <c r="D58" s="5">
        <v>19277.1227</v>
      </c>
      <c r="E58" s="5">
        <v>67.069294799999994</v>
      </c>
      <c r="F58" s="5"/>
      <c r="H58" s="1"/>
      <c r="I58" s="1">
        <f t="shared" si="1"/>
        <v>0.78576413418497648</v>
      </c>
      <c r="J58" s="1">
        <f t="shared" si="2"/>
        <v>-1.2061491359477472</v>
      </c>
      <c r="K58" s="1">
        <f t="shared" si="3"/>
        <v>-1.4204566025156515</v>
      </c>
      <c r="L58" s="1"/>
      <c r="M58" s="1"/>
      <c r="N58" s="1">
        <f t="shared" si="4"/>
        <v>1.1669427999478188</v>
      </c>
      <c r="O58" s="1">
        <f t="shared" si="5"/>
        <v>8.6377575183612851</v>
      </c>
      <c r="P58" s="1">
        <f t="shared" si="6"/>
        <v>37.212225004453046</v>
      </c>
      <c r="Q58" s="1"/>
      <c r="R58" s="1"/>
      <c r="S58" s="1">
        <f t="shared" si="7"/>
        <v>1.1669427999478188</v>
      </c>
      <c r="T58" s="1">
        <f t="shared" si="8"/>
        <v>1</v>
      </c>
      <c r="U58" s="1"/>
      <c r="V58" s="1"/>
    </row>
    <row r="59" spans="1:22" x14ac:dyDescent="0.2">
      <c r="A59" s="1">
        <v>47</v>
      </c>
      <c r="B59" s="5" t="s">
        <v>67</v>
      </c>
      <c r="C59" s="5">
        <v>82.2</v>
      </c>
      <c r="D59" s="5">
        <v>24006.354200000002</v>
      </c>
      <c r="E59" s="5">
        <v>68.777248999999998</v>
      </c>
      <c r="F59" s="5"/>
      <c r="H59" s="1"/>
      <c r="I59" s="1">
        <f t="shared" si="1"/>
        <v>0.65313574991298928</v>
      </c>
      <c r="J59" s="1">
        <f t="shared" si="2"/>
        <v>-0.9698572749017389</v>
      </c>
      <c r="K59" s="1">
        <f t="shared" si="3"/>
        <v>-1.0252726689804896</v>
      </c>
      <c r="L59" s="1"/>
      <c r="M59" s="1"/>
      <c r="N59" s="1">
        <f t="shared" si="4"/>
        <v>0.38095991371772098</v>
      </c>
      <c r="O59" s="1">
        <f t="shared" si="5"/>
        <v>6.0943564560693906</v>
      </c>
      <c r="P59" s="1">
        <f t="shared" si="6"/>
        <v>32.179206257680619</v>
      </c>
      <c r="Q59" s="1"/>
      <c r="R59" s="1"/>
      <c r="S59" s="1">
        <f t="shared" si="7"/>
        <v>0.38095991371772098</v>
      </c>
      <c r="T59" s="1">
        <f t="shared" si="8"/>
        <v>1</v>
      </c>
      <c r="U59" s="1"/>
      <c r="V59" s="1"/>
    </row>
    <row r="60" spans="1:22" x14ac:dyDescent="0.2">
      <c r="A60" s="1">
        <v>48</v>
      </c>
      <c r="B60" s="5" t="s">
        <v>68</v>
      </c>
      <c r="C60" s="5">
        <v>55.24</v>
      </c>
      <c r="D60" s="5">
        <v>85172.624100000001</v>
      </c>
      <c r="E60" s="5">
        <v>74.955919800000004</v>
      </c>
      <c r="F60" s="5"/>
      <c r="H60" s="1"/>
      <c r="I60" s="1">
        <f t="shared" si="1"/>
        <v>-1.1899886005884441</v>
      </c>
      <c r="J60" s="1">
        <f t="shared" si="2"/>
        <v>2.0862611976055665</v>
      </c>
      <c r="K60" s="1">
        <f t="shared" si="3"/>
        <v>0.40433910325722239</v>
      </c>
      <c r="L60" s="1"/>
      <c r="M60" s="1"/>
      <c r="N60" s="1">
        <f t="shared" si="4"/>
        <v>10.598364489060247</v>
      </c>
      <c r="O60" s="1">
        <f t="shared" si="5"/>
        <v>3.2729006832810401</v>
      </c>
      <c r="P60" s="1">
        <f t="shared" si="6"/>
        <v>5.9531116476413839</v>
      </c>
      <c r="Q60" s="1"/>
      <c r="R60" s="1"/>
      <c r="S60" s="1">
        <f t="shared" si="7"/>
        <v>3.2729006832810401</v>
      </c>
      <c r="T60" s="1">
        <f t="shared" si="8"/>
        <v>2</v>
      </c>
      <c r="U60" s="1"/>
      <c r="V60" s="1"/>
    </row>
    <row r="61" spans="1:22" x14ac:dyDescent="0.2">
      <c r="A61" s="1">
        <v>49</v>
      </c>
      <c r="B61" s="5" t="s">
        <v>69</v>
      </c>
      <c r="C61" s="5">
        <v>81.599999999999994</v>
      </c>
      <c r="D61" s="5">
        <v>30968.1162</v>
      </c>
      <c r="E61" s="5">
        <v>74.024427000000003</v>
      </c>
      <c r="F61" s="5"/>
      <c r="H61" s="1"/>
      <c r="I61" s="1">
        <f t="shared" si="1"/>
        <v>0.61211666199381731</v>
      </c>
      <c r="J61" s="1">
        <f t="shared" si="2"/>
        <v>-0.62201900580043146</v>
      </c>
      <c r="K61" s="1">
        <f t="shared" si="3"/>
        <v>0.18881166770673655</v>
      </c>
      <c r="L61" s="1"/>
      <c r="M61" s="1"/>
      <c r="N61" s="1">
        <f t="shared" si="4"/>
        <v>0.75811056454781633</v>
      </c>
      <c r="O61" s="1">
        <f t="shared" si="5"/>
        <v>2.4246735807916382</v>
      </c>
      <c r="P61" s="1">
        <f t="shared" si="6"/>
        <v>24.059758701062133</v>
      </c>
      <c r="Q61" s="1"/>
      <c r="R61" s="1"/>
      <c r="S61" s="1">
        <f t="shared" si="7"/>
        <v>0.75811056454781633</v>
      </c>
      <c r="T61" s="1">
        <f t="shared" si="8"/>
        <v>1</v>
      </c>
      <c r="U61" s="1"/>
      <c r="V61" s="1"/>
    </row>
    <row r="62" spans="1:22" x14ac:dyDescent="0.2">
      <c r="A62" s="1">
        <v>50</v>
      </c>
      <c r="B62" s="5" t="s">
        <v>70</v>
      </c>
      <c r="C62" s="5">
        <v>80.73</v>
      </c>
      <c r="D62" s="5">
        <v>26949.470799999999</v>
      </c>
      <c r="E62" s="5">
        <v>69.235995399999993</v>
      </c>
      <c r="F62" s="5"/>
      <c r="H62" s="1"/>
      <c r="I62" s="1">
        <f t="shared" si="1"/>
        <v>0.55263898451101945</v>
      </c>
      <c r="J62" s="1">
        <f t="shared" si="2"/>
        <v>-0.82280706205227283</v>
      </c>
      <c r="K62" s="1">
        <f t="shared" si="3"/>
        <v>-0.91912860092111626</v>
      </c>
      <c r="L62" s="1"/>
      <c r="M62" s="1"/>
      <c r="N62" s="1">
        <f t="shared" si="4"/>
        <v>0.17253642177834916</v>
      </c>
      <c r="O62" s="1">
        <f t="shared" si="5"/>
        <v>5.1399259545177891</v>
      </c>
      <c r="P62" s="1">
        <f t="shared" si="6"/>
        <v>29.937455869180781</v>
      </c>
      <c r="Q62" s="1"/>
      <c r="R62" s="1"/>
      <c r="S62" s="1">
        <f t="shared" si="7"/>
        <v>0.17253642177834916</v>
      </c>
      <c r="T62" s="1">
        <f t="shared" si="8"/>
        <v>1</v>
      </c>
      <c r="U62" s="1"/>
      <c r="V62" s="1"/>
    </row>
    <row r="63" spans="1:22" x14ac:dyDescent="0.2">
      <c r="A63" s="1">
        <v>51</v>
      </c>
      <c r="B63" s="5" t="s">
        <v>71</v>
      </c>
      <c r="C63" s="5">
        <v>83.29</v>
      </c>
      <c r="D63" s="5">
        <v>28085.241399999999</v>
      </c>
      <c r="E63" s="5">
        <v>67.848065099999999</v>
      </c>
      <c r="F63" s="5"/>
      <c r="H63" s="1"/>
      <c r="I63" s="1">
        <f t="shared" si="1"/>
        <v>0.72765375963281742</v>
      </c>
      <c r="J63" s="1">
        <f t="shared" si="2"/>
        <v>-0.76605929049671639</v>
      </c>
      <c r="K63" s="1">
        <f t="shared" si="3"/>
        <v>-1.2402658746411221</v>
      </c>
      <c r="L63" s="1"/>
      <c r="M63" s="1"/>
      <c r="N63" s="1">
        <f t="shared" si="4"/>
        <v>0.47329841695025271</v>
      </c>
      <c r="O63" s="1">
        <f t="shared" si="5"/>
        <v>6.4563134949456629</v>
      </c>
      <c r="P63" s="1">
        <f t="shared" si="6"/>
        <v>32.864156962416594</v>
      </c>
      <c r="Q63" s="1"/>
      <c r="R63" s="1"/>
      <c r="S63" s="1">
        <f t="shared" si="7"/>
        <v>0.47329841695025271</v>
      </c>
      <c r="T63" s="1">
        <f t="shared" si="8"/>
        <v>1</v>
      </c>
      <c r="U63" s="1"/>
      <c r="V63" s="1"/>
    </row>
    <row r="64" spans="1:22" x14ac:dyDescent="0.2">
      <c r="A64" s="1">
        <v>52</v>
      </c>
      <c r="B64" s="5" t="s">
        <v>72</v>
      </c>
      <c r="C64" s="5">
        <v>75.150000000000006</v>
      </c>
      <c r="D64" s="5">
        <v>31385.592400000001</v>
      </c>
      <c r="E64" s="5">
        <v>72.045133699999994</v>
      </c>
      <c r="F64" s="5"/>
      <c r="H64" s="1"/>
      <c r="I64" s="1">
        <f t="shared" si="1"/>
        <v>0.17116146686272588</v>
      </c>
      <c r="J64" s="1">
        <f t="shared" si="2"/>
        <v>-0.60116017741776173</v>
      </c>
      <c r="K64" s="1">
        <f t="shared" si="3"/>
        <v>-0.26915430814542241</v>
      </c>
      <c r="L64" s="1"/>
      <c r="M64" s="1"/>
      <c r="N64" s="1">
        <f t="shared" si="4"/>
        <v>0.243554451091165</v>
      </c>
      <c r="O64" s="1">
        <f t="shared" si="5"/>
        <v>2.4144010732462311</v>
      </c>
      <c r="P64" s="1">
        <f t="shared" si="6"/>
        <v>22.745697931507145</v>
      </c>
      <c r="Q64" s="1"/>
      <c r="R64" s="1"/>
      <c r="S64" s="1">
        <f t="shared" si="7"/>
        <v>0.243554451091165</v>
      </c>
      <c r="T64" s="1">
        <f t="shared" si="8"/>
        <v>1</v>
      </c>
      <c r="U64" s="1"/>
      <c r="V64" s="1"/>
    </row>
    <row r="65" spans="1:22" x14ac:dyDescent="0.2">
      <c r="A65" s="1">
        <v>53</v>
      </c>
      <c r="B65" s="5" t="s">
        <v>73</v>
      </c>
      <c r="C65" s="5">
        <v>86.41</v>
      </c>
      <c r="D65" s="5">
        <v>14784.617899999999</v>
      </c>
      <c r="E65" s="5">
        <v>67.253056000000001</v>
      </c>
      <c r="F65" s="5"/>
      <c r="H65" s="1"/>
      <c r="I65" s="1">
        <f t="shared" si="1"/>
        <v>0.94095301681250787</v>
      </c>
      <c r="J65" s="1">
        <f t="shared" si="2"/>
        <v>-1.430613157205773</v>
      </c>
      <c r="K65" s="1">
        <f t="shared" si="3"/>
        <v>-1.3779382060345609</v>
      </c>
      <c r="L65" s="1"/>
      <c r="M65" s="1"/>
      <c r="N65" s="1">
        <f t="shared" si="4"/>
        <v>1.5922744851164869</v>
      </c>
      <c r="O65" s="1">
        <f t="shared" si="5"/>
        <v>9.6551912881147324</v>
      </c>
      <c r="P65" s="1">
        <f t="shared" si="6"/>
        <v>39.676888195079954</v>
      </c>
      <c r="Q65" s="1"/>
      <c r="R65" s="1"/>
      <c r="S65" s="1">
        <f t="shared" si="7"/>
        <v>1.5922744851164869</v>
      </c>
      <c r="T65" s="1">
        <f t="shared" si="8"/>
        <v>1</v>
      </c>
      <c r="U65" s="1"/>
      <c r="V65" s="1"/>
    </row>
    <row r="66" spans="1:22" x14ac:dyDescent="0.2">
      <c r="A66" s="1">
        <v>54</v>
      </c>
      <c r="B66" s="5" t="s">
        <v>74</v>
      </c>
      <c r="C66" s="5">
        <v>81.069999999999993</v>
      </c>
      <c r="D66" s="5">
        <v>44933.223700000002</v>
      </c>
      <c r="E66" s="5">
        <v>69.828635599999998</v>
      </c>
      <c r="F66" s="5"/>
      <c r="H66" s="1"/>
      <c r="I66" s="1">
        <f t="shared" si="1"/>
        <v>0.57588313433188254</v>
      </c>
      <c r="J66" s="1">
        <f t="shared" si="2"/>
        <v>7.5735215130087047E-2</v>
      </c>
      <c r="K66" s="1">
        <f t="shared" si="3"/>
        <v>-0.78200438212937895</v>
      </c>
      <c r="L66" s="1"/>
      <c r="M66" s="1"/>
      <c r="N66" s="1">
        <f t="shared" si="4"/>
        <v>0.37363612539811031</v>
      </c>
      <c r="O66" s="1">
        <f t="shared" si="5"/>
        <v>3.1428295071351422</v>
      </c>
      <c r="P66" s="1">
        <f t="shared" si="6"/>
        <v>24.89051781784374</v>
      </c>
      <c r="Q66" s="1"/>
      <c r="R66" s="1"/>
      <c r="S66" s="1">
        <f t="shared" si="7"/>
        <v>0.37363612539811031</v>
      </c>
      <c r="T66" s="1">
        <f t="shared" si="8"/>
        <v>1</v>
      </c>
      <c r="U66" s="1"/>
      <c r="V66" s="1"/>
    </row>
    <row r="67" spans="1:22" x14ac:dyDescent="0.2">
      <c r="A67" s="1">
        <v>55</v>
      </c>
      <c r="B67" s="5" t="s">
        <v>75</v>
      </c>
      <c r="C67" s="5">
        <v>82.2</v>
      </c>
      <c r="D67" s="5">
        <v>42726.727299999999</v>
      </c>
      <c r="E67" s="5">
        <v>72.835990100000004</v>
      </c>
      <c r="F67" s="5"/>
      <c r="H67" s="1"/>
      <c r="I67" s="1">
        <f t="shared" si="1"/>
        <v>0.65313574991298928</v>
      </c>
      <c r="J67" s="1">
        <f t="shared" si="2"/>
        <v>-3.4510422189066851E-2</v>
      </c>
      <c r="K67" s="1">
        <f t="shared" si="3"/>
        <v>-8.6167116209326711E-2</v>
      </c>
      <c r="L67" s="1"/>
      <c r="M67" s="1"/>
      <c r="N67" s="1">
        <f t="shared" si="4"/>
        <v>0.59621010288723997</v>
      </c>
      <c r="O67" s="1">
        <f t="shared" si="5"/>
        <v>1.8448754532923726</v>
      </c>
      <c r="P67" s="1">
        <f t="shared" si="6"/>
        <v>22.568055784939602</v>
      </c>
      <c r="Q67" s="1"/>
      <c r="R67" s="1"/>
      <c r="S67" s="1">
        <f t="shared" si="7"/>
        <v>0.59621010288723997</v>
      </c>
      <c r="T67" s="1">
        <f t="shared" si="8"/>
        <v>1</v>
      </c>
      <c r="U67" s="1"/>
      <c r="V67" s="1"/>
    </row>
    <row r="68" spans="1:2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f>COUNT(T13:T67)</f>
        <v>55</v>
      </c>
      <c r="U69" s="1"/>
      <c r="V69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Woo Kang</dc:creator>
  <cp:lastModifiedBy>Sun Woo Kang</cp:lastModifiedBy>
  <dcterms:created xsi:type="dcterms:W3CDTF">2020-12-10T21:40:19Z</dcterms:created>
  <dcterms:modified xsi:type="dcterms:W3CDTF">2020-12-17T05:46:07Z</dcterms:modified>
</cp:coreProperties>
</file>