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brinakaram/Desktop/Homework/Excel/"/>
    </mc:Choice>
  </mc:AlternateContent>
  <xr:revisionPtr revIDLastSave="0" documentId="13_ncr:1_{2829D18A-174C-F047-8EFF-0CCC670E44DB}" xr6:coauthVersionLast="47" xr6:coauthVersionMax="47" xr10:uidLastSave="{00000000-0000-0000-0000-000000000000}"/>
  <bookViews>
    <workbookView xWindow="0" yWindow="500" windowWidth="19460" windowHeight="15860" xr2:uid="{00000000-000D-0000-FFFF-FFFF00000000}"/>
  </bookViews>
  <sheets>
    <sheet name="Box and Whisker Plot" sheetId="12" r:id="rId1"/>
    <sheet name="Kickstarter" sheetId="1" r:id="rId2"/>
    <sheet name="Category Statistics" sheetId="3" r:id="rId3"/>
    <sheet name="Subcategory Statistics" sheetId="5" r:id="rId4"/>
    <sheet name="Outcomes Based On Launch Date" sheetId="7" r:id="rId5"/>
    <sheet name="Edinburgh Research" sheetId="8" r:id="rId6"/>
    <sheet name="Successful U.S. Kickstarters" sheetId="9" r:id="rId7"/>
    <sheet name="Failed U.S. Kickstarters" sheetId="10" r:id="rId8"/>
    <sheet name="Descriptive Statistics" sheetId="11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1" l="1"/>
  <c r="B12" i="11"/>
  <c r="C14" i="11"/>
  <c r="C13" i="11"/>
  <c r="C12" i="11"/>
  <c r="C11" i="11"/>
  <c r="B11" i="11"/>
  <c r="C7" i="11"/>
  <c r="C6" i="11"/>
  <c r="C5" i="11"/>
  <c r="C4" i="11"/>
  <c r="B4" i="11"/>
  <c r="B7" i="11"/>
  <c r="B6" i="11"/>
  <c r="B5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6" i="8"/>
  <c r="D5" i="8"/>
  <c r="D4" i="8"/>
  <c r="D3" i="8"/>
  <c r="D2" i="8"/>
  <c r="C6" i="8"/>
  <c r="C5" i="8"/>
  <c r="C4" i="8"/>
  <c r="C3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14" i="11" l="1"/>
</calcChain>
</file>

<file path=xl/sharedStrings.xml><?xml version="1.0" encoding="utf-8"?>
<sst xmlns="http://schemas.openxmlformats.org/spreadsheetml/2006/main" count="33562" uniqueCount="8358">
  <si>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</si>
  <si>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</si>
  <si>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</si>
  <si>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</si>
  <si>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</si>
  <si>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</si>
  <si>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</si>
  <si>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</si>
  <si>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</si>
  <si>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</si>
  <si>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</si>
  <si>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</si>
  <si>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</si>
  <si>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</si>
  <si>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</si>
  <si>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</si>
  <si>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</si>
  <si>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</si>
  <si>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</si>
  <si>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</si>
  <si>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</si>
  <si>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</si>
  <si>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</si>
  <si>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</si>
  <si>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</si>
  <si>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</si>
  <si>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</si>
  <si>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</si>
  <si>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</si>
  <si>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</si>
  <si>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</si>
  <si>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</si>
  <si>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</si>
  <si>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</si>
  <si>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</si>
  <si>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</si>
  <si>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</si>
  <si>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</si>
  <si>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</si>
  <si>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</si>
  <si>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</si>
  <si>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</si>
  <si>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</si>
  <si>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</si>
  <si>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</si>
  <si>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</si>
  <si>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</si>
  <si>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</si>
  <si>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</si>
  <si>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</si>
  <si>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</si>
  <si>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</si>
  <si>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</si>
  <si>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</si>
  <si>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</si>
  <si>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</si>
  <si>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</si>
  <si>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</si>
  <si>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</si>
  <si>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</si>
  <si>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</si>
  <si>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</si>
  <si>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</si>
  <si>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</si>
  <si>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</si>
  <si>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</si>
  <si>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</si>
  <si>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</si>
  <si>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</si>
  <si>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</si>
  <si>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</si>
  <si>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</si>
  <si>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</si>
  <si>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</si>
  <si>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</si>
  <si>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</si>
  <si>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</si>
  <si>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</si>
  <si>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</si>
  <si>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</si>
  <si>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</si>
  <si>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</si>
  <si>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</si>
  <si>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</si>
  <si>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</si>
  <si>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</si>
  <si>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</si>
  <si>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</si>
  <si>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</si>
  <si>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</si>
  <si>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</si>
  <si>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</si>
  <si>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</si>
  <si>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</si>
  <si>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</si>
  <si>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</si>
  <si>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</si>
  <si>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</si>
  <si>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</si>
  <si>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</si>
  <si>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</si>
  <si>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</si>
  <si>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</si>
  <si>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</si>
  <si>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</si>
  <si>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</si>
  <si>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</si>
  <si>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</si>
  <si>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</si>
  <si>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</si>
  <si>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</si>
  <si>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</si>
  <si>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</si>
  <si>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</si>
  <si>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</si>
  <si>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</si>
  <si>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</si>
  <si>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</si>
  <si>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</si>
  <si>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</si>
  <si>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</si>
  <si>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</si>
  <si>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</si>
  <si>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</si>
  <si>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</si>
  <si>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</si>
  <si>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</si>
  <si>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</si>
  <si>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</si>
  <si>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</si>
  <si>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</si>
  <si>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</si>
  <si>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</si>
  <si>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</si>
  <si>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</si>
  <si>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</si>
  <si>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</si>
  <si>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</si>
  <si>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</si>
  <si>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</si>
  <si>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</si>
  <si>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</si>
  <si>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</si>
  <si>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</si>
  <si>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</si>
  <si>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</si>
  <si>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</si>
  <si>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</si>
  <si>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</si>
  <si>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</si>
  <si>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</si>
  <si>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</si>
  <si>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</si>
  <si>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</si>
  <si>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</si>
  <si>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</si>
  <si>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</si>
  <si>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</si>
  <si>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</si>
  <si>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</si>
  <si>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</si>
  <si>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</si>
  <si>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</si>
  <si>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</si>
  <si>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</si>
  <si>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</si>
  <si>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</si>
  <si>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</si>
  <si>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</si>
  <si>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</si>
  <si>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</si>
  <si>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</si>
  <si>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</si>
  <si>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</si>
  <si>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</si>
  <si>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</si>
  <si>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</si>
  <si>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</si>
  <si>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</si>
  <si>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</si>
  <si>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</si>
  <si>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</si>
  <si>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</si>
  <si>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</si>
  <si>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</si>
  <si>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</si>
  <si>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</si>
  <si>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</si>
  <si>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</si>
  <si>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</si>
  <si>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</si>
  <si>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</si>
  <si>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</si>
  <si>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</si>
  <si>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</si>
  <si>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</si>
  <si>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</si>
  <si>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</si>
  <si>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</si>
  <si>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</si>
  <si>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</si>
  <si>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</si>
  <si>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</si>
  <si>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</si>
  <si>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</si>
  <si>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</si>
  <si>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</si>
  <si>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</si>
  <si>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</si>
  <si>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</si>
  <si>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</si>
  <si>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</si>
  <si>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</si>
  <si>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</si>
  <si>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</si>
  <si>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</si>
  <si>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</si>
  <si>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</si>
  <si>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</si>
  <si>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</si>
  <si>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</si>
  <si>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</si>
  <si>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</si>
  <si>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</si>
  <si>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</si>
  <si>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</si>
  <si>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</si>
  <si>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</si>
  <si>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</si>
  <si>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</si>
  <si>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</si>
  <si>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</si>
  <si>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</si>
  <si>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</si>
  <si>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</si>
  <si>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</si>
  <si>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</si>
  <si>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</si>
  <si>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</si>
  <si>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</si>
  <si>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</si>
  <si>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</si>
  <si>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</si>
  <si>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</si>
  <si>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</si>
  <si>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</si>
  <si>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</si>
  <si>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</si>
  <si>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</si>
  <si>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</si>
  <si>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</si>
  <si>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</si>
  <si>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</si>
  <si>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</si>
  <si>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</si>
  <si>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</si>
  <si>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</si>
  <si>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</si>
  <si>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</si>
  <si>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</si>
  <si>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</si>
  <si>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</si>
  <si>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</si>
  <si>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</si>
  <si>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</si>
  <si>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</si>
  <si>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</si>
  <si>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</si>
  <si>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</si>
  <si>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</si>
  <si>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</si>
  <si>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</si>
  <si>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</si>
  <si>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</si>
  <si>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</si>
  <si>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</si>
  <si>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</si>
  <si>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</si>
  <si>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</si>
  <si>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</si>
  <si>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</si>
  <si>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</si>
  <si>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</si>
  <si>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</si>
  <si>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</si>
  <si>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</si>
  <si>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</si>
  <si>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</si>
  <si>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</si>
  <si>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</si>
  <si>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</si>
  <si>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</si>
  <si>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</si>
  <si>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</si>
  <si>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</si>
  <si>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</si>
  <si>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</si>
  <si>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</si>
  <si>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</si>
  <si>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</si>
  <si>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</si>
  <si>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</si>
  <si>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</si>
  <si>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</si>
  <si>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</si>
  <si>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</si>
  <si>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</si>
  <si>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</si>
  <si>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</si>
  <si>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</si>
  <si>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</si>
  <si>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</si>
  <si>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</si>
  <si>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</si>
  <si>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</si>
  <si>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</si>
  <si>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</si>
  <si>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</si>
  <si>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</si>
  <si>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</si>
  <si>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</si>
  <si>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</si>
  <si>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</si>
  <si>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</si>
  <si>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</si>
  <si>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</si>
  <si>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</si>
  <si>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</si>
  <si>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</si>
  <si>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</si>
  <si>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</si>
  <si>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</si>
  <si>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</si>
  <si>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</si>
  <si>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</si>
  <si>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</si>
  <si>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</si>
  <si>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</si>
  <si>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</si>
  <si>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</si>
  <si>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</si>
  <si>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</si>
  <si>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</si>
  <si>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</si>
  <si>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</si>
  <si>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</si>
  <si>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</si>
  <si>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</si>
  <si>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</si>
  <si>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</si>
  <si>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</si>
  <si>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</si>
  <si>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</si>
  <si>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</si>
  <si>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</si>
  <si>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</si>
  <si>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</si>
  <si>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</si>
  <si>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</si>
  <si>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</si>
  <si>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</si>
  <si>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</si>
  <si>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</si>
  <si>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</si>
  <si>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</si>
  <si>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</si>
  <si>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</si>
  <si>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</si>
  <si>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</si>
  <si>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</si>
  <si>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</si>
  <si>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</si>
  <si>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</si>
  <si>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</si>
  <si>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</si>
  <si>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</si>
  <si>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</si>
  <si>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</si>
  <si>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</si>
  <si>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</si>
  <si>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</si>
  <si>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</si>
  <si>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</si>
  <si>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</si>
  <si>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</si>
  <si>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</si>
  <si>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</si>
  <si>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</si>
  <si>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</si>
  <si>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</si>
  <si>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</si>
  <si>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</si>
  <si>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</si>
  <si>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</si>
  <si>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</si>
  <si>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</si>
  <si>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</si>
  <si>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</si>
  <si>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</si>
  <si>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</si>
  <si>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</si>
  <si>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</si>
  <si>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</si>
  <si>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</si>
  <si>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</si>
  <si>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</si>
  <si>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</si>
  <si>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</si>
  <si>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</si>
  <si>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</si>
  <si>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</si>
  <si>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</si>
  <si>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</si>
  <si>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</si>
  <si>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</si>
  <si>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</si>
  <si>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</si>
  <si>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</si>
  <si>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</si>
  <si>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</si>
  <si>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</si>
  <si>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</si>
  <si>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</si>
  <si>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</si>
  <si>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</si>
  <si>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</si>
  <si>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</si>
  <si>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</si>
  <si>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</si>
  <si>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</si>
  <si>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</si>
  <si>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</si>
  <si>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</si>
  <si>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</si>
  <si>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</si>
  <si>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</si>
  <si>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</si>
  <si>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</si>
  <si>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</si>
  <si>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</si>
  <si>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</si>
  <si>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</si>
  <si>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</si>
  <si>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</si>
  <si>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</si>
  <si>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</si>
  <si>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</si>
  <si>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</si>
  <si>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</si>
  <si>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</si>
  <si>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</si>
  <si>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</si>
  <si>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</si>
  <si>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</si>
  <si>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</si>
  <si>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</si>
  <si>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</si>
  <si>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</si>
  <si>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</si>
  <si>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</si>
  <si>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</si>
  <si>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</si>
  <si>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</si>
  <si>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</si>
  <si>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</si>
  <si>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</si>
  <si>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</si>
  <si>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</si>
  <si>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</si>
  <si>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</si>
  <si>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</si>
  <si>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</si>
  <si>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</si>
  <si>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</si>
  <si>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</si>
  <si>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</si>
  <si>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</si>
  <si>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</si>
  <si>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</si>
  <si>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</si>
  <si>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</si>
  <si>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</si>
  <si>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</si>
  <si>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</si>
  <si>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</si>
  <si>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</si>
  <si>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</si>
  <si>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</si>
  <si>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</si>
  <si>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</si>
  <si>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</si>
  <si>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</si>
  <si>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</si>
  <si>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</si>
  <si>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</si>
  <si>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</si>
  <si>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</si>
  <si>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</si>
  <si>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</si>
  <si>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</si>
  <si>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</si>
  <si>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</si>
  <si>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</si>
  <si>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</si>
  <si>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</si>
  <si>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</si>
  <si>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</si>
  <si>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</si>
  <si>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</si>
  <si>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</si>
  <si>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</si>
  <si>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</si>
  <si>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</si>
  <si>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</si>
  <si>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</si>
  <si>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</si>
  <si>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</si>
  <si>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</si>
  <si>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</si>
  <si>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</si>
  <si>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</si>
  <si>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</si>
  <si>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</si>
  <si>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</si>
  <si>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</si>
  <si>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</si>
  <si>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</si>
  <si>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</si>
  <si>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</si>
  <si>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</si>
  <si>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</si>
  <si>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</si>
  <si>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</si>
  <si>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</si>
  <si>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</si>
  <si>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</si>
  <si>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</si>
  <si>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</si>
  <si>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</si>
  <si>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</si>
  <si>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</si>
  <si>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</si>
  <si>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</si>
  <si>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</si>
  <si>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</si>
  <si>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</si>
  <si>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</si>
  <si>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</si>
  <si>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</si>
  <si>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</si>
  <si>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</si>
  <si>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</si>
  <si>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</si>
  <si>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</si>
  <si>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</si>
  <si>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</si>
  <si>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</si>
  <si>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</si>
  <si>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</si>
  <si>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</si>
  <si>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</si>
  <si>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</si>
  <si>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</si>
  <si>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</si>
  <si>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</si>
  <si>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</si>
  <si>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</si>
  <si>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</si>
  <si>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</si>
  <si>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</si>
  <si>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</si>
  <si>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</si>
  <si>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</si>
  <si>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</si>
  <si>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</si>
  <si>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</si>
  <si>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</si>
  <si>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</si>
  <si>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</si>
  <si>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</si>
  <si>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</si>
  <si>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</si>
  <si>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</si>
  <si>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</si>
  <si>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</si>
  <si>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</si>
  <si>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</si>
  <si>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</si>
  <si>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</si>
  <si>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</si>
  <si>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</si>
  <si>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</si>
  <si>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</si>
  <si>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</si>
  <si>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</si>
  <si>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</si>
  <si>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</si>
  <si>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</si>
  <si>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</si>
  <si>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</si>
  <si>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</si>
  <si>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</si>
  <si>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</si>
  <si>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</si>
  <si>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</si>
  <si>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</si>
  <si>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</si>
  <si>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</si>
  <si>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</si>
  <si>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</si>
  <si>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</si>
  <si>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</si>
  <si>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</si>
  <si>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</si>
  <si>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</si>
  <si>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</si>
  <si>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</si>
  <si>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</si>
  <si>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</si>
  <si>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</si>
  <si>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</si>
  <si>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</si>
  <si>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</si>
  <si>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</si>
  <si>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</si>
  <si>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</si>
  <si>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</si>
  <si>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</si>
  <si>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</si>
  <si>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</si>
  <si>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</si>
  <si>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</si>
  <si>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</si>
  <si>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</si>
  <si>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</si>
  <si>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</si>
  <si>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</si>
  <si>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</si>
  <si>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</si>
  <si>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</si>
  <si>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</si>
  <si>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</si>
  <si>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</si>
  <si>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</si>
  <si>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</si>
  <si>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</si>
  <si>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</si>
  <si>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</si>
  <si>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</si>
  <si>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</si>
  <si>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</si>
  <si>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</si>
  <si>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</si>
  <si>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</si>
  <si>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</si>
  <si>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</si>
  <si>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</si>
  <si>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</si>
  <si>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</si>
  <si>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</si>
  <si>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</si>
  <si>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</si>
  <si>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</si>
  <si>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</si>
  <si>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</si>
  <si>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</si>
  <si>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</si>
  <si>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</si>
  <si>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</si>
  <si>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</si>
  <si>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</si>
  <si>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</si>
  <si>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</si>
  <si>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</si>
  <si>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</si>
  <si>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</si>
  <si>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</si>
  <si>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</si>
  <si>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</si>
  <si>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</si>
  <si>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</si>
  <si>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</si>
  <si>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</si>
  <si>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</si>
  <si>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</si>
  <si>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</si>
  <si>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</si>
  <si>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</si>
  <si>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</si>
  <si>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</si>
  <si>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</si>
  <si>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</si>
  <si>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</si>
  <si>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</si>
  <si>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</si>
  <si>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</si>
  <si>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</si>
  <si>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</si>
  <si>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</si>
  <si>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</si>
  <si>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</si>
  <si>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</si>
  <si>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</si>
  <si>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</si>
  <si>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</si>
  <si>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</si>
  <si>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</si>
  <si>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</si>
  <si>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</si>
  <si>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</si>
  <si>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</si>
  <si>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</si>
  <si>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</si>
  <si>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</si>
  <si>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</si>
  <si>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</si>
  <si>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</si>
  <si>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</si>
  <si>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</si>
  <si>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</si>
  <si>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</si>
  <si>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</si>
  <si>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</si>
  <si>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</si>
  <si>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</si>
  <si>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</si>
  <si>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</si>
  <si>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</si>
  <si>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</si>
  <si>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</si>
  <si>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</si>
  <si>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</si>
  <si>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</si>
  <si>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</si>
  <si>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</si>
  <si>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</si>
  <si>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</si>
  <si>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</si>
  <si>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</si>
  <si>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</si>
  <si>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</si>
  <si>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</si>
  <si>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</si>
  <si>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</si>
  <si>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</si>
  <si>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</si>
  <si>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</si>
  <si>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</si>
  <si>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</si>
  <si>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</si>
  <si>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</si>
  <si>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</si>
  <si>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</si>
  <si>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</si>
  <si>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</si>
  <si>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</si>
  <si>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</si>
  <si>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</si>
  <si>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</si>
  <si>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</si>
  <si>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</si>
  <si>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</si>
  <si>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</si>
  <si>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</si>
  <si>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</si>
  <si>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</si>
  <si>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</si>
  <si>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</si>
  <si>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</si>
  <si>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</si>
  <si>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</si>
  <si>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</si>
  <si>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</si>
  <si>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</si>
  <si>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</si>
  <si>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</si>
  <si>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</si>
  <si>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</si>
  <si>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</si>
  <si>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</si>
  <si>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</si>
  <si>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</si>
  <si>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</si>
  <si>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</si>
  <si>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</si>
  <si>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</si>
  <si>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</si>
  <si>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</si>
  <si>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</si>
  <si>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</si>
  <si>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</si>
  <si>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</si>
  <si>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</si>
  <si>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</si>
  <si>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</si>
  <si>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</si>
  <si>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</si>
  <si>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</si>
  <si>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</si>
  <si>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</si>
  <si>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</si>
  <si>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</si>
  <si>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</si>
  <si>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</si>
  <si>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</si>
  <si>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</si>
  <si>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</si>
  <si>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</si>
  <si>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</si>
  <si>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</si>
  <si>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</si>
  <si>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</si>
  <si>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</si>
  <si>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</si>
  <si>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</si>
  <si>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</si>
  <si>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</si>
  <si>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</si>
  <si>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</si>
  <si>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</si>
  <si>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</si>
  <si>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</si>
  <si>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</si>
  <si>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</si>
  <si>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</si>
  <si>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</si>
  <si>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</si>
  <si>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</si>
  <si>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</si>
  <si>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</si>
  <si>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</si>
  <si>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</si>
  <si>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</si>
  <si>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</si>
  <si>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</si>
  <si>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</si>
  <si>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</si>
  <si>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</si>
  <si>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</si>
  <si>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</si>
  <si>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</si>
  <si>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</si>
  <si>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</si>
  <si>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</si>
  <si>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</si>
  <si>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</si>
  <si>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</si>
  <si>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</si>
  <si>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</si>
  <si>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</si>
  <si>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</si>
  <si>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</si>
  <si>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</si>
  <si>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</si>
  <si>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</si>
  <si>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</si>
  <si>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</si>
  <si>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</si>
  <si>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</si>
  <si>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</si>
  <si>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</si>
  <si>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</si>
  <si>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</si>
  <si>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</si>
  <si>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</si>
  <si>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</si>
  <si>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</si>
  <si>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</si>
  <si>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</si>
  <si>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</si>
  <si>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</si>
  <si>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</si>
  <si>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</si>
  <si>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</si>
  <si>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</si>
  <si>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</si>
  <si>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</si>
  <si>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</si>
  <si>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</si>
  <si>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</si>
  <si>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</si>
  <si>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</si>
  <si>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</si>
  <si>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</si>
  <si>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</si>
  <si>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</si>
  <si>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</si>
  <si>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</si>
  <si>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</si>
  <si>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</si>
  <si>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</si>
  <si>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</si>
  <si>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</si>
  <si>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</si>
  <si>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</si>
  <si>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</si>
  <si>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</si>
  <si>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</si>
  <si>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</si>
  <si>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</si>
  <si>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</si>
  <si>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</si>
  <si>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</si>
  <si>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</si>
  <si>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</si>
  <si>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</si>
  <si>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</si>
  <si>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</si>
  <si>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</si>
  <si>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</si>
  <si>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</si>
  <si>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</si>
  <si>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</si>
  <si>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</si>
  <si>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</si>
  <si>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</si>
  <si>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</si>
  <si>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</si>
  <si>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</si>
  <si>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</si>
  <si>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</si>
  <si>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</si>
  <si>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</si>
  <si>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</si>
  <si>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</si>
  <si>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</si>
  <si>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</si>
  <si>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</si>
  <si>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</si>
  <si>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</si>
  <si>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</si>
  <si>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</si>
  <si>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</si>
  <si>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</si>
  <si>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</si>
  <si>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</si>
  <si>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</si>
  <si>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</si>
  <si>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</si>
  <si>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</si>
  <si>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</si>
  <si>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</si>
  <si>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</si>
  <si>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</si>
  <si>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</si>
  <si>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</si>
  <si>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</si>
  <si>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</si>
  <si>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</si>
  <si>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</si>
  <si>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</si>
  <si>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</si>
  <si>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</si>
  <si>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</si>
  <si>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</si>
  <si>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</si>
  <si>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</si>
  <si>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</si>
  <si>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</si>
  <si>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</si>
  <si>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</si>
  <si>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</si>
  <si>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</si>
  <si>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</si>
  <si>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</si>
  <si>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</si>
  <si>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</si>
  <si>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</si>
  <si>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</si>
  <si>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</si>
  <si>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</si>
  <si>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</si>
  <si>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</si>
  <si>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</si>
  <si>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</si>
  <si>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</si>
  <si>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</si>
  <si>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</si>
  <si>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</si>
  <si>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</si>
  <si>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</si>
  <si>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</si>
  <si>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</si>
  <si>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</si>
  <si>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</si>
  <si>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</si>
  <si>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</si>
  <si>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</si>
  <si>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</si>
  <si>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</si>
  <si>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</si>
  <si>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</si>
  <si>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</si>
  <si>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</si>
  <si>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</si>
  <si>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</si>
  <si>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</si>
  <si>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</si>
  <si>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</si>
  <si>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</si>
  <si>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</si>
  <si>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</si>
  <si>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</si>
  <si>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</si>
  <si>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</si>
  <si>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</si>
  <si>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</si>
  <si>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</si>
  <si>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</si>
  <si>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</si>
  <si>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</si>
  <si>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</si>
  <si>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</si>
  <si>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</si>
  <si>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</si>
  <si>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</si>
  <si>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</si>
  <si>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</si>
  <si>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</si>
  <si>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</si>
  <si>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</si>
  <si>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</si>
  <si>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</si>
  <si>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</si>
  <si>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</si>
  <si>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</si>
  <si>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</si>
  <si>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</si>
  <si>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</si>
  <si>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</si>
  <si>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</si>
  <si>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</si>
  <si>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</si>
  <si>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</si>
  <si>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</si>
  <si>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</si>
  <si>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</si>
  <si>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</si>
  <si>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</si>
  <si>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</si>
  <si>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</si>
  <si>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</si>
  <si>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</si>
  <si>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</si>
  <si>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</si>
  <si>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</si>
  <si>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</si>
  <si>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</si>
  <si>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</si>
  <si>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</si>
  <si>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</si>
  <si>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</si>
  <si>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</si>
  <si>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</si>
  <si>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</si>
  <si>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</si>
  <si>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</si>
  <si>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</si>
  <si>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</si>
  <si>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</si>
  <si>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</si>
  <si>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</si>
  <si>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</si>
  <si>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</si>
  <si>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</si>
  <si>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</si>
  <si>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</si>
  <si>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</si>
  <si>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</si>
  <si>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</si>
  <si>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</si>
  <si>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</si>
  <si>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</si>
  <si>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</si>
  <si>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</si>
  <si>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</si>
  <si>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</si>
  <si>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</si>
  <si>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</si>
  <si>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</si>
  <si>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</si>
  <si>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</si>
  <si>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</si>
  <si>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</si>
  <si>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</si>
  <si>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</si>
  <si>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</si>
  <si>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</si>
  <si>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</si>
  <si>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</si>
  <si>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</si>
  <si>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</si>
  <si>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</si>
  <si>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</si>
  <si>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</si>
  <si>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</si>
  <si>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</si>
  <si>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</si>
  <si>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</si>
  <si>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</si>
  <si>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</si>
  <si>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</si>
  <si>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</si>
  <si>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</si>
  <si>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</si>
  <si>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</si>
  <si>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</si>
  <si>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</si>
  <si>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</si>
  <si>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</si>
  <si>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</si>
  <si>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</si>
  <si>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</si>
  <si>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</si>
  <si>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</si>
  <si>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</si>
  <si>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</si>
  <si>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</si>
  <si>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</si>
  <si>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</si>
  <si>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</si>
  <si>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</si>
  <si>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</si>
  <si>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</si>
  <si>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</si>
  <si>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</si>
  <si>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</si>
  <si>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</si>
  <si>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</si>
  <si>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</si>
  <si>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</si>
  <si>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</si>
  <si>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</si>
  <si>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</si>
  <si>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</si>
  <si>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</si>
  <si>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</si>
  <si>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</si>
  <si>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</si>
  <si>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</si>
  <si>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</si>
  <si>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</si>
  <si>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</si>
  <si>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</si>
  <si>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</si>
  <si>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</si>
  <si>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</si>
  <si>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</si>
  <si>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</si>
  <si>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</si>
  <si>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</si>
  <si>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</si>
  <si>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</si>
  <si>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</si>
  <si>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</si>
  <si>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</si>
  <si>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</si>
  <si>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</si>
  <si>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</si>
  <si>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</si>
  <si>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</si>
  <si>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</si>
  <si>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</si>
  <si>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</si>
  <si>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</si>
  <si>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</si>
  <si>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</si>
  <si>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</si>
  <si>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</si>
  <si>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</si>
  <si>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</si>
  <si>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</si>
  <si>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</si>
  <si>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</si>
  <si>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</si>
  <si>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</si>
  <si>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</si>
  <si>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</si>
  <si>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</si>
  <si>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</si>
  <si>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</si>
  <si>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</si>
  <si>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</si>
  <si>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</si>
  <si>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</si>
  <si>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</si>
  <si>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</si>
  <si>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</si>
  <si>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</si>
  <si>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</si>
  <si>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</si>
  <si>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</si>
  <si>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</si>
  <si>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</si>
  <si>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</si>
  <si>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</si>
  <si>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</si>
  <si>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</si>
  <si>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</si>
  <si>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</si>
  <si>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</si>
  <si>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</si>
  <si>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</si>
  <si>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</si>
  <si>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</si>
  <si>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</si>
  <si>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</si>
  <si>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</si>
  <si>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</si>
  <si>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</si>
  <si>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</si>
  <si>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</si>
  <si>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</si>
  <si>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</si>
  <si>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</si>
  <si>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</si>
  <si>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</si>
  <si>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</si>
  <si>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</si>
  <si>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</si>
  <si>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</si>
  <si>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</si>
  <si>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</si>
  <si>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</si>
  <si>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</si>
  <si>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</si>
  <si>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</si>
  <si>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</si>
  <si>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</si>
  <si>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</si>
  <si>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</si>
  <si>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</si>
  <si>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</si>
  <si>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</si>
  <si>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</si>
  <si>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</si>
  <si>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</si>
  <si>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</si>
  <si>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</si>
  <si>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</si>
  <si>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</si>
  <si>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</si>
  <si>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</si>
  <si>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</si>
  <si>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</si>
  <si>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</si>
  <si>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</si>
  <si>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</si>
  <si>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</si>
  <si>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</si>
  <si>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</si>
  <si>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</si>
  <si>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</si>
  <si>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</si>
  <si>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</si>
  <si>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</si>
  <si>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</si>
  <si>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</si>
  <si>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</si>
  <si>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</si>
  <si>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</si>
  <si>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</si>
  <si>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</si>
  <si>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</si>
  <si>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</si>
  <si>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</si>
  <si>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</si>
  <si>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</si>
  <si>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</si>
  <si>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</si>
  <si>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</si>
  <si>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</si>
  <si>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</si>
  <si>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</si>
  <si>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</si>
  <si>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</si>
  <si>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</si>
  <si>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</si>
  <si>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</si>
  <si>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</si>
  <si>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</si>
  <si>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</si>
  <si>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</si>
  <si>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</si>
  <si>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</si>
  <si>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</si>
  <si>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</si>
  <si>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</si>
  <si>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</si>
  <si>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</si>
  <si>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</si>
  <si>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</si>
  <si>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</si>
  <si>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</si>
  <si>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</si>
  <si>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</si>
  <si>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</si>
  <si>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</si>
  <si>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</si>
  <si>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</si>
  <si>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</si>
  <si>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</si>
  <si>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</si>
  <si>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</si>
  <si>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</si>
  <si>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</si>
  <si>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</si>
  <si>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</si>
  <si>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</si>
  <si>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</si>
  <si>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</si>
  <si>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</si>
  <si>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</si>
  <si>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</si>
  <si>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</si>
  <si>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</si>
  <si>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</si>
  <si>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</si>
  <si>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</si>
  <si>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</si>
  <si>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</si>
  <si>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</si>
  <si>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</si>
  <si>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</si>
  <si>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</si>
  <si>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</si>
  <si>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</si>
  <si>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</si>
  <si>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</si>
  <si>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</si>
  <si>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</si>
  <si>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</si>
  <si>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</si>
  <si>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</si>
  <si>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</si>
  <si>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</si>
  <si>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</si>
  <si>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</si>
  <si>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</si>
  <si>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</si>
  <si>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</si>
  <si>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</si>
  <si>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</si>
  <si>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</si>
  <si>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</si>
  <si>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</si>
  <si>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</si>
  <si>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</si>
  <si>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</si>
  <si>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</si>
  <si>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</si>
  <si>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</si>
  <si>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</si>
  <si>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</si>
  <si>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</si>
  <si>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</si>
  <si>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</si>
  <si>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</si>
  <si>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</si>
  <si>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</si>
  <si>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</si>
  <si>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</si>
  <si>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</si>
  <si>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</si>
  <si>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</si>
  <si>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</si>
  <si>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</si>
  <si>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</si>
  <si>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</si>
  <si>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</si>
  <si>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</si>
  <si>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</si>
  <si>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</si>
  <si>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</si>
  <si>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</si>
  <si>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</si>
  <si>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</si>
  <si>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</si>
  <si>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</si>
  <si>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</si>
  <si>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</si>
  <si>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</si>
  <si>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</si>
  <si>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</si>
  <si>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</si>
  <si>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</si>
  <si>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</si>
  <si>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</si>
  <si>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</si>
  <si>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</si>
  <si>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</si>
  <si>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</si>
  <si>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</si>
  <si>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</si>
  <si>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</si>
  <si>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</si>
  <si>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</si>
  <si>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</si>
  <si>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</si>
  <si>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</si>
  <si>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</si>
  <si>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</si>
  <si>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</si>
  <si>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</si>
  <si>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</si>
  <si>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</si>
  <si>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</si>
  <si>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</si>
  <si>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</si>
  <si>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</si>
  <si>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</si>
  <si>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</si>
  <si>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</si>
  <si>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</si>
  <si>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</si>
  <si>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</si>
  <si>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</si>
  <si>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</si>
  <si>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</si>
  <si>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</si>
  <si>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</si>
  <si>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</si>
  <si>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</si>
  <si>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</si>
  <si>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</si>
  <si>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</si>
  <si>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</si>
  <si>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</si>
  <si>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</si>
  <si>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</si>
  <si>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</si>
  <si>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</si>
  <si>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</si>
  <si>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</si>
  <si>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</si>
  <si>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</si>
  <si>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</si>
  <si>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</si>
  <si>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</si>
  <si>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</si>
  <si>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</si>
  <si>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</si>
  <si>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</si>
  <si>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</si>
  <si>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</si>
  <si>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</si>
  <si>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</si>
  <si>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</si>
  <si>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</si>
  <si>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</si>
  <si>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</si>
  <si>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</si>
  <si>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</si>
  <si>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</si>
  <si>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</si>
  <si>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</si>
  <si>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</si>
  <si>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</si>
  <si>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</si>
  <si>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</si>
  <si>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</si>
  <si>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</si>
  <si>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</si>
  <si>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</si>
  <si>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</si>
  <si>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</si>
  <si>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</si>
  <si>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</si>
  <si>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</si>
  <si>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</si>
  <si>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</si>
  <si>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</si>
  <si>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</si>
  <si>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</si>
  <si>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</si>
  <si>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</si>
  <si>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</si>
  <si>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</si>
  <si>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</si>
  <si>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</si>
  <si>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</si>
  <si>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</si>
  <si>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</si>
  <si>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</si>
  <si>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</si>
  <si>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</si>
  <si>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</si>
  <si>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</si>
  <si>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</si>
  <si>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</si>
  <si>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</si>
  <si>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</si>
  <si>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</si>
  <si>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</si>
  <si>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</si>
  <si>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</si>
  <si>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</si>
  <si>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</si>
  <si>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</si>
  <si>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</si>
  <si>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</si>
  <si>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</si>
  <si>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</si>
  <si>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</si>
  <si>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</si>
  <si>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</si>
  <si>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</si>
  <si>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</si>
  <si>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</si>
  <si>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</si>
  <si>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</si>
  <si>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</si>
  <si>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</si>
  <si>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</si>
  <si>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</si>
  <si>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</si>
  <si>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</si>
  <si>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</si>
  <si>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</si>
  <si>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</si>
  <si>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</si>
  <si>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</si>
  <si>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</si>
  <si>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</si>
  <si>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</si>
  <si>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</si>
  <si>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</si>
  <si>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</si>
  <si>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</si>
  <si>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</si>
  <si>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</si>
  <si>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</si>
  <si>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</si>
  <si>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</si>
  <si>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</si>
  <si>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</si>
  <si>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</si>
  <si>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</si>
  <si>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</si>
  <si>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</si>
  <si>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</si>
  <si>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</si>
  <si>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</si>
  <si>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</si>
  <si>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</si>
  <si>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</si>
  <si>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</si>
  <si>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</si>
  <si>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</si>
  <si>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</si>
  <si>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</si>
  <si>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</si>
  <si>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</si>
  <si>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</si>
  <si>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</si>
  <si>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</si>
  <si>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</si>
  <si>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</si>
  <si>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</si>
  <si>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</si>
  <si>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</si>
  <si>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</si>
  <si>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</si>
  <si>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</si>
  <si>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</si>
  <si>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</si>
  <si>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</si>
  <si>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</si>
  <si>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</si>
  <si>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</si>
  <si>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</si>
  <si>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</si>
  <si>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</si>
  <si>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</si>
  <si>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</si>
  <si>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</si>
  <si>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</si>
  <si>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</si>
  <si>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</si>
  <si>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</si>
  <si>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</si>
  <si>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</si>
  <si>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</si>
  <si>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</si>
  <si>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</si>
  <si>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</si>
  <si>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</si>
  <si>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</si>
  <si>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</si>
  <si>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</si>
  <si>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</si>
  <si>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</si>
  <si>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</si>
  <si>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</si>
  <si>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</si>
  <si>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</si>
  <si>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</si>
  <si>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</si>
  <si>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</si>
  <si>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</si>
  <si>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</si>
  <si>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</si>
  <si>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</si>
  <si>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</si>
  <si>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</si>
  <si>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</si>
  <si>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</si>
  <si>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</si>
  <si>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</si>
  <si>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</si>
  <si>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</si>
  <si>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</si>
  <si>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</si>
  <si>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</si>
  <si>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</si>
  <si>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</si>
  <si>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</si>
  <si>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</si>
  <si>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</si>
  <si>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</si>
  <si>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</si>
  <si>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</si>
  <si>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</si>
  <si>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</si>
  <si>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</si>
  <si>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</si>
  <si>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</si>
  <si>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</si>
  <si>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</si>
  <si>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</si>
  <si>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</si>
  <si>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</si>
  <si>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</si>
  <si>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</si>
  <si>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</si>
  <si>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</si>
  <si>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</si>
  <si>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</si>
  <si>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</si>
  <si>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</si>
  <si>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</si>
  <si>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</si>
  <si>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</si>
  <si>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</si>
  <si>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</si>
  <si>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</si>
  <si>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</si>
  <si>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</si>
  <si>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</si>
  <si>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</si>
  <si>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</si>
  <si>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</si>
  <si>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</si>
  <si>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</si>
  <si>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</si>
  <si>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</si>
  <si>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</si>
  <si>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</si>
  <si>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</si>
  <si>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</si>
  <si>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</si>
  <si>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</si>
  <si>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</si>
  <si>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</si>
  <si>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</si>
  <si>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</si>
  <si>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</si>
  <si>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</si>
  <si>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</si>
  <si>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</si>
  <si>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</si>
  <si>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</si>
  <si>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</si>
  <si>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</si>
  <si>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</si>
  <si>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</si>
  <si>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</si>
  <si>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</si>
  <si>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</si>
  <si>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</si>
  <si>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</si>
  <si>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</si>
  <si>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</si>
  <si>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</si>
  <si>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</si>
  <si>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</si>
  <si>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</si>
  <si>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</si>
  <si>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</si>
  <si>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</si>
  <si>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</si>
  <si>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</si>
  <si>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</si>
  <si>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</si>
  <si>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</si>
  <si>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</si>
  <si>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</si>
  <si>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</si>
  <si>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</si>
  <si>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</si>
  <si>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</si>
  <si>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</si>
  <si>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</si>
  <si>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</si>
  <si>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</si>
  <si>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</si>
  <si>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</si>
  <si>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</si>
  <si>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</si>
  <si>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</si>
  <si>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</si>
  <si>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</si>
  <si>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</si>
  <si>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</si>
  <si>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</si>
  <si>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</si>
  <si>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</si>
  <si>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</si>
  <si>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</si>
  <si>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</si>
  <si>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</si>
  <si>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</si>
  <si>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</si>
  <si>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</si>
  <si>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</si>
  <si>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</si>
  <si>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</si>
  <si>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</si>
  <si>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</si>
  <si>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</si>
  <si>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</si>
  <si>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</si>
  <si>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</si>
  <si>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</si>
  <si>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</si>
  <si>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</si>
  <si>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</si>
  <si>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</si>
  <si>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</si>
  <si>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</si>
  <si>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</si>
  <si>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</si>
  <si>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</si>
  <si>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</si>
  <si>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</si>
  <si>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</si>
  <si>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</si>
  <si>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</si>
  <si>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</si>
  <si>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</si>
  <si>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</si>
  <si>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</si>
  <si>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</si>
  <si>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</si>
  <si>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</si>
  <si>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</si>
  <si>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</si>
  <si>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</si>
  <si>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</si>
  <si>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</si>
  <si>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</si>
  <si>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</si>
  <si>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</si>
  <si>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</si>
  <si>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</si>
  <si>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</si>
  <si>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</si>
  <si>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</si>
  <si>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</si>
  <si>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</si>
  <si>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</si>
  <si>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</si>
  <si>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</si>
  <si>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</si>
  <si>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</si>
  <si>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</si>
  <si>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</si>
  <si>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</si>
  <si>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</si>
  <si>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</si>
  <si>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</si>
  <si>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</si>
  <si>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</si>
  <si>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</si>
  <si>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</si>
  <si>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</si>
  <si>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</si>
  <si>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</si>
  <si>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</si>
  <si>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</si>
  <si>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</si>
  <si>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</si>
  <si>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</si>
  <si>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</si>
  <si>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</si>
  <si>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</si>
  <si>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</si>
  <si>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</si>
  <si>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</si>
  <si>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</si>
  <si>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</si>
  <si>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</si>
  <si>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</si>
  <si>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</si>
  <si>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</si>
  <si>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</si>
  <si>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</si>
  <si>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</si>
  <si>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</si>
  <si>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</si>
  <si>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</si>
  <si>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</si>
  <si>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</si>
  <si>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</si>
  <si>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</si>
  <si>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</si>
  <si>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</si>
  <si>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</si>
  <si>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</si>
  <si>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</si>
  <si>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</si>
  <si>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</si>
  <si>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</si>
  <si>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</si>
  <si>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</si>
  <si>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</si>
  <si>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</si>
  <si>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</si>
  <si>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</si>
  <si>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</si>
  <si>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</si>
  <si>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</si>
  <si>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</si>
  <si>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</si>
  <si>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</si>
  <si>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</si>
  <si>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</si>
  <si>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</si>
  <si>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</si>
  <si>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</si>
  <si>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</si>
  <si>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</si>
  <si>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</si>
  <si>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</si>
  <si>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</si>
  <si>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</si>
  <si>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</si>
  <si>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</si>
  <si>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</si>
  <si>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</si>
  <si>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</si>
  <si>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</si>
  <si>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</si>
  <si>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</si>
  <si>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</si>
  <si>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</si>
  <si>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</si>
  <si>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</si>
  <si>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</si>
  <si>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</si>
  <si>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</si>
  <si>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</si>
  <si>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</si>
  <si>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</si>
  <si>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</si>
  <si>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</si>
  <si>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</si>
  <si>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</si>
  <si>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</si>
  <si>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</si>
  <si>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</si>
  <si>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</si>
  <si>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</si>
  <si>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</si>
  <si>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</si>
  <si>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</si>
  <si>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</si>
  <si>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</si>
  <si>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</si>
  <si>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</si>
  <si>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</si>
  <si>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</si>
  <si>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</si>
  <si>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</si>
  <si>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</si>
  <si>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</si>
  <si>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</si>
  <si>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</si>
  <si>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</si>
  <si>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</si>
  <si>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</si>
  <si>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</si>
  <si>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</si>
  <si>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</si>
  <si>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</si>
  <si>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</si>
  <si>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</si>
  <si>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</si>
  <si>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</si>
  <si>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</si>
  <si>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</si>
  <si>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</si>
  <si>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</si>
  <si>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</si>
  <si>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</si>
  <si>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</si>
  <si>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</si>
  <si>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</si>
  <si>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</si>
  <si>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</si>
  <si>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</si>
  <si>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</si>
  <si>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</si>
  <si>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</si>
  <si>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</si>
  <si>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</si>
  <si>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</si>
  <si>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</si>
  <si>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</si>
  <si>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</si>
  <si>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</si>
  <si>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</si>
  <si>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</si>
  <si>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</si>
  <si>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</si>
  <si>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</si>
  <si>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</si>
  <si>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</si>
  <si>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</si>
  <si>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</si>
  <si>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</si>
  <si>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</si>
  <si>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</si>
  <si>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</si>
  <si>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</si>
  <si>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</si>
  <si>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</si>
  <si>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</si>
  <si>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</si>
  <si>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</si>
  <si>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</si>
  <si>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</si>
  <si>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</si>
  <si>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</si>
  <si>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</si>
  <si>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</si>
  <si>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</si>
  <si>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</si>
  <si>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</si>
  <si>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</si>
  <si>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</si>
  <si>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</si>
  <si>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</si>
  <si>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</si>
  <si>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</si>
  <si>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</si>
  <si>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</si>
  <si>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</si>
  <si>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</si>
  <si>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</si>
  <si>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</si>
  <si>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</si>
  <si>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</si>
  <si>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</si>
  <si>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</si>
  <si>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</si>
  <si>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</si>
  <si>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</si>
  <si>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</si>
  <si>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</si>
  <si>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</si>
  <si>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</si>
  <si>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</si>
  <si>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</si>
  <si>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</si>
  <si>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</si>
  <si>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</si>
  <si>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</si>
  <si>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</si>
  <si>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</si>
  <si>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</si>
  <si>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</si>
  <si>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</si>
  <si>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</si>
  <si>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</si>
  <si>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</si>
  <si>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</si>
  <si>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</si>
  <si>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</si>
  <si>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</si>
  <si>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</si>
  <si>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</si>
  <si>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</si>
  <si>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</si>
  <si>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</si>
  <si>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</si>
  <si>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</si>
  <si>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</si>
  <si>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</si>
  <si>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</si>
  <si>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</si>
  <si>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</si>
  <si>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</si>
  <si>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</si>
  <si>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</si>
  <si>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</si>
  <si>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</si>
  <si>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</si>
  <si>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</si>
  <si>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</si>
  <si>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</si>
  <si>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</si>
  <si>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</si>
  <si>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</si>
  <si>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</si>
  <si>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</si>
  <si>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</si>
  <si>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</si>
  <si>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</si>
  <si>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</si>
  <si>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</si>
  <si>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</si>
  <si>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</si>
  <si>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</si>
  <si>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</si>
  <si>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</si>
  <si>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</si>
  <si>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</si>
  <si>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</si>
  <si>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</si>
  <si>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</si>
  <si>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</si>
  <si>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</si>
  <si>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</si>
  <si>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</si>
  <si>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</si>
  <si>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</si>
  <si>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</si>
  <si>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</si>
  <si>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</si>
  <si>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</si>
  <si>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</si>
  <si>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</si>
  <si>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</si>
  <si>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</si>
  <si>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</si>
  <si>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</si>
  <si>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</si>
  <si>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</si>
  <si>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</si>
  <si>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</si>
  <si>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</si>
  <si>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</si>
  <si>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</si>
  <si>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</si>
  <si>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</si>
  <si>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</si>
  <si>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</si>
  <si>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</si>
  <si>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</si>
  <si>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</si>
  <si>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</si>
  <si>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</si>
  <si>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</si>
  <si>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</si>
  <si>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</si>
  <si>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</si>
  <si>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</si>
  <si>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</si>
  <si>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</si>
  <si>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</si>
  <si>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</si>
  <si>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</si>
  <si>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</si>
  <si>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</si>
  <si>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</si>
  <si>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</si>
  <si>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</si>
  <si>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</si>
  <si>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</si>
  <si>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</si>
  <si>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</si>
  <si>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</si>
  <si>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</si>
  <si>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</si>
  <si>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</si>
  <si>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</si>
  <si>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</si>
  <si>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</si>
  <si>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</si>
  <si>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</si>
  <si>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</si>
  <si>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</si>
  <si>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</si>
  <si>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</si>
  <si>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</si>
  <si>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</si>
  <si>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</si>
  <si>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</si>
  <si>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</si>
  <si>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</si>
  <si>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</si>
  <si>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</si>
  <si>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</si>
  <si>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</si>
  <si>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</si>
  <si>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</si>
  <si>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</si>
  <si>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</si>
  <si>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</si>
  <si>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</si>
  <si>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</si>
  <si>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</si>
  <si>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</si>
  <si>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</si>
  <si>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</si>
  <si>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</si>
  <si>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</si>
  <si>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</si>
  <si>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</si>
  <si>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</si>
  <si>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</si>
  <si>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</si>
  <si>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</si>
  <si>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</si>
  <si>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</si>
  <si>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</si>
  <si>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</si>
  <si>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</si>
  <si>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</si>
  <si>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</si>
  <si>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</si>
  <si>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</si>
  <si>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</si>
  <si>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</si>
  <si>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</si>
  <si>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</si>
  <si>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</si>
  <si>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</si>
  <si>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</si>
  <si>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</si>
  <si>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</si>
  <si>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</si>
  <si>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</si>
  <si>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</si>
  <si>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</si>
  <si>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</si>
  <si>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</si>
  <si>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</si>
  <si>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</si>
  <si>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</si>
  <si>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</si>
  <si>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</si>
  <si>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</si>
  <si>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</si>
  <si>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</si>
  <si>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</si>
  <si>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</si>
  <si>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</si>
  <si>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</si>
  <si>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</si>
  <si>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</si>
  <si>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</si>
  <si>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</si>
  <si>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</si>
  <si>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</si>
  <si>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</si>
  <si>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</si>
  <si>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</si>
  <si>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</si>
  <si>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</si>
  <si>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</si>
  <si>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</si>
  <si>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</si>
  <si>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</si>
  <si>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</si>
  <si>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</si>
  <si>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</si>
  <si>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</si>
  <si>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</si>
  <si>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</si>
  <si>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</si>
  <si>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</si>
  <si>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</si>
  <si>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</si>
  <si>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</si>
  <si>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</si>
  <si>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</si>
  <si>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</si>
  <si>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</si>
  <si>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</si>
  <si>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</si>
  <si>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</si>
  <si>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</si>
  <si>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</si>
  <si>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</si>
  <si>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</si>
  <si>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</si>
  <si>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</si>
  <si>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</si>
  <si>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</si>
  <si>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</si>
  <si>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</si>
  <si>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</si>
  <si>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</si>
  <si>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</si>
  <si>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</si>
  <si>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</si>
  <si>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</si>
  <si>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</si>
  <si>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</si>
  <si>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</si>
  <si>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</si>
  <si>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</si>
  <si>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</si>
  <si>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</si>
  <si>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</si>
  <si>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</si>
  <si>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</si>
  <si>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</si>
  <si>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</si>
  <si>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</si>
  <si>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</si>
  <si>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</si>
  <si>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</si>
  <si>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</si>
  <si>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</si>
  <si>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</si>
  <si>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</si>
  <si>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</si>
  <si>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</si>
  <si>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</si>
  <si>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</si>
  <si>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</si>
  <si>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</si>
  <si>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</si>
  <si>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</si>
  <si>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</si>
  <si>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</si>
  <si>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</si>
  <si>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</si>
  <si>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</si>
  <si>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</si>
  <si>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</si>
  <si>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</si>
  <si>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</si>
  <si>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</si>
  <si>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</si>
  <si>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</si>
  <si>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</si>
  <si>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</si>
  <si>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</si>
  <si>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</si>
  <si>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</si>
  <si>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</si>
  <si>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</si>
  <si>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</si>
  <si>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</si>
  <si>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</si>
  <si>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</si>
  <si>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</si>
  <si>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</si>
  <si>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</si>
  <si>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</si>
  <si>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</si>
  <si>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</si>
  <si>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</si>
  <si>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</si>
  <si>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</si>
  <si>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</si>
  <si>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</si>
  <si>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</si>
  <si>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</si>
  <si>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</si>
  <si>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</si>
  <si>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</si>
  <si>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</si>
  <si>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</si>
  <si>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</si>
  <si>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</si>
  <si>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</si>
  <si>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</si>
  <si>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</si>
  <si>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</si>
  <si>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</si>
  <si>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</si>
  <si>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</si>
  <si>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</si>
  <si>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</si>
  <si>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</si>
  <si>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</si>
  <si>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</si>
  <si>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</si>
  <si>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</si>
  <si>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</si>
  <si>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</si>
  <si>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</si>
  <si>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</si>
  <si>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</si>
  <si>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</si>
  <si>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</si>
  <si>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</si>
  <si>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</si>
  <si>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</si>
  <si>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</si>
  <si>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</si>
  <si>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</si>
  <si>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</si>
  <si>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</si>
  <si>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</si>
  <si>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</si>
  <si>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</si>
  <si>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</si>
  <si>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</si>
  <si>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</si>
  <si>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</si>
  <si>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</si>
  <si>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</si>
  <si>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</si>
  <si>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</si>
  <si>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</si>
  <si>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</si>
  <si>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</si>
  <si>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</si>
  <si>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</si>
  <si>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</si>
  <si>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</si>
  <si>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</si>
  <si>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</si>
  <si>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</si>
  <si>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</si>
  <si>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</si>
  <si>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</si>
  <si>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</si>
  <si>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</si>
  <si>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</si>
  <si>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</si>
  <si>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</si>
  <si>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</si>
  <si>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</si>
  <si>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</si>
  <si>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</si>
  <si>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</si>
  <si>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</si>
  <si>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</si>
  <si>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</si>
  <si>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</si>
  <si>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</si>
  <si>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</si>
  <si>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</si>
  <si>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</si>
  <si>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</si>
  <si>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</si>
  <si>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</si>
  <si>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</si>
  <si>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</si>
  <si>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</si>
  <si>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</si>
  <si>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</si>
  <si>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</si>
  <si>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</si>
  <si>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</si>
  <si>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</si>
  <si>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</si>
  <si>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</si>
  <si>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</si>
  <si>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</si>
  <si>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</si>
  <si>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</si>
  <si>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</si>
  <si>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</si>
  <si>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</si>
  <si>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</si>
  <si>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</si>
  <si>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</si>
  <si>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</si>
  <si>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</si>
  <si>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</si>
  <si>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</si>
  <si>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</si>
  <si>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</si>
  <si>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</si>
  <si>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</si>
  <si>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</si>
  <si>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</si>
  <si>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</si>
  <si>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</si>
  <si>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</si>
  <si>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</si>
  <si>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</si>
  <si>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</si>
  <si>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</si>
  <si>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</si>
  <si>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</si>
  <si>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</si>
  <si>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</si>
  <si>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</si>
  <si>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</si>
  <si>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</si>
  <si>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</si>
  <si>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</si>
  <si>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</si>
  <si>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</si>
  <si>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</si>
  <si>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</si>
  <si>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</si>
  <si>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</si>
  <si>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</si>
  <si>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</si>
  <si>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</si>
  <si>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</si>
  <si>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</si>
  <si>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</si>
  <si>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</si>
  <si>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</si>
  <si>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</si>
  <si>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</si>
  <si>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</si>
  <si>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</si>
  <si>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</si>
  <si>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</si>
  <si>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</si>
  <si>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</si>
  <si>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</si>
  <si>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</si>
  <si>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</si>
  <si>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</si>
  <si>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</si>
  <si>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</si>
  <si>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</si>
  <si>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</si>
  <si>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</si>
  <si>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</si>
  <si>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</si>
  <si>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</si>
  <si>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</si>
  <si>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</si>
  <si>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</si>
  <si>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</si>
  <si>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</si>
  <si>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</si>
  <si>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</si>
  <si>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</si>
  <si>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</si>
  <si>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</si>
  <si>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</si>
  <si>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</si>
  <si>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</si>
  <si>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</si>
  <si>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</si>
  <si>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</si>
  <si>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</si>
  <si>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</si>
  <si>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</si>
  <si>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</si>
  <si>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</si>
  <si>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</si>
  <si>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</si>
  <si>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</si>
  <si>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</si>
  <si>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</si>
  <si>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</si>
  <si>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</si>
  <si>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</si>
  <si>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</si>
  <si>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</si>
  <si>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</si>
  <si>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</si>
  <si>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</si>
  <si>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</si>
  <si>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</si>
  <si>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</si>
  <si>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</si>
  <si>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</si>
  <si>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</si>
  <si>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</si>
  <si>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</si>
  <si>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</si>
  <si>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</si>
  <si>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</si>
  <si>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</si>
  <si>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</si>
  <si>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</si>
  <si>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</si>
  <si>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</si>
  <si>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</si>
  <si>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</si>
  <si>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</si>
  <si>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</si>
  <si>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</si>
  <si>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</si>
  <si>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</si>
  <si>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</si>
  <si>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</si>
  <si>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</si>
  <si>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</si>
  <si>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</si>
  <si>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</si>
  <si>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</si>
  <si>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</si>
  <si>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</si>
  <si>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</si>
  <si>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</si>
  <si>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</si>
  <si>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</si>
  <si>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</si>
  <si>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</si>
  <si>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</si>
  <si>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</si>
  <si>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</si>
  <si>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</si>
  <si>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</si>
  <si>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</si>
  <si>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</si>
  <si>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</si>
  <si>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</si>
  <si>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</si>
  <si>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</si>
  <si>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</si>
  <si>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</si>
  <si>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</si>
  <si>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</si>
  <si>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</si>
  <si>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</si>
  <si>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</si>
  <si>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</si>
  <si>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</si>
  <si>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</si>
  <si>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</si>
  <si>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</si>
  <si>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</si>
  <si>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</si>
  <si>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</si>
  <si>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</si>
  <si>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</si>
  <si>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</si>
  <si>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</si>
  <si>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</si>
  <si>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</si>
  <si>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</si>
  <si>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</si>
  <si>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</si>
  <si>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</si>
  <si>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</si>
  <si>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</si>
  <si>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</si>
  <si>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</si>
  <si>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</si>
  <si>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</si>
  <si>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</si>
  <si>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</si>
  <si>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</si>
  <si>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</si>
  <si>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</si>
  <si>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</si>
  <si>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</si>
  <si>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</si>
  <si>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</si>
  <si>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</si>
  <si>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</si>
  <si>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</si>
  <si>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</si>
  <si>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</si>
  <si>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</si>
  <si>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</si>
  <si>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</si>
  <si>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</si>
  <si>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</si>
  <si>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</si>
  <si>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</si>
  <si>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</si>
  <si>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</si>
  <si>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</si>
  <si>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</si>
  <si>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</si>
  <si>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</si>
  <si>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</si>
  <si>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</si>
  <si>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</si>
  <si>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</si>
  <si>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</si>
  <si>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</si>
  <si>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</si>
  <si>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</si>
  <si>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</si>
  <si>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</si>
  <si>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</si>
  <si>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</si>
  <si>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</si>
  <si>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</si>
  <si>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</si>
  <si>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</si>
  <si>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</si>
  <si>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</si>
  <si>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</si>
  <si>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</si>
  <si>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</si>
  <si>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</si>
  <si>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</si>
  <si>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</si>
  <si>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</si>
  <si>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</si>
  <si>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</si>
  <si>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</si>
  <si>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</si>
  <si>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</si>
  <si>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</si>
  <si>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</si>
  <si>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</si>
  <si>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</si>
  <si>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</si>
  <si>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</si>
  <si>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</si>
  <si>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</si>
  <si>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</si>
  <si>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</si>
  <si>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</si>
  <si>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</si>
  <si>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</si>
  <si>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</si>
  <si>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</si>
  <si>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</si>
  <si>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</si>
  <si>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</si>
  <si>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</si>
  <si>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</si>
  <si>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</si>
  <si>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</si>
  <si>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</si>
  <si>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</si>
  <si>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</si>
  <si>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</si>
  <si>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</si>
  <si>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</si>
  <si>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</si>
  <si>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</si>
  <si>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</si>
  <si>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</si>
  <si>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</si>
  <si>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</si>
  <si>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</si>
  <si>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</si>
  <si>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</si>
  <si>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</si>
  <si>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</si>
  <si>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</si>
  <si>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</si>
  <si>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</si>
  <si>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</si>
  <si>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</si>
  <si>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</si>
  <si>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</si>
  <si>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</si>
  <si>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</si>
  <si>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</si>
  <si>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</si>
  <si>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</si>
  <si>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</si>
  <si>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</si>
  <si>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</si>
  <si>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</si>
  <si>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</si>
  <si>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</si>
  <si>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</si>
  <si>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</si>
  <si>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</si>
  <si>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</si>
  <si>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</si>
  <si>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</si>
  <si>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</si>
  <si>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</si>
  <si>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</si>
  <si>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</si>
  <si>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</si>
  <si>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</si>
  <si>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</si>
  <si>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</si>
  <si>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</si>
  <si>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</si>
  <si>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</si>
  <si>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</si>
  <si>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</si>
  <si>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</si>
  <si>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</si>
  <si>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</si>
  <si>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</si>
  <si>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</si>
  <si>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</si>
  <si>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</si>
  <si>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</si>
  <si>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</si>
  <si>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</si>
  <si>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</si>
  <si>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</si>
  <si>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</si>
  <si>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</si>
  <si>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</si>
  <si>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</si>
  <si>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</si>
  <si>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</si>
  <si>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</si>
  <si>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</si>
  <si>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</si>
  <si>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</si>
  <si>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</si>
  <si>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</si>
  <si>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</si>
  <si>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</si>
  <si>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</si>
  <si>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</si>
  <si>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</si>
  <si>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</si>
  <si>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</si>
  <si>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</si>
  <si>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</si>
  <si>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</si>
  <si>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</si>
  <si>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</si>
  <si>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</si>
  <si>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</si>
  <si>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</si>
  <si>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</si>
  <si>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</si>
  <si>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</si>
  <si>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</si>
  <si>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</si>
  <si>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</si>
  <si>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</si>
  <si>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</si>
  <si>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</si>
  <si>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</si>
  <si>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</si>
  <si>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</si>
  <si>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</si>
  <si>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</si>
  <si>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</si>
  <si>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</si>
  <si>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</si>
  <si>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</si>
  <si>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</si>
  <si>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</si>
  <si>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</si>
  <si>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</si>
  <si>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</si>
  <si>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</si>
  <si>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</si>
  <si>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</si>
  <si>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</si>
  <si>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</si>
  <si>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</si>
  <si>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</si>
  <si>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</si>
  <si>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</si>
  <si>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</si>
  <si>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</si>
  <si>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</si>
  <si>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</si>
  <si>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</si>
  <si>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</si>
  <si>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</si>
  <si>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</si>
  <si>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</si>
  <si>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</si>
  <si>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</si>
  <si>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</si>
  <si>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</si>
  <si>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</si>
  <si>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</si>
  <si>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</si>
  <si>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</si>
  <si>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</si>
  <si>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</si>
  <si>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</si>
  <si>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</si>
  <si>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</si>
  <si>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</si>
  <si>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</si>
  <si>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</si>
  <si>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</si>
  <si>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</si>
  <si>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</si>
  <si>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</si>
  <si>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</si>
  <si>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</si>
  <si>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</si>
  <si>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</si>
  <si>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</si>
  <si>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</si>
  <si>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</si>
  <si>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</si>
  <si>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</si>
  <si>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</si>
  <si>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</si>
  <si>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</si>
  <si>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</si>
  <si>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</si>
  <si>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</si>
  <si>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</si>
  <si>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</si>
  <si>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</si>
  <si>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</si>
  <si>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</si>
  <si>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</si>
  <si>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</si>
  <si>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</si>
  <si>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</si>
  <si>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</si>
  <si>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</si>
  <si>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</si>
  <si>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</si>
  <si>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</si>
  <si>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</si>
  <si>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</si>
  <si>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</si>
  <si>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</si>
  <si>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</si>
  <si>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</si>
  <si>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</si>
  <si>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</si>
  <si>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</si>
  <si>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</si>
  <si>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</si>
  <si>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</si>
  <si>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</si>
  <si>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</si>
  <si>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</si>
  <si>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</si>
  <si>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</si>
  <si>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</si>
  <si>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</si>
  <si>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</si>
  <si>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</si>
  <si>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</si>
  <si>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</si>
  <si>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</si>
  <si>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</si>
  <si>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</si>
  <si>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</si>
  <si>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</si>
  <si>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</si>
  <si>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</si>
  <si>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</si>
  <si>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</si>
  <si>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</si>
  <si>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</si>
  <si>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</si>
  <si>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</si>
  <si>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</si>
  <si>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</si>
  <si>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</si>
  <si>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</si>
  <si>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</si>
  <si>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</si>
  <si>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</si>
  <si>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</si>
  <si>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</si>
  <si>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</si>
  <si>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</si>
  <si>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</si>
  <si>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</si>
  <si>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</si>
  <si>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</si>
  <si>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</si>
  <si>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</si>
  <si>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</si>
  <si>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</si>
  <si>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</si>
  <si>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</si>
  <si>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</si>
  <si>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</si>
  <si>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</si>
  <si>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</si>
  <si>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</si>
  <si>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</si>
  <si>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</si>
  <si>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</si>
  <si>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</si>
  <si>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</si>
  <si>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</si>
  <si>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</si>
  <si>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</si>
  <si>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</si>
  <si>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</si>
  <si>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</si>
  <si>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</si>
  <si>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</si>
  <si>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</si>
  <si>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</si>
  <si>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</si>
  <si>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</si>
  <si>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</si>
  <si>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</si>
  <si>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</si>
  <si>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</si>
  <si>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</si>
  <si>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</si>
  <si>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</si>
  <si>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</si>
  <si>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</si>
  <si>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</si>
  <si>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</si>
  <si>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</si>
  <si>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</si>
  <si>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</si>
  <si>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</si>
  <si>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</si>
  <si>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</si>
  <si>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</si>
  <si>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</si>
  <si>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</si>
  <si>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</si>
  <si>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</si>
  <si>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</si>
  <si>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</si>
  <si>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</si>
  <si>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</si>
  <si>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</si>
  <si>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</si>
  <si>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</si>
  <si>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</si>
  <si>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</si>
  <si>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</si>
  <si>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</si>
  <si>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</si>
  <si>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</si>
  <si>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</si>
  <si>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</si>
  <si>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</si>
  <si>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</si>
  <si>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</si>
  <si>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</si>
  <si>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</si>
  <si>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</si>
  <si>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</si>
  <si>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</si>
  <si>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</si>
  <si>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</si>
  <si>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</si>
  <si>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</si>
  <si>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</si>
  <si>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</si>
  <si>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</si>
  <si>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</si>
  <si>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</si>
  <si>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</si>
  <si>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</si>
  <si>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</si>
  <si>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</si>
  <si>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</si>
  <si>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</si>
  <si>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</si>
  <si>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</si>
  <si>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</si>
  <si>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</si>
  <si>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</si>
  <si>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</si>
  <si>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</si>
  <si>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</si>
  <si>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</si>
  <si>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</si>
  <si>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</si>
  <si>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</si>
  <si>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</si>
  <si>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</si>
  <si>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</si>
  <si>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</si>
  <si>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</si>
  <si>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</si>
  <si>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</si>
  <si>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</si>
  <si>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</si>
  <si>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</si>
  <si>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</si>
  <si>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</si>
  <si>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</si>
  <si>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</si>
  <si>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</si>
  <si>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</si>
  <si>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</si>
  <si>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</si>
  <si>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</si>
  <si>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</si>
  <si>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</si>
  <si>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</si>
  <si>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</si>
  <si>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</si>
  <si>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</si>
  <si>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</si>
  <si>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</si>
  <si>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</si>
  <si>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</si>
  <si>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</si>
  <si>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</si>
  <si>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</si>
  <si>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</si>
  <si>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</si>
  <si>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</si>
  <si>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</si>
  <si>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</si>
  <si>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</si>
  <si>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</si>
  <si>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</si>
  <si>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</si>
  <si>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</si>
  <si>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</si>
  <si>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</si>
  <si>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</si>
  <si>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</si>
  <si>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</si>
  <si>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</si>
  <si>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</si>
  <si>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</si>
  <si>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</si>
  <si>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</si>
  <si>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</si>
  <si>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</si>
  <si>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</si>
  <si>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</si>
  <si>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</si>
  <si>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</si>
  <si>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</si>
  <si>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</si>
  <si>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</si>
  <si>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</si>
  <si>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</si>
  <si>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</si>
  <si>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</si>
  <si>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</si>
  <si>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</si>
  <si>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</si>
  <si>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</si>
  <si>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</si>
  <si>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</si>
  <si>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</si>
  <si>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</si>
  <si>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</si>
  <si>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</si>
  <si>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</si>
  <si>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</si>
  <si>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</si>
  <si>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</si>
  <si>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</si>
  <si>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</si>
  <si>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</si>
  <si>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</si>
  <si>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</si>
  <si>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</si>
  <si>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</si>
  <si>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</si>
  <si>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</si>
  <si>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</si>
  <si>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</si>
  <si>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</si>
  <si>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</si>
  <si>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</si>
  <si>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</si>
  <si>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</si>
  <si>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</si>
  <si>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</si>
  <si>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</si>
  <si>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</si>
  <si>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</si>
  <si>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</si>
  <si>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</si>
  <si>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</si>
  <si>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</si>
  <si>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</si>
  <si>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</si>
  <si>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</si>
  <si>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</si>
  <si>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</si>
  <si>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</si>
  <si>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</si>
  <si>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</si>
  <si>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</si>
  <si>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</si>
  <si>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</si>
  <si>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</si>
  <si>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</si>
  <si>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</si>
  <si>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</si>
  <si>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</si>
  <si>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</si>
  <si>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</si>
  <si>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</si>
  <si>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</si>
  <si>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</si>
  <si>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</si>
  <si>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</si>
  <si>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</si>
  <si>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</si>
  <si>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</si>
  <si>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</si>
  <si>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</si>
  <si>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</si>
  <si>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</si>
  <si>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</si>
  <si>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</si>
  <si>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</si>
  <si>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</si>
  <si>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</si>
  <si>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</si>
  <si>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</si>
  <si>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</si>
  <si>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</si>
  <si>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</si>
  <si>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</si>
  <si>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</si>
  <si>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</si>
  <si>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</si>
  <si>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</si>
  <si>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</si>
  <si>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</si>
  <si>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</si>
  <si>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</si>
  <si>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</si>
  <si>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</si>
  <si>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</si>
  <si>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</si>
  <si>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</si>
  <si>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</si>
  <si>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</si>
  <si>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</si>
  <si>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</si>
  <si>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</si>
  <si>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</si>
  <si>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</si>
  <si>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</si>
  <si>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</si>
  <si>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</si>
  <si>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</si>
  <si>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</si>
  <si>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</si>
  <si>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</si>
  <si>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</si>
  <si>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</si>
  <si>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</si>
  <si>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</si>
  <si>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</si>
  <si>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</si>
  <si>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</si>
  <si>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</si>
  <si>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</si>
  <si>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</si>
  <si>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</si>
  <si>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</si>
  <si>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</si>
  <si>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</si>
  <si>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</si>
  <si>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</si>
  <si>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</si>
  <si>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</si>
  <si>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</si>
  <si>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</si>
  <si>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</si>
  <si>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</si>
  <si>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</si>
  <si>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</si>
  <si>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</si>
  <si>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</si>
  <si>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</si>
  <si>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</si>
  <si>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</si>
  <si>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</si>
  <si>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</si>
  <si>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</si>
  <si>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</si>
  <si>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</si>
  <si>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</si>
  <si>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</si>
  <si>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</si>
  <si>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</si>
  <si>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</si>
  <si>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</si>
  <si>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</si>
  <si>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</si>
  <si>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</si>
  <si>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</si>
  <si>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</si>
  <si>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</si>
  <si>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</si>
  <si>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</si>
  <si>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</si>
  <si>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</si>
  <si>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</si>
  <si>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</si>
  <si>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</si>
  <si>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</si>
  <si>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</si>
  <si>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</si>
  <si>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</si>
  <si>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</si>
  <si>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</si>
  <si>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</si>
  <si>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</si>
  <si>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</si>
  <si>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</si>
  <si>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</si>
  <si>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</si>
  <si>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</si>
  <si>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</si>
  <si>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</si>
  <si>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</si>
  <si>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</si>
  <si>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</si>
  <si>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</si>
  <si>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</si>
  <si>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</si>
  <si>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</si>
  <si>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</si>
  <si>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</si>
  <si>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</si>
  <si>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</si>
  <si>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</si>
  <si>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</si>
  <si>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</si>
  <si>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</si>
  <si>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</si>
  <si>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</si>
  <si>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</si>
  <si>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</si>
  <si>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</si>
  <si>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</si>
  <si>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</si>
  <si>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</si>
  <si>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</si>
  <si>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</si>
  <si>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</si>
  <si>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</si>
  <si>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</si>
  <si>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</si>
  <si>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</si>
  <si>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</si>
  <si>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</si>
  <si>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</si>
  <si>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</si>
  <si>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</si>
  <si>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</si>
  <si>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</si>
  <si>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</si>
  <si>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</si>
  <si>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</si>
  <si>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</si>
  <si>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</si>
  <si>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</si>
  <si>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</si>
  <si>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</si>
  <si>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</si>
  <si>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</si>
  <si>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</si>
  <si>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</si>
  <si>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</si>
  <si>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</si>
  <si>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</si>
  <si>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</si>
  <si>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</si>
  <si>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</si>
  <si>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</si>
  <si>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</si>
  <si>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</si>
  <si>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</si>
  <si>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</si>
  <si>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</si>
  <si>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</si>
  <si>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</si>
  <si>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</si>
  <si>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</si>
  <si>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</si>
  <si>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</si>
  <si>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</si>
  <si>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</si>
  <si>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</si>
  <si>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</si>
  <si>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</si>
  <si>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</si>
  <si>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</si>
  <si>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</si>
  <si>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</si>
  <si>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</si>
  <si>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</si>
  <si>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</si>
  <si>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</si>
  <si>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</si>
  <si>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</si>
  <si>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</si>
  <si>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</si>
  <si>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</si>
  <si>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</si>
  <si>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</si>
  <si>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</si>
  <si>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</si>
  <si>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</si>
  <si>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</si>
  <si>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</si>
  <si>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</si>
  <si>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</si>
  <si>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</si>
  <si>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</si>
  <si>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</si>
  <si>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</si>
  <si>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</si>
  <si>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</si>
  <si>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</si>
  <si>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</si>
  <si>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</si>
  <si>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</si>
  <si>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</si>
  <si>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</si>
  <si>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</si>
  <si>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</si>
  <si>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</si>
  <si>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</si>
  <si>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</si>
  <si>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</si>
  <si>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</si>
  <si>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</si>
  <si>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</si>
  <si>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</si>
  <si>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</si>
  <si>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</si>
  <si>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</si>
  <si>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</si>
  <si>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</si>
  <si>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</si>
  <si>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</si>
  <si>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</si>
  <si>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</si>
  <si>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</si>
  <si>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</si>
  <si>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</si>
  <si>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</si>
  <si>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</si>
  <si>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</si>
  <si>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</si>
  <si>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</si>
  <si>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</si>
  <si>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</si>
  <si>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</si>
  <si>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</si>
  <si>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</si>
  <si>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</si>
  <si>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</si>
  <si>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</si>
  <si>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</si>
  <si>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</si>
  <si>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</si>
  <si>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</si>
  <si>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</si>
  <si>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</si>
  <si>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</si>
  <si>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</si>
  <si>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</si>
  <si>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</si>
  <si>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</si>
  <si>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</si>
  <si>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</si>
  <si>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</si>
  <si>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</si>
  <si>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</si>
  <si>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</si>
  <si>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</si>
  <si>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</si>
  <si>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</si>
  <si>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</si>
  <si>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</si>
  <si>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</si>
  <si>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</si>
  <si>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</si>
  <si>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</si>
  <si>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</si>
  <si>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</si>
  <si>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</si>
  <si>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</si>
  <si>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</si>
  <si>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</si>
  <si>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</si>
  <si>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</si>
  <si>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</si>
  <si>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</si>
  <si>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</si>
  <si>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</si>
  <si>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</si>
  <si>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</si>
  <si>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</si>
  <si>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</si>
  <si>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</si>
  <si>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</si>
  <si>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</si>
  <si>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</si>
  <si>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</si>
  <si>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</si>
  <si>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</si>
  <si>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</si>
  <si>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</si>
  <si>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</si>
  <si>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</si>
  <si>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</si>
  <si>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</si>
  <si>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</si>
  <si>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</si>
  <si>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</si>
  <si>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</si>
  <si>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</si>
  <si>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</si>
  <si>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</si>
  <si>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</si>
  <si>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</si>
  <si>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</si>
  <si>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</si>
  <si>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</si>
  <si>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</si>
  <si>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</si>
  <si>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</si>
  <si>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</si>
  <si>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</si>
  <si>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</si>
  <si>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</si>
  <si>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</si>
  <si>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</si>
  <si>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</si>
  <si>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</si>
  <si>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</si>
  <si>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</si>
  <si>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</si>
  <si>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</si>
  <si>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</si>
  <si>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</si>
  <si>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</si>
  <si>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</si>
  <si>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</si>
  <si>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</si>
  <si>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</si>
  <si>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</si>
  <si>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</si>
  <si>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</si>
  <si>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</si>
  <si>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</si>
  <si>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</si>
  <si>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</si>
  <si>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</si>
  <si>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</si>
  <si>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</si>
  <si>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</si>
  <si>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</si>
  <si>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</si>
  <si>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</si>
  <si>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</si>
  <si>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</si>
  <si>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</si>
  <si>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</si>
  <si>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</si>
  <si>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</si>
  <si>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</si>
  <si>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</si>
  <si>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</si>
  <si>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</si>
  <si>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</si>
  <si>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</si>
  <si>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</si>
  <si>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</si>
  <si>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</si>
  <si>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</si>
  <si>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</si>
  <si>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</si>
  <si>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</si>
  <si>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</si>
  <si>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</si>
  <si>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</si>
  <si>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</si>
  <si>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</si>
  <si>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</si>
  <si>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</si>
  <si>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</si>
  <si>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</si>
  <si>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</si>
  <si>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</si>
  <si>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</si>
  <si>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</si>
  <si>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</si>
  <si>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</si>
  <si>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</si>
  <si>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</si>
  <si>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</si>
  <si>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</si>
  <si>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</si>
  <si>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</si>
  <si>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</si>
  <si>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</si>
  <si>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</si>
  <si>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</si>
  <si>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</si>
  <si>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</si>
  <si>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</si>
  <si>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</si>
  <si>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</si>
  <si>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</si>
  <si>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</si>
  <si>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</si>
  <si>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</si>
  <si>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</si>
  <si>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</si>
  <si>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</si>
  <si>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</si>
  <si>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</si>
  <si>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</si>
  <si>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</si>
  <si>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</si>
  <si>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</si>
  <si>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</si>
  <si>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</si>
  <si>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</si>
  <si>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</si>
  <si>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</si>
  <si>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</si>
  <si>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</si>
  <si>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</si>
  <si>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</si>
  <si>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</si>
  <si>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</si>
  <si>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</si>
  <si>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</si>
  <si>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</si>
  <si>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</si>
  <si>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</si>
  <si>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</si>
  <si>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</si>
  <si>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</si>
  <si>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</si>
  <si>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</si>
  <si>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</si>
  <si>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</si>
  <si>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</si>
  <si>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</si>
  <si>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</si>
  <si>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</si>
  <si>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</si>
  <si>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</si>
  <si>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</si>
  <si>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</si>
  <si>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</si>
  <si>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</si>
  <si>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</si>
  <si>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</si>
  <si>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</si>
  <si>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</si>
  <si>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</si>
  <si>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</si>
  <si>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</si>
  <si>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</si>
  <si>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</si>
  <si>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</si>
  <si>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</si>
  <si>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</si>
  <si>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</si>
  <si>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</si>
  <si>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</si>
  <si>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</si>
  <si>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</si>
  <si>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</si>
  <si>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</si>
  <si>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</si>
  <si>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</si>
  <si>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</si>
  <si>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</si>
  <si>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</si>
  <si>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</si>
  <si>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</si>
  <si>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</si>
  <si>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</si>
  <si>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</si>
  <si>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</si>
  <si>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</si>
  <si>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</si>
  <si>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</si>
  <si>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</si>
  <si>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</si>
  <si>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</si>
  <si>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</si>
  <si>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</si>
  <si>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</si>
  <si>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</si>
  <si>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</si>
  <si>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</si>
  <si>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</si>
  <si>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</si>
  <si>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</si>
  <si>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</si>
  <si>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</si>
  <si>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</si>
  <si>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</si>
  <si>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</si>
  <si>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</si>
  <si>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</si>
  <si>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</si>
  <si>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</si>
  <si>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</si>
  <si>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</si>
  <si>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</si>
  <si>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</si>
  <si>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</si>
  <si>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</si>
  <si>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</si>
  <si>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</si>
  <si>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</si>
  <si>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</si>
  <si>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</si>
  <si>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</si>
  <si>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</si>
  <si>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</si>
  <si>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</si>
  <si>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</si>
  <si>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</si>
  <si>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</si>
  <si>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</si>
  <si>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</si>
  <si>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</si>
  <si>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</si>
  <si>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</si>
  <si>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</si>
  <si>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</si>
  <si>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</si>
  <si>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</si>
  <si>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</si>
  <si>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</si>
  <si>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</si>
  <si>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</si>
  <si>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</si>
  <si>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</si>
  <si>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</si>
  <si>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</si>
  <si>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</si>
  <si>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</si>
  <si>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</si>
  <si>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</si>
  <si>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</si>
  <si>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</si>
  <si>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</si>
  <si>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</si>
  <si>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</si>
  <si>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</si>
  <si>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</si>
  <si>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</si>
  <si>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</si>
  <si>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</si>
  <si>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</si>
  <si>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</si>
  <si>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</si>
  <si>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</si>
  <si>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</si>
  <si>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</si>
  <si>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</si>
  <si>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</si>
  <si>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</si>
  <si>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</si>
  <si>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</si>
  <si>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</si>
  <si>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</si>
  <si>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</si>
  <si>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</si>
  <si>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</si>
  <si>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</si>
  <si>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</si>
  <si>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</si>
  <si>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</si>
  <si>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</si>
  <si>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</si>
  <si>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</si>
  <si>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</si>
  <si>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</si>
  <si>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</si>
  <si>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</si>
  <si>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</si>
  <si>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</si>
  <si>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</si>
  <si>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</si>
  <si>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</si>
  <si>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</si>
  <si>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</si>
  <si>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</si>
  <si>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</si>
  <si>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</si>
  <si>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</si>
  <si>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</si>
  <si>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</si>
  <si>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</si>
  <si>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</si>
  <si>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</si>
  <si>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</si>
  <si>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</si>
  <si>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</si>
  <si>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</si>
  <si>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</si>
  <si>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</si>
  <si>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</si>
  <si>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</si>
  <si>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</si>
  <si>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</si>
  <si>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</si>
  <si>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</si>
  <si>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</si>
  <si>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</si>
  <si>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</si>
  <si>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</si>
  <si>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</si>
  <si>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</si>
  <si>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</si>
  <si>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</si>
  <si>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</si>
  <si>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</si>
  <si>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</si>
  <si>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</si>
  <si>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</si>
  <si>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</si>
  <si>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</si>
  <si>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</si>
  <si>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</si>
  <si>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</si>
  <si>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</si>
  <si>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</si>
  <si>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</si>
  <si>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</si>
  <si>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</si>
  <si>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</si>
  <si>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</si>
  <si>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</si>
  <si>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</si>
  <si>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</si>
  <si>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</si>
  <si>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</si>
  <si>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</si>
  <si>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</si>
  <si>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</si>
  <si>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</si>
  <si>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</si>
  <si>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</si>
  <si>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</si>
  <si>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</si>
  <si>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</si>
  <si>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</si>
  <si>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</si>
  <si>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</si>
  <si>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</si>
  <si>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</si>
  <si>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</si>
  <si>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</si>
  <si>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</si>
  <si>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</si>
  <si>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</si>
  <si>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</si>
  <si>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</si>
  <si>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</si>
  <si>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</si>
  <si>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</si>
  <si>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</si>
  <si>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</si>
  <si>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</si>
  <si>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</si>
  <si>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</si>
  <si>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</si>
  <si>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</si>
  <si>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</si>
  <si>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</si>
  <si>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</si>
  <si>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</si>
  <si>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</si>
  <si>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</si>
  <si>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</si>
  <si>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</si>
  <si>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</si>
  <si>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</si>
  <si>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</si>
  <si>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</si>
  <si>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</si>
  <si>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</si>
  <si>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</si>
  <si>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</si>
  <si>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</si>
  <si>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</si>
  <si>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</si>
  <si>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</si>
  <si>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</si>
  <si>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</si>
  <si>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</si>
  <si>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</si>
  <si>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</si>
  <si>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</si>
  <si>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</si>
  <si>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</si>
  <si>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</si>
  <si>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</si>
  <si>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</si>
  <si>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</si>
  <si>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</si>
  <si>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</si>
  <si>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</si>
  <si>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</si>
  <si>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</si>
  <si>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</si>
  <si>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</si>
  <si>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</si>
  <si>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</si>
  <si>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</si>
  <si>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</si>
  <si>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</si>
  <si>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</si>
  <si>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</si>
  <si>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</si>
  <si>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</si>
  <si>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</si>
  <si>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</si>
  <si>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</si>
  <si>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</si>
  <si>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</si>
  <si>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</si>
  <si>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</si>
  <si>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</si>
  <si>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</si>
  <si>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</si>
  <si>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</si>
  <si>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</si>
  <si>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</si>
  <si>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</si>
  <si>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</si>
  <si>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</si>
  <si>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</si>
  <si>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</si>
  <si>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</si>
  <si>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</si>
  <si>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</si>
  <si>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</si>
  <si>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</si>
  <si>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</si>
  <si>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</si>
  <si>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</si>
  <si>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</si>
  <si>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</si>
  <si>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</si>
  <si>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</si>
  <si>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</si>
  <si>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</si>
  <si>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</si>
  <si>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</si>
  <si>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</si>
  <si>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</si>
  <si>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</si>
  <si>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</si>
  <si>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</si>
  <si>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</si>
  <si>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</si>
  <si>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</si>
  <si>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</si>
  <si>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</si>
  <si>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</si>
  <si>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</si>
  <si>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</si>
  <si>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</si>
  <si>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</si>
  <si>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</si>
  <si>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</si>
  <si>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</si>
  <si>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</si>
  <si>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</si>
  <si>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</si>
  <si>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</si>
  <si>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</si>
  <si>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</si>
  <si>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</si>
  <si>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</si>
  <si>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</si>
  <si>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</si>
  <si>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</si>
  <si>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</si>
  <si>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</si>
  <si>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</si>
  <si>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</si>
  <si>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</si>
  <si>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</si>
  <si>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</si>
  <si>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</si>
  <si>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</si>
  <si>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</si>
  <si>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</si>
  <si>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</si>
  <si>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</si>
  <si>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</si>
  <si>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</si>
  <si>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</si>
  <si>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</si>
  <si>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</si>
  <si>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</si>
  <si>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</si>
  <si>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</si>
  <si>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</si>
  <si>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</si>
  <si>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</si>
  <si>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</si>
  <si>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</si>
  <si>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</si>
  <si>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</si>
  <si>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</si>
  <si>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</si>
  <si>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</si>
  <si>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</si>
  <si>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</si>
  <si>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</si>
  <si>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</si>
  <si>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</si>
  <si>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</si>
  <si>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</si>
  <si>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</si>
  <si>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</si>
  <si>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</si>
  <si>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</si>
  <si>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</si>
  <si>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</si>
  <si>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</si>
  <si>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</si>
  <si>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</si>
  <si>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</si>
  <si>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</si>
  <si>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</si>
  <si>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</si>
  <si>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</si>
  <si>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</si>
  <si>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</si>
  <si>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</si>
  <si>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</si>
  <si>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</si>
  <si>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</si>
  <si>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</si>
  <si>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</si>
  <si>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</si>
  <si>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</si>
  <si>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</si>
  <si>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</si>
  <si>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</si>
  <si>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</si>
  <si>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</si>
  <si>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</si>
  <si>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</si>
  <si>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</si>
  <si>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</si>
  <si>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</si>
  <si>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</si>
  <si>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</si>
  <si>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</si>
  <si>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</si>
  <si>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</si>
  <si>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</si>
  <si>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</si>
  <si>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</si>
  <si>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</si>
  <si>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</si>
  <si>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</si>
  <si>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</si>
  <si>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</si>
  <si>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</si>
  <si>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</si>
  <si>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</si>
  <si>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</si>
  <si>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</si>
  <si>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</si>
  <si>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</si>
  <si>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</si>
  <si>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</si>
  <si>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</si>
  <si>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</si>
  <si>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</si>
  <si>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</si>
  <si>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</si>
  <si>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</si>
  <si>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</si>
  <si>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</si>
  <si>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</si>
  <si>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</si>
  <si>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</si>
  <si>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</si>
  <si>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</si>
  <si>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</si>
  <si>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</si>
  <si>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</si>
  <si>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</si>
  <si>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</si>
  <si>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</si>
  <si>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</si>
  <si>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</si>
  <si>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</si>
  <si>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</si>
  <si>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</si>
  <si>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</si>
  <si>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</si>
  <si>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</si>
  <si>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</si>
  <si>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</si>
  <si>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</si>
  <si>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</si>
  <si>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</si>
  <si>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</si>
  <si>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</si>
  <si>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</si>
  <si>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</si>
  <si>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</si>
  <si>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</si>
  <si>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</si>
  <si>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</si>
  <si>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</si>
  <si>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</si>
  <si>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</si>
  <si>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</si>
  <si>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</si>
  <si>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</si>
  <si>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</si>
  <si>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</si>
  <si>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</si>
  <si>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</si>
  <si>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</si>
  <si>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</si>
  <si>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</si>
  <si>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</si>
  <si>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</si>
  <si>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</si>
  <si>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</si>
  <si>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</si>
  <si>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</si>
  <si>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</si>
  <si>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</si>
  <si>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</si>
  <si>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</si>
  <si>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</si>
  <si>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</si>
  <si>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</si>
  <si>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</si>
  <si>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</si>
  <si>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</si>
  <si>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</si>
  <si>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</si>
  <si>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</si>
  <si>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</si>
  <si>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</si>
  <si>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</si>
  <si>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</si>
  <si>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</si>
  <si>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</si>
  <si>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</si>
  <si>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</si>
  <si>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</si>
  <si>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</si>
  <si>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</si>
  <si>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</si>
  <si>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</si>
  <si>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</si>
  <si>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</si>
  <si>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</si>
  <si>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</si>
  <si>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</si>
  <si>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</si>
  <si>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</si>
  <si>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</si>
  <si>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</si>
  <si>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</si>
  <si>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</si>
  <si>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</si>
  <si>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</si>
  <si>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</si>
  <si>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</si>
  <si>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</si>
  <si>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</si>
  <si>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</si>
  <si>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</si>
  <si>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</si>
  <si>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</si>
  <si>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</si>
  <si>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</si>
  <si>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</si>
  <si>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</si>
  <si>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</si>
  <si>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</si>
  <si>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</si>
  <si>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</si>
  <si>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</si>
  <si>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</si>
  <si>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</si>
  <si>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</si>
  <si>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</si>
  <si>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</si>
  <si>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</si>
  <si>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</si>
  <si>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</si>
  <si>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</si>
  <si>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</si>
  <si>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</si>
  <si>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</si>
  <si>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</si>
  <si>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</si>
  <si>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</si>
  <si>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</si>
  <si>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</si>
  <si>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</si>
  <si>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</si>
  <si>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</si>
  <si>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</si>
  <si>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</si>
  <si>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</si>
  <si>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</si>
  <si>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</si>
  <si>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</si>
  <si>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</si>
  <si>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</si>
  <si>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</si>
  <si>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</si>
  <si>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</si>
  <si>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</si>
  <si>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</si>
  <si>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</si>
  <si>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</si>
  <si>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</si>
  <si>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</si>
  <si>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</si>
  <si>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</si>
  <si>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</si>
  <si>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</si>
  <si>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</si>
  <si>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</si>
  <si>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</si>
  <si>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</si>
  <si>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</si>
  <si>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</si>
  <si>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</si>
  <si>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</si>
  <si>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</si>
  <si>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</si>
  <si>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</si>
  <si>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</si>
  <si>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</si>
  <si>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</si>
  <si>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</si>
  <si>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</si>
  <si>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</si>
  <si>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</si>
  <si>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</si>
  <si>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</si>
  <si>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</si>
  <si>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</si>
  <si>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</si>
  <si>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</si>
  <si>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</si>
  <si>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</si>
  <si>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</si>
  <si>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</si>
  <si>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</si>
  <si>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</si>
  <si>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</si>
  <si>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</si>
  <si>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</si>
  <si>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</si>
  <si>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</si>
  <si>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</si>
  <si>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</si>
  <si>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</si>
  <si>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</si>
  <si>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</si>
  <si>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</si>
  <si>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</si>
  <si>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</si>
  <si>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</si>
  <si>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</si>
  <si>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</si>
  <si>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</si>
  <si>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</si>
  <si>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</si>
  <si>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</si>
  <si>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</si>
  <si>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</si>
  <si>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</si>
  <si>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</si>
  <si>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</si>
  <si>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</si>
  <si>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</si>
  <si>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</si>
  <si>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</si>
  <si>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</si>
  <si>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</si>
  <si>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</si>
  <si>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</si>
  <si>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</si>
  <si>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</si>
  <si>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</si>
  <si>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</si>
  <si>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</si>
  <si>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</si>
  <si>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</si>
  <si>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</si>
  <si>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</si>
  <si>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</si>
  <si>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</si>
  <si>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</si>
  <si>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</si>
  <si>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</si>
  <si>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</si>
  <si>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</si>
  <si>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</si>
  <si>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</si>
  <si>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</si>
  <si>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</si>
  <si>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</si>
  <si>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</si>
  <si>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</si>
  <si>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</si>
  <si>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</si>
  <si>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</si>
  <si>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</si>
  <si>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</si>
  <si>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</si>
  <si>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</si>
  <si>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</si>
  <si>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</si>
  <si>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</si>
  <si>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</si>
  <si>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</si>
  <si>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</si>
  <si>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</si>
  <si>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</si>
  <si>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</si>
  <si>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</si>
  <si>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</si>
  <si>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</si>
  <si>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</si>
  <si>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</si>
  <si>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</si>
  <si>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</si>
  <si>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</si>
  <si>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</si>
  <si>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</si>
  <si>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</si>
  <si>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</si>
  <si>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</si>
  <si>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</si>
  <si>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</si>
  <si>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</si>
  <si>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</si>
  <si>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</si>
  <si>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</si>
  <si>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</si>
  <si>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</si>
  <si>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</si>
  <si>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</si>
  <si>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</si>
  <si>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</si>
  <si>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</si>
  <si>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</si>
  <si>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</si>
  <si>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</si>
  <si>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</si>
  <si>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</si>
  <si>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</si>
  <si>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</si>
  <si>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</si>
  <si>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</si>
  <si>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</si>
  <si>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</si>
  <si>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</si>
  <si>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</si>
  <si>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</si>
  <si>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</si>
  <si>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</si>
  <si>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</si>
  <si>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</si>
  <si>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</si>
  <si>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</si>
  <si>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</si>
  <si>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</si>
  <si>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</si>
  <si>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</si>
  <si>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</si>
  <si>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</si>
  <si>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</si>
  <si>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</si>
  <si>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</si>
  <si>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</si>
  <si>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</si>
  <si>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</si>
  <si>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</si>
  <si>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</si>
  <si>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</si>
  <si>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</si>
  <si>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</si>
  <si>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</si>
  <si>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</si>
  <si>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</si>
  <si>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</si>
  <si>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</si>
  <si>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</si>
  <si>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</si>
  <si>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</si>
  <si>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</si>
  <si>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</si>
  <si>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</si>
  <si>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</si>
  <si>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</si>
  <si>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</si>
  <si>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</si>
  <si>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</si>
  <si>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</si>
  <si>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</si>
  <si>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</si>
  <si>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</si>
  <si>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</si>
  <si>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</si>
  <si>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</si>
  <si>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</si>
  <si>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</si>
  <si>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</si>
  <si>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</si>
  <si>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</si>
  <si>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</si>
  <si>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</si>
  <si>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</si>
  <si>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</si>
  <si>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</si>
  <si>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</si>
  <si>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</si>
  <si>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</si>
  <si>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</si>
  <si>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</si>
  <si>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</si>
  <si>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</si>
  <si>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</si>
  <si>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</si>
  <si>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</si>
  <si>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</si>
  <si>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</si>
  <si>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</si>
  <si>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</si>
  <si>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</si>
  <si>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</si>
  <si>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</si>
  <si>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</si>
  <si>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</si>
  <si>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</si>
  <si>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</si>
  <si>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</si>
  <si>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</si>
  <si>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</si>
  <si>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</si>
  <si>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</si>
  <si>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</si>
  <si>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</si>
  <si>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</si>
  <si>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</si>
  <si>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</si>
  <si>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</si>
  <si>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</si>
  <si>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</si>
  <si>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</si>
  <si>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</si>
  <si>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</si>
  <si>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</si>
  <si>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</si>
  <si>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</si>
  <si>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</si>
  <si>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</si>
  <si>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</si>
  <si>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</si>
  <si>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</si>
  <si>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</si>
  <si>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</si>
  <si>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</si>
  <si>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</si>
  <si>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</si>
  <si>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</si>
  <si>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</si>
  <si>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</si>
  <si>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</si>
  <si>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</si>
  <si>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</si>
  <si>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</si>
  <si>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</si>
  <si>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</si>
  <si>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</si>
  <si>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</si>
  <si>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</si>
  <si>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</si>
  <si>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</si>
  <si>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</si>
  <si>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</si>
  <si>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</si>
  <si>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</si>
  <si>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</si>
  <si>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</si>
  <si>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</si>
  <si>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</si>
  <si>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</si>
  <si>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</si>
  <si>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</si>
  <si>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</si>
  <si>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</si>
  <si>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</si>
  <si>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</si>
  <si>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</si>
  <si>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</si>
  <si>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</si>
  <si>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</si>
  <si>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</si>
  <si>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</si>
  <si>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</si>
  <si>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</si>
  <si>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</si>
  <si>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</si>
  <si>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</si>
  <si>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</si>
  <si>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</si>
  <si>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</si>
  <si>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</si>
  <si>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</si>
  <si>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</si>
  <si>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</si>
  <si>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</si>
  <si>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</si>
  <si>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</si>
  <si>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</si>
  <si>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</si>
  <si>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</si>
  <si>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</si>
  <si>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</si>
  <si>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</si>
  <si>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</si>
  <si>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</si>
  <si>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</si>
  <si>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</si>
  <si>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</si>
  <si>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</si>
  <si>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</si>
  <si>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</si>
  <si>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</si>
  <si>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</si>
  <si>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</si>
  <si>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</si>
  <si>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</si>
  <si>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</si>
  <si>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</si>
  <si>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</si>
  <si>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</si>
  <si>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</si>
  <si>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</si>
  <si>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</si>
  <si>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</si>
  <si>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</si>
  <si>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</si>
  <si>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</si>
  <si>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</si>
  <si>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</si>
  <si>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</si>
  <si>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</si>
  <si>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</si>
  <si>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</si>
  <si>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</si>
  <si>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</si>
  <si>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</si>
  <si>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</si>
  <si>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</si>
  <si>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</si>
  <si>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</si>
  <si>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</si>
  <si>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</si>
  <si>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</si>
  <si>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</si>
  <si>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</si>
  <si>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</si>
  <si>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</si>
  <si>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</si>
  <si>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</si>
  <si>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</si>
  <si>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</si>
  <si>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</si>
  <si>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</si>
  <si>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</si>
  <si>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</si>
  <si>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</si>
  <si>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</si>
  <si>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</si>
  <si>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</si>
  <si>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</si>
  <si>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</si>
  <si>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</si>
  <si>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</si>
  <si>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</si>
  <si>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</si>
  <si>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</si>
  <si>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</si>
  <si>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</si>
  <si>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</si>
  <si>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</si>
  <si>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</si>
  <si>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</si>
  <si>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</si>
  <si>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</si>
  <si>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</si>
  <si>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</si>
  <si>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</si>
  <si>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</si>
  <si>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</si>
  <si>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</si>
  <si>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</si>
  <si>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</si>
  <si>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</si>
  <si>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</si>
  <si>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</si>
  <si>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</si>
  <si>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</si>
  <si>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</si>
  <si>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</si>
  <si>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</si>
  <si>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</si>
  <si>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</si>
  <si>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</si>
  <si>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</si>
  <si>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</si>
  <si>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</si>
  <si>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</si>
  <si>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</si>
  <si>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</si>
  <si>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</si>
  <si>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</si>
  <si>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</si>
  <si>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</si>
  <si>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</si>
  <si>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</si>
  <si>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</si>
  <si>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</si>
  <si>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</si>
  <si>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</si>
  <si>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</si>
  <si>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</si>
  <si>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</si>
  <si>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</si>
  <si>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</si>
  <si>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</si>
  <si>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</si>
  <si>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</si>
  <si>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</si>
  <si>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</si>
  <si>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</si>
  <si>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</si>
  <si>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</si>
  <si>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</si>
  <si>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</si>
  <si>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</si>
  <si>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</si>
  <si>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</si>
  <si>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</si>
  <si>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</si>
  <si>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</si>
  <si>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</si>
  <si>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</si>
  <si>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</si>
  <si>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</si>
  <si>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</si>
  <si>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</si>
  <si>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</si>
  <si>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</si>
  <si>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</si>
  <si>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</si>
  <si>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</si>
  <si>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</si>
  <si>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</si>
  <si>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</si>
  <si>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</si>
  <si>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</si>
  <si>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</si>
  <si>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</si>
  <si>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</si>
  <si>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</si>
  <si>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</si>
  <si>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</si>
  <si>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</si>
  <si>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</si>
  <si>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</si>
  <si>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</si>
  <si>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</si>
  <si>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</si>
  <si>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</si>
  <si>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</si>
  <si>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</si>
  <si>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</si>
  <si>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</si>
  <si>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</si>
  <si>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</si>
  <si>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</si>
  <si>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</si>
  <si>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</si>
  <si>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</si>
  <si>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</si>
  <si>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</si>
  <si>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</si>
  <si>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</si>
  <si>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</si>
  <si>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</si>
  <si>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</si>
  <si>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</si>
  <si>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</si>
  <si>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</si>
  <si>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</si>
  <si>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</si>
  <si>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</si>
  <si>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</si>
  <si>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</si>
  <si>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</si>
  <si>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</si>
  <si>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</si>
  <si>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</si>
  <si>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</si>
  <si>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</si>
  <si>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</si>
  <si>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</si>
  <si>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</si>
  <si>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</si>
  <si>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</si>
  <si>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</si>
  <si>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</si>
  <si>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</si>
  <si>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</si>
  <si>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</si>
  <si>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</si>
  <si>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</si>
  <si>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</si>
  <si>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</si>
  <si>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</si>
  <si>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</si>
  <si>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</si>
  <si>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</si>
  <si>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</si>
  <si>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</si>
  <si>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</si>
  <si>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</si>
  <si>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</si>
  <si>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</si>
  <si>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</si>
  <si>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</si>
  <si>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</si>
  <si>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</si>
  <si>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</si>
  <si>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</si>
  <si>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</si>
  <si>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</si>
  <si>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</si>
  <si>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</si>
  <si>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</si>
  <si>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</si>
  <si>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</si>
  <si>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</si>
  <si>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</si>
  <si>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</si>
  <si>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</si>
  <si>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</si>
  <si>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</si>
  <si>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</si>
  <si>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</si>
  <si>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</si>
  <si>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</si>
  <si>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</si>
  <si>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</si>
  <si>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</si>
  <si>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</si>
  <si>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</si>
  <si>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</si>
  <si>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</si>
  <si>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</si>
  <si>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</si>
  <si>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</si>
  <si>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</si>
  <si>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</si>
  <si>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</si>
  <si>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</si>
  <si>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</si>
  <si>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</si>
  <si>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</si>
  <si>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</si>
  <si>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</si>
  <si>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</si>
  <si>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</si>
  <si>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</si>
  <si>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</si>
  <si>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</si>
  <si>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</si>
  <si>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</si>
  <si>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</si>
  <si>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</si>
  <si>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</si>
  <si>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</si>
  <si>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</si>
  <si>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</si>
  <si>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</si>
  <si>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</si>
  <si>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</si>
  <si>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</si>
  <si>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</si>
  <si>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</si>
  <si>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</si>
  <si>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</si>
  <si>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</si>
  <si>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</si>
  <si>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</si>
  <si>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</si>
  <si>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</si>
  <si>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</si>
  <si>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</si>
  <si>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</si>
  <si>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</si>
  <si>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</si>
  <si>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</si>
  <si>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</si>
  <si>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</si>
  <si>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</si>
  <si>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</si>
  <si>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</si>
  <si>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</si>
  <si>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</si>
  <si>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</si>
  <si>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</si>
  <si>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</si>
  <si>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</si>
  <si>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</si>
  <si>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</si>
  <si>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</si>
  <si>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</si>
  <si>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</si>
  <si>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</si>
  <si>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</si>
  <si>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</si>
  <si>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</si>
  <si>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</si>
  <si>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</si>
  <si>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</si>
  <si>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</si>
  <si>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</si>
  <si>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</si>
  <si>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</si>
  <si>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</si>
  <si>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</si>
  <si>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</si>
  <si>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</si>
  <si>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</si>
  <si>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</si>
  <si>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</si>
  <si>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</si>
  <si>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</si>
  <si>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</si>
  <si>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</si>
  <si>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</si>
  <si>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</si>
  <si>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</si>
  <si>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</si>
  <si>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</si>
  <si>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</si>
  <si>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</si>
  <si>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</si>
  <si>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</si>
  <si>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</si>
  <si>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</si>
  <si>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</si>
  <si>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</si>
  <si>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</si>
  <si>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</si>
  <si>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</si>
  <si>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</si>
  <si>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</si>
  <si>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</si>
  <si>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</si>
  <si>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</si>
  <si>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</si>
  <si>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</si>
  <si>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</si>
  <si>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</si>
  <si>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</si>
  <si>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</si>
  <si>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</si>
  <si>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</si>
  <si>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</si>
  <si>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</si>
  <si>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</si>
  <si>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</si>
  <si>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</si>
  <si>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</si>
  <si>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</si>
  <si>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</si>
  <si>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</si>
  <si>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</si>
  <si>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</si>
  <si>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</si>
  <si>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</si>
  <si>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</si>
  <si>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</si>
  <si>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</si>
  <si>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</si>
  <si>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</si>
  <si>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</si>
  <si>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</si>
  <si>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</si>
  <si>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</si>
  <si>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</si>
  <si>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</si>
  <si>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</si>
  <si>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</si>
  <si>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</si>
  <si>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</si>
  <si>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</si>
  <si>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</si>
  <si>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</si>
  <si>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</si>
  <si>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</si>
  <si>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</si>
  <si>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</si>
  <si>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</si>
  <si>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</si>
  <si>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</si>
  <si>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</si>
  <si>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</si>
  <si>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</si>
  <si>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</si>
  <si>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</si>
  <si>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</si>
  <si>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</si>
  <si>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</si>
  <si>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</si>
  <si>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</si>
  <si>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</si>
  <si>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</si>
  <si>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</si>
  <si>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</si>
  <si>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</si>
  <si>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</si>
  <si>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</si>
  <si>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</si>
  <si>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</si>
  <si>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</si>
  <si>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</si>
  <si>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</si>
  <si>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</si>
  <si>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</si>
  <si>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</si>
  <si>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</si>
  <si>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</si>
  <si>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</si>
  <si>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</si>
  <si>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</si>
  <si>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</si>
  <si>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</si>
  <si>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</si>
  <si>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</si>
  <si>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</si>
  <si>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</si>
  <si>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</si>
  <si>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</si>
  <si>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</si>
  <si>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</si>
  <si>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</si>
  <si>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</si>
  <si>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</si>
  <si>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</si>
  <si>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</si>
  <si>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</si>
  <si>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</si>
  <si>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</si>
  <si>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</si>
  <si>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</si>
  <si>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</si>
  <si>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</si>
  <si>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</si>
  <si>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</si>
  <si>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</si>
  <si>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</si>
  <si>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</si>
  <si>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</si>
  <si>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</si>
  <si>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</si>
  <si>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</si>
  <si>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</si>
  <si>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</si>
  <si>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</si>
  <si>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</si>
  <si>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</si>
  <si>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</si>
  <si>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</si>
  <si>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</si>
  <si>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</si>
  <si>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</si>
  <si>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</si>
  <si>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</si>
  <si>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</si>
  <si>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</si>
  <si>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</si>
  <si>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</si>
  <si>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</si>
  <si>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</si>
  <si>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</si>
  <si>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</si>
  <si>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</si>
  <si>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</si>
  <si>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</si>
  <si>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</si>
  <si>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</si>
  <si>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</si>
  <si>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</si>
  <si>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</si>
  <si>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</si>
  <si>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</si>
  <si>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</si>
  <si>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</si>
  <si>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</si>
  <si>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</si>
  <si>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</si>
  <si>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</si>
  <si>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</si>
  <si>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</si>
  <si>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</si>
  <si>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</si>
  <si>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</si>
  <si>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</si>
  <si>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</si>
  <si>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</si>
  <si>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</si>
  <si>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</si>
  <si>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</si>
  <si>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</si>
  <si>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</si>
  <si>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</si>
  <si>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</si>
  <si>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</si>
  <si>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</si>
  <si>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</si>
  <si>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</si>
  <si>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</si>
  <si>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</si>
  <si>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</si>
  <si>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</si>
  <si>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</si>
  <si>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</si>
  <si>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</si>
  <si>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</si>
  <si>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</si>
  <si>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</si>
  <si>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</si>
  <si>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</si>
  <si>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</si>
  <si>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</si>
  <si>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</si>
  <si>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</si>
  <si>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</si>
  <si>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</si>
  <si>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</si>
  <si>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</si>
  <si>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</si>
  <si>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</si>
  <si>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</si>
  <si>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</si>
  <si>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</si>
  <si>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</si>
  <si>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</si>
  <si>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</si>
  <si>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</si>
  <si>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</si>
  <si>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</si>
  <si>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</si>
  <si>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</si>
  <si>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</si>
  <si>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</si>
  <si>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</si>
  <si>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</si>
  <si>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</si>
  <si>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</si>
  <si>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</si>
  <si>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</si>
  <si>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</si>
  <si>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</si>
  <si>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</si>
  <si>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</si>
  <si>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</si>
  <si>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</si>
  <si>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</si>
  <si>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</si>
  <si>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</si>
  <si>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</si>
  <si>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</si>
  <si>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</si>
  <si>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</si>
  <si>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</si>
  <si>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</si>
  <si>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</si>
  <si>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</si>
  <si>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</si>
  <si>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</si>
  <si>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</si>
  <si>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</si>
  <si>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</si>
  <si>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</si>
  <si>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</si>
  <si>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</si>
  <si>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</si>
  <si>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</si>
  <si>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</si>
  <si>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</si>
  <si>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</si>
  <si>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</si>
  <si>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</si>
  <si>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</si>
  <si>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</si>
  <si>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</si>
  <si>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</si>
  <si>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</si>
  <si>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</si>
  <si>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</si>
  <si>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</si>
  <si>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</si>
  <si>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</si>
  <si>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</si>
  <si>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</si>
  <si>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</si>
  <si>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</si>
  <si>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</si>
  <si>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</si>
  <si>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</si>
  <si>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</si>
  <si>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</si>
  <si>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</si>
  <si>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</si>
  <si>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</si>
  <si>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</si>
  <si>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</si>
  <si>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</si>
  <si>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</si>
  <si>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</si>
  <si>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</si>
  <si>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</si>
  <si>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</si>
  <si>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</si>
  <si>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</si>
  <si>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</si>
  <si>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</si>
  <si>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</si>
  <si>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</si>
  <si>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</si>
  <si>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</si>
  <si>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</si>
  <si>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</si>
  <si>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</si>
  <si>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</si>
  <si>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</si>
  <si>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</si>
  <si>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</si>
  <si>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</si>
  <si>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</si>
  <si>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</si>
  <si>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</si>
  <si>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</si>
  <si>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</si>
  <si>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</si>
  <si>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</si>
  <si>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</si>
  <si>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</si>
  <si>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</si>
  <si>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</si>
  <si>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</si>
  <si>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</si>
  <si>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</si>
  <si>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</si>
  <si>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</si>
  <si>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</si>
  <si>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</si>
  <si>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</si>
  <si>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</si>
  <si>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</si>
  <si>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</si>
  <si>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</si>
  <si>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</si>
  <si>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</si>
  <si>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</si>
  <si>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</si>
  <si>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</si>
  <si>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</si>
  <si>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</si>
  <si>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</si>
  <si>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</si>
  <si>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</si>
  <si>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</si>
  <si>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</si>
  <si>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</si>
  <si>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</si>
  <si>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</si>
  <si>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</si>
  <si>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</si>
  <si>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</si>
  <si>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</si>
  <si>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</si>
  <si>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</si>
  <si>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</si>
  <si>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</si>
  <si>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</si>
  <si>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</si>
  <si>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</si>
  <si>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</si>
  <si>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</si>
  <si>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</si>
  <si>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</si>
  <si>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</si>
  <si>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</si>
  <si>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</si>
  <si>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</si>
  <si>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</si>
  <si>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</si>
  <si>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</si>
  <si>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</si>
  <si>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</si>
  <si>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</si>
  <si>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</si>
  <si>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</si>
  <si>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</si>
  <si>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</si>
  <si>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</si>
  <si>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</si>
  <si>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</si>
  <si>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</si>
  <si>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</si>
  <si>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</si>
  <si>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</si>
  <si>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</si>
  <si>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</si>
  <si>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</si>
  <si>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</si>
  <si>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</si>
  <si>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</si>
  <si>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</si>
  <si>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</si>
  <si>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</si>
  <si>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</si>
  <si>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</si>
  <si>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</si>
  <si>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</si>
  <si>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</si>
  <si>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</si>
  <si>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</si>
  <si>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</si>
  <si>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</si>
  <si>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</si>
  <si>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</si>
  <si>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</si>
  <si>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</si>
  <si>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</si>
  <si>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</si>
  <si>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</si>
  <si>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</si>
  <si>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</si>
  <si>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</si>
  <si>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</si>
  <si>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</si>
  <si>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</si>
  <si>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</si>
  <si>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</si>
  <si>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</si>
  <si>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</si>
  <si>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</si>
  <si>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</si>
  <si>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</si>
  <si>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</si>
  <si>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</si>
  <si>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</si>
  <si>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</si>
  <si>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</si>
  <si>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</si>
  <si>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</si>
  <si>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</si>
  <si>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</si>
  <si>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</si>
  <si>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</si>
  <si>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</si>
  <si>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</si>
  <si>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</si>
  <si>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</si>
  <si>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</si>
  <si>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</si>
  <si>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</si>
  <si>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</si>
  <si>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</si>
  <si>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</si>
  <si>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</si>
  <si>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</si>
  <si>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</si>
  <si>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</si>
  <si>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</si>
  <si>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</si>
  <si>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</si>
  <si>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</si>
  <si>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</si>
  <si>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</si>
  <si>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</si>
  <si>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</si>
  <si>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</si>
  <si>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</si>
  <si>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</si>
  <si>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</si>
  <si>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</si>
  <si>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</si>
  <si>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</si>
  <si>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</si>
  <si>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</si>
  <si>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</si>
  <si>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</si>
  <si>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</si>
  <si>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</si>
  <si>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</si>
  <si>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</si>
  <si>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</si>
  <si>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</si>
  <si>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</si>
  <si>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</si>
  <si>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</si>
  <si>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</si>
  <si>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</si>
  <si>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</si>
  <si>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</si>
  <si>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</si>
  <si>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</si>
  <si>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</si>
  <si>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</si>
  <si>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</si>
  <si>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</si>
  <si>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</si>
  <si>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</si>
  <si>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</si>
  <si>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</si>
  <si>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</si>
  <si>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</si>
  <si>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</si>
  <si>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</si>
  <si>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</si>
  <si>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</si>
  <si>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</si>
  <si>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</si>
  <si>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</si>
  <si>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</si>
  <si>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</si>
  <si>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</si>
  <si>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</si>
  <si>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</si>
  <si>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</si>
  <si>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</si>
  <si>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</si>
  <si>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</si>
  <si>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</si>
  <si>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</si>
  <si>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</si>
  <si>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</si>
  <si>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</si>
  <si>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</si>
  <si>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</si>
  <si>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</si>
  <si>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</si>
  <si>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</si>
  <si>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</si>
  <si>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</si>
  <si>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</si>
  <si>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</si>
  <si>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</si>
  <si>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</si>
  <si>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</si>
  <si>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</si>
  <si>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</si>
  <si>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</si>
  <si>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</si>
  <si>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</si>
  <si>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</si>
  <si>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</si>
  <si>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</si>
  <si>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</si>
  <si>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</si>
  <si>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</si>
  <si>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</si>
  <si>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</si>
  <si>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</si>
  <si>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</si>
  <si>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</si>
  <si>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</si>
  <si>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</si>
  <si>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</si>
  <si>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</si>
  <si>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</si>
  <si>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</si>
  <si>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</si>
  <si>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</si>
  <si>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</si>
  <si>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</si>
  <si>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</si>
  <si>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</si>
  <si>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</si>
  <si>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</si>
  <si>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</si>
  <si>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</si>
  <si>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</si>
  <si>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</si>
  <si>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</si>
  <si>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</si>
  <si>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</si>
  <si>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</si>
  <si>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</si>
  <si>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</si>
  <si>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</si>
  <si>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</si>
  <si>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</si>
  <si>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</si>
  <si>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</si>
  <si>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</si>
  <si>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</si>
  <si>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</si>
  <si>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</si>
  <si>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</si>
  <si>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</si>
  <si>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</si>
  <si>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</si>
  <si>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</si>
  <si>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</si>
  <si>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</si>
  <si>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</si>
  <si>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</si>
  <si>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</si>
  <si>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</si>
  <si>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</si>
  <si>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</si>
  <si>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</si>
  <si>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</si>
  <si>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</si>
  <si>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</si>
  <si>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</si>
  <si>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</si>
  <si>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</si>
  <si>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</si>
  <si>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</si>
  <si>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</si>
  <si>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</si>
  <si>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</si>
  <si>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</si>
  <si>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</si>
  <si>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</si>
  <si>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</si>
  <si>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</si>
  <si>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</si>
  <si>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</si>
  <si>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</si>
  <si>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</si>
  <si>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</si>
  <si>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</si>
  <si>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</si>
  <si>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</si>
  <si>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</si>
  <si>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</si>
  <si>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</si>
  <si>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</si>
  <si>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</si>
  <si>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</si>
  <si>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</si>
  <si>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</si>
  <si>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</si>
  <si>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</si>
  <si>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</si>
  <si>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</si>
  <si>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</si>
  <si>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</si>
  <si>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</si>
  <si>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</si>
  <si>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</si>
  <si>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</si>
  <si>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</si>
  <si>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</si>
  <si>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</si>
  <si>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</si>
  <si>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</si>
  <si>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</si>
  <si>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</si>
  <si>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</si>
  <si>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</si>
  <si>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</si>
  <si>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</si>
  <si>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</si>
  <si>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</si>
  <si>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</si>
  <si>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</si>
  <si>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</si>
  <si>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</si>
  <si>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</si>
  <si>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</si>
  <si>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</si>
  <si>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</si>
  <si>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</si>
  <si>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</si>
  <si>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</si>
  <si>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</si>
  <si>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</si>
  <si>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</si>
  <si>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</si>
  <si>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</si>
  <si>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</si>
  <si>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</si>
  <si>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</si>
  <si>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</si>
  <si>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</si>
  <si>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</si>
  <si>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</si>
  <si>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</si>
  <si>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</si>
  <si>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</si>
  <si>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</si>
  <si>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</si>
  <si>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</si>
  <si>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</si>
  <si>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</si>
  <si>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</si>
  <si>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</si>
  <si>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</si>
  <si>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</si>
  <si>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</si>
  <si>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</si>
  <si>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</si>
  <si>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</si>
  <si>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</si>
  <si>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</si>
  <si>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</si>
  <si>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</si>
  <si>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</si>
  <si>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</si>
  <si>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</si>
  <si>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</si>
  <si>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</si>
  <si>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</si>
  <si>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</si>
  <si>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</si>
  <si>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</si>
  <si>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</si>
  <si>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</si>
  <si>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</si>
  <si>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</si>
  <si>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</si>
  <si>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</si>
  <si>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</si>
  <si>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</si>
  <si>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</si>
  <si>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</si>
  <si>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</si>
  <si>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</si>
  <si>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</si>
  <si>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</si>
  <si>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</si>
  <si>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</si>
  <si>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</si>
  <si>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</si>
  <si>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</si>
  <si>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</si>
  <si>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</si>
  <si>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</si>
  <si>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</si>
  <si>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</si>
  <si>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</si>
  <si>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</si>
  <si>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</si>
  <si>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</si>
  <si>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</si>
  <si>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</si>
  <si>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</si>
  <si>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</si>
  <si>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</si>
  <si>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</si>
  <si>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</si>
  <si>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</si>
  <si>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</si>
  <si>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</si>
  <si>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</si>
  <si>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</si>
  <si>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</si>
  <si>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</si>
  <si>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</si>
  <si>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</si>
  <si>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</si>
  <si>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</si>
  <si>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</si>
  <si>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</si>
  <si>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</si>
  <si>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</si>
  <si>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</si>
  <si>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</si>
  <si>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</si>
  <si>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</si>
  <si>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</si>
  <si>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</si>
  <si>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</si>
  <si>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</si>
  <si>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</si>
  <si>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</si>
  <si>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</si>
  <si>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</si>
  <si>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</si>
  <si>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</si>
  <si>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</si>
  <si>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</si>
  <si>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</si>
  <si>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</si>
  <si>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</si>
  <si>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</si>
  <si>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</si>
  <si>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</si>
  <si>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</si>
  <si>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</si>
  <si>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</si>
  <si>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</si>
  <si>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</si>
  <si>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</si>
  <si>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</si>
  <si>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</si>
  <si>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</si>
  <si>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</si>
  <si>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</si>
  <si>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</si>
  <si>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</si>
  <si>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</si>
  <si>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</si>
  <si>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</si>
  <si>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</si>
  <si>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</si>
  <si>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</si>
  <si>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</si>
  <si>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</si>
  <si>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</si>
  <si>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</si>
  <si>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</si>
  <si>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</si>
  <si>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</si>
  <si>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</si>
  <si>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</si>
  <si>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</si>
  <si>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</si>
  <si>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</si>
  <si>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</si>
  <si>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</si>
  <si>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</si>
  <si>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</si>
  <si>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</si>
  <si>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</si>
  <si>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</si>
  <si>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</si>
  <si>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</si>
  <si>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</si>
  <si>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</si>
  <si>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</si>
  <si>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</si>
  <si>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</si>
  <si>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</si>
  <si>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</si>
  <si>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</si>
  <si>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</si>
  <si>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</si>
  <si>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</si>
  <si>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</si>
  <si>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</si>
  <si>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</si>
  <si>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</si>
  <si>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</si>
  <si>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</si>
  <si>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</si>
  <si>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</si>
  <si>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</si>
  <si>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</si>
  <si>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</si>
  <si>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</si>
  <si>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</si>
  <si>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</si>
  <si>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</si>
  <si>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</si>
  <si>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</si>
  <si>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</si>
  <si>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</si>
  <si>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</si>
  <si>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</si>
  <si>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</si>
  <si>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</si>
  <si>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</si>
  <si>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</si>
  <si>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</si>
  <si>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</si>
  <si>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</si>
  <si>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</si>
  <si>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</si>
  <si>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</si>
  <si>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</si>
  <si>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</si>
  <si>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</si>
  <si>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</si>
  <si>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</si>
  <si>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</si>
  <si>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</si>
  <si>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</si>
  <si>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</si>
  <si>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</si>
  <si>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</si>
  <si>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</si>
  <si>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</si>
  <si>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</si>
  <si>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</si>
  <si>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</si>
  <si>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</si>
  <si>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</si>
  <si>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</si>
  <si>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</si>
  <si>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</si>
  <si>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</si>
  <si>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</si>
  <si>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</si>
  <si>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</si>
  <si>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</si>
  <si>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</si>
  <si>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</si>
  <si>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</si>
  <si>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</si>
  <si>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</si>
  <si>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</si>
  <si>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</si>
  <si>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</si>
  <si>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</si>
  <si>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</si>
  <si>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</si>
  <si>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</si>
  <si>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</si>
  <si>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</si>
  <si>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</si>
  <si>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</si>
  <si>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</si>
  <si>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</si>
  <si>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</si>
  <si>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</si>
  <si>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</si>
  <si>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</si>
  <si>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</si>
  <si>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</si>
  <si>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</si>
  <si>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</si>
  <si>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</si>
  <si>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</si>
  <si>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</si>
  <si>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</si>
  <si>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</si>
  <si>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</si>
  <si>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</si>
  <si>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</si>
  <si>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</si>
  <si>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</si>
  <si>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</si>
  <si>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</si>
  <si>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</si>
  <si>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</si>
  <si>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</si>
  <si>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</si>
  <si>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</si>
  <si>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</si>
  <si>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</si>
  <si>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</si>
  <si>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</si>
  <si>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</si>
  <si>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</si>
  <si>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</si>
  <si>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</si>
  <si>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</si>
  <si>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</si>
  <si>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</si>
  <si>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</si>
  <si>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</si>
  <si>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</si>
  <si>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</si>
  <si>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</si>
  <si>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</si>
  <si>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</si>
  <si>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</si>
  <si>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</si>
  <si>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</si>
  <si>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</si>
  <si>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</si>
  <si>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</si>
  <si>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</si>
  <si>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</si>
  <si>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</si>
  <si>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</si>
  <si>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</si>
  <si>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</si>
  <si>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</si>
  <si>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</si>
  <si>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</si>
  <si>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</si>
  <si>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</si>
  <si>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</si>
  <si>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</si>
  <si>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</si>
  <si>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</si>
  <si>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</si>
  <si>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</si>
  <si>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</si>
  <si>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</si>
  <si>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</si>
  <si>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</si>
  <si>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</si>
  <si>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</si>
  <si>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</si>
  <si>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</si>
  <si>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</si>
  <si>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</si>
  <si>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</si>
  <si>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</si>
  <si>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</si>
  <si>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</si>
  <si>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</si>
  <si>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</si>
  <si>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</si>
  <si>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</si>
  <si>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</si>
  <si>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</si>
  <si>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</si>
  <si>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</si>
  <si>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</si>
  <si>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</si>
  <si>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</si>
  <si>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</si>
  <si>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</si>
  <si>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</si>
  <si>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</si>
  <si>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</si>
  <si>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</si>
  <si>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</si>
  <si>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</si>
  <si>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</si>
  <si>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</si>
  <si>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</si>
  <si>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</si>
  <si>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</si>
  <si>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</si>
  <si>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</si>
  <si>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</si>
  <si>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</si>
  <si>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</si>
  <si>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</si>
  <si>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</si>
  <si>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</si>
  <si>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</si>
  <si>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</si>
  <si>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</si>
  <si>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</si>
  <si>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</si>
  <si>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</si>
  <si>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</si>
  <si>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</si>
  <si>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</si>
  <si>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</si>
  <si>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</si>
  <si>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</si>
  <si>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</si>
  <si>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</si>
  <si>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</si>
  <si>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</si>
  <si>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</si>
  <si>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</si>
  <si>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</si>
  <si>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</si>
  <si>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</si>
  <si>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</si>
  <si>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</si>
  <si>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</si>
  <si>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</si>
  <si>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</si>
  <si>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</si>
  <si>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</si>
  <si>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</si>
  <si>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</si>
  <si>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</si>
  <si>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</si>
  <si>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</si>
  <si>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</si>
  <si>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</si>
  <si>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</si>
  <si>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</si>
  <si>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</si>
  <si>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</si>
  <si>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</si>
  <si>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</si>
  <si>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</si>
  <si>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</si>
  <si>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</si>
  <si>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</si>
  <si>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</si>
  <si>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</si>
  <si>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</si>
  <si>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</si>
  <si>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</si>
  <si>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</si>
  <si>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</si>
  <si>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</si>
  <si>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</si>
  <si>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</si>
  <si>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</si>
  <si>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</si>
  <si>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</si>
  <si>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</si>
  <si>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</si>
  <si>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</si>
  <si>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</si>
  <si>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</si>
  <si>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</si>
  <si>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</si>
  <si>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</si>
  <si>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</si>
  <si>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</si>
  <si>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</si>
  <si>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</si>
  <si>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</si>
  <si>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</si>
  <si>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</si>
  <si>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</si>
  <si>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</si>
  <si>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</si>
  <si>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</si>
  <si>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</si>
  <si>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</si>
  <si>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</si>
  <si>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</si>
  <si>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</si>
  <si>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</si>
  <si>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</si>
  <si>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</si>
  <si>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</si>
  <si>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</si>
  <si>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</si>
  <si>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</si>
  <si>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</si>
  <si>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</si>
  <si>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</si>
  <si>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</si>
  <si>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</si>
  <si>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</si>
  <si>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</si>
  <si>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</si>
  <si>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</si>
  <si>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</si>
  <si>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</si>
  <si>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</si>
  <si>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</si>
  <si>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</si>
  <si>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</si>
  <si>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</si>
  <si>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</si>
  <si>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</si>
  <si>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</si>
  <si>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</si>
  <si>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</si>
  <si>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</si>
  <si>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</si>
  <si>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</si>
  <si>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</si>
  <si>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</si>
  <si>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</si>
  <si>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</si>
  <si>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</si>
  <si>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</si>
  <si>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</si>
  <si>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</si>
  <si>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</si>
  <si>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</si>
  <si>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</si>
  <si>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</si>
  <si>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</si>
  <si>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</si>
  <si>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</si>
  <si>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</si>
  <si>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</si>
  <si>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</si>
  <si>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</si>
  <si>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</si>
  <si>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</si>
  <si>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</si>
  <si>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</si>
  <si>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</si>
  <si>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</si>
  <si>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</si>
  <si>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</si>
  <si>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</si>
  <si>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</si>
  <si>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</si>
  <si>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</si>
  <si>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</si>
  <si>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</si>
  <si>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</si>
  <si>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</si>
  <si>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</si>
  <si>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</si>
  <si>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</si>
  <si>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</si>
  <si>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</si>
  <si>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</si>
  <si>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</si>
  <si>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</si>
  <si>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</si>
  <si>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</si>
  <si>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</si>
  <si>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</si>
  <si>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</si>
  <si>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</si>
  <si>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</si>
  <si>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</si>
  <si>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</si>
  <si>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</si>
  <si>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</si>
  <si>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</si>
  <si>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</si>
  <si>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</si>
  <si>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</si>
  <si>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</si>
  <si>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</si>
  <si>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</si>
  <si>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</si>
  <si>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</si>
  <si>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</si>
  <si>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</si>
  <si>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</si>
  <si>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</si>
  <si>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</si>
  <si>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</si>
  <si>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</si>
  <si>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</si>
  <si>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</si>
  <si>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</si>
  <si>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</si>
  <si>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</si>
  <si>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</si>
  <si>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</si>
  <si>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</si>
  <si>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</si>
  <si>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</si>
  <si>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</si>
  <si>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</si>
  <si>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</si>
  <si>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</si>
  <si>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</si>
  <si>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</si>
  <si>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</si>
  <si>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</si>
  <si>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</si>
  <si>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</si>
  <si>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</si>
  <si>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</si>
  <si>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</si>
  <si>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</si>
  <si>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</si>
  <si>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</si>
  <si>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</si>
  <si>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</si>
  <si>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</si>
  <si>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</si>
  <si>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</si>
  <si>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</si>
  <si>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</si>
  <si>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</si>
  <si>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</si>
  <si>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</si>
  <si>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</si>
  <si>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</si>
  <si>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</si>
  <si>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</si>
  <si>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</si>
  <si>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</si>
  <si>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</si>
  <si>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</si>
  <si>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</si>
  <si>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</si>
  <si>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</si>
  <si>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</si>
  <si>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</si>
  <si>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</si>
  <si>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</si>
  <si>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</si>
  <si>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</si>
  <si>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</si>
  <si>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</si>
  <si>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</si>
  <si>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</si>
  <si>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</si>
  <si>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</si>
  <si>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</si>
  <si>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</si>
  <si>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</si>
  <si>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</si>
  <si>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</si>
  <si>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</si>
  <si>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</si>
  <si>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</si>
  <si>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</si>
  <si>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</si>
  <si>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</si>
  <si>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</si>
  <si>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</si>
  <si>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</si>
  <si>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</si>
  <si>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</si>
  <si>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</si>
  <si>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</si>
  <si>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</si>
  <si>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</si>
  <si>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</si>
  <si>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</si>
  <si>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</si>
  <si>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</si>
  <si>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</si>
  <si>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</si>
  <si>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</si>
  <si>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</si>
  <si>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</si>
  <si>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</si>
  <si>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</si>
  <si>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</si>
  <si>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</si>
  <si>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</si>
  <si>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</si>
  <si>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</si>
  <si>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</si>
  <si>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</si>
  <si>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</si>
  <si>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</si>
  <si>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</si>
  <si>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</si>
  <si>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</si>
  <si>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</si>
  <si>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</si>
  <si>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</si>
  <si>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</si>
  <si>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</si>
  <si>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</si>
  <si>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</si>
  <si>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</si>
  <si>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</si>
  <si>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</si>
  <si>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</si>
  <si>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</si>
  <si>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</si>
  <si>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</si>
  <si>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</si>
  <si>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</si>
  <si>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</si>
  <si>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</si>
  <si>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</si>
  <si>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</si>
  <si>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</si>
  <si>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</si>
  <si>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</si>
  <si>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</si>
  <si>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</si>
  <si>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</si>
  <si>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</si>
  <si>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</si>
  <si>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</si>
  <si>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</si>
  <si>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</si>
  <si>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</si>
  <si>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</si>
  <si>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</si>
  <si>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</si>
  <si>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</si>
  <si>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</si>
  <si>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</si>
  <si>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</si>
  <si>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</si>
  <si>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</si>
  <si>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</si>
  <si>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</si>
  <si>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</si>
  <si>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</si>
  <si>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</si>
  <si>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</si>
  <si>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</si>
  <si>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</si>
  <si>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</si>
  <si>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</si>
  <si>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</si>
  <si>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</si>
  <si>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</si>
  <si>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</si>
  <si>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</si>
  <si>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</si>
  <si>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</si>
  <si>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</si>
  <si>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</si>
  <si>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</si>
  <si>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</si>
  <si>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</si>
  <si>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</si>
  <si>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</si>
  <si>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</si>
  <si>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</si>
  <si>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</si>
  <si>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</si>
  <si>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</si>
  <si>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</si>
  <si>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</si>
  <si>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</si>
  <si>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</si>
  <si>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</si>
  <si>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</si>
  <si>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</si>
  <si>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</si>
  <si>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</si>
  <si>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</si>
  <si>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</si>
  <si>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</si>
  <si>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</si>
  <si>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</si>
  <si>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</si>
  <si>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</si>
  <si>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</si>
  <si>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</si>
  <si>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</si>
  <si>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</si>
  <si>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</si>
  <si>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</si>
  <si>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</si>
  <si>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</si>
  <si>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</si>
  <si>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</si>
  <si>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</si>
  <si>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</si>
  <si>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</si>
  <si>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</si>
  <si>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</si>
  <si>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</si>
  <si>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</si>
  <si>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</si>
  <si>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</si>
  <si>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</si>
  <si>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</si>
  <si>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</si>
  <si>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</si>
  <si>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</si>
  <si>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</si>
  <si>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</si>
  <si>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</si>
  <si>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</si>
  <si>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</si>
  <si>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</si>
  <si>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</si>
  <si>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</si>
  <si>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</si>
  <si>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</si>
  <si>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</si>
  <si>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</si>
  <si>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</si>
  <si>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</si>
  <si>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</si>
  <si>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</si>
  <si>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</si>
  <si>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</si>
  <si>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</si>
  <si>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</si>
  <si>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</si>
  <si>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</si>
  <si>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</si>
  <si>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</si>
  <si>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</si>
  <si>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</si>
  <si>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</si>
  <si>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</si>
  <si>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</si>
  <si>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</si>
  <si>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</si>
  <si>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</si>
  <si>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</si>
  <si>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</si>
  <si>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</si>
  <si>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</si>
  <si>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</si>
  <si>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</si>
  <si>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</si>
  <si>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</si>
  <si>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</si>
  <si>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</si>
  <si>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</si>
  <si>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</si>
  <si>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</si>
  <si>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</si>
  <si>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</si>
  <si>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</si>
  <si>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</si>
  <si>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</si>
  <si>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</si>
  <si>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</si>
  <si>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</si>
  <si>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</si>
  <si>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</si>
  <si>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</si>
  <si>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</si>
  <si>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</si>
  <si>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</si>
  <si>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</si>
  <si>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</si>
  <si>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</si>
  <si>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</si>
  <si>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</si>
  <si>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</si>
  <si>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</si>
  <si>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</si>
  <si>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</si>
  <si>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</si>
  <si>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</si>
  <si>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</si>
  <si>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</si>
  <si>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</si>
  <si>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</si>
  <si>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</si>
  <si>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</si>
  <si>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</si>
  <si>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</si>
  <si>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</si>
  <si>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</si>
  <si>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</si>
  <si>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</si>
  <si>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</si>
  <si>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</si>
  <si>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</si>
  <si>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</si>
  <si>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</si>
  <si>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</si>
  <si>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</si>
  <si>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</si>
  <si>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</si>
  <si>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</si>
  <si>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</si>
  <si>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</si>
  <si>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</si>
  <si>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</si>
  <si>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</si>
  <si>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</si>
  <si>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</si>
  <si>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</si>
  <si>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</si>
  <si>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</si>
  <si>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</si>
  <si>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</si>
  <si>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</si>
  <si>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</si>
  <si>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</si>
  <si>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</si>
  <si>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</si>
  <si>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</si>
  <si>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</si>
  <si>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</si>
  <si>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</si>
  <si>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</si>
  <si>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</si>
  <si>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</si>
  <si>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</si>
  <si>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</si>
  <si>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</si>
  <si>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</si>
  <si>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</si>
  <si>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</si>
  <si>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</si>
  <si>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</si>
  <si>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</si>
  <si>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</si>
  <si>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</si>
  <si>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</si>
  <si>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</si>
  <si>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</si>
  <si>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</si>
  <si>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</si>
  <si>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</si>
  <si>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</si>
  <si>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</si>
  <si>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</si>
  <si>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</si>
  <si>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</si>
  <si>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</si>
  <si>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</si>
  <si>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</si>
  <si>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</si>
  <si>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</si>
  <si>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</si>
  <si>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</si>
  <si>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</si>
  <si>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</si>
  <si>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</si>
  <si>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</si>
  <si>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</si>
  <si>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</si>
  <si>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</si>
  <si>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</si>
  <si>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</si>
  <si>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</si>
  <si>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</si>
  <si>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</si>
  <si>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</si>
  <si>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</si>
  <si>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</si>
  <si>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</si>
  <si>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</si>
  <si>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</si>
  <si>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</si>
  <si>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</si>
  <si>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</si>
  <si>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</si>
  <si>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</si>
  <si>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</si>
  <si>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</si>
  <si>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</si>
  <si>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</si>
  <si>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</si>
  <si>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</si>
  <si>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</si>
  <si>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</si>
  <si>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</si>
  <si>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</si>
  <si>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</si>
  <si>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</si>
  <si>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</si>
  <si>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</si>
  <si>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</si>
  <si>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</si>
  <si>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</si>
  <si>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</si>
  <si>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</si>
  <si>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</si>
  <si>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</si>
  <si>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</si>
  <si>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</si>
  <si>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</si>
  <si>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</si>
  <si>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</si>
  <si>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</si>
  <si>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</si>
  <si>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</si>
  <si>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</si>
  <si>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</si>
  <si>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</si>
  <si>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</si>
  <si>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</si>
  <si>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</si>
  <si>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</si>
  <si>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</si>
  <si>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</si>
  <si>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</si>
  <si>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</si>
  <si>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</si>
  <si>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</si>
  <si>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</si>
  <si>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</si>
  <si>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</si>
  <si>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</si>
  <si>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</si>
  <si>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</si>
  <si>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</si>
  <si>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</si>
  <si>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</si>
  <si>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</si>
  <si>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</si>
  <si>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</si>
  <si>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</si>
  <si>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</si>
  <si>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</si>
  <si>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</si>
  <si>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</si>
  <si>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</si>
  <si>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</si>
  <si>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</si>
  <si>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</si>
  <si>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</si>
  <si>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</si>
  <si>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</si>
  <si>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</si>
  <si>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</si>
  <si>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</si>
  <si>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</si>
  <si>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</si>
  <si>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</si>
  <si>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</si>
  <si>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</si>
  <si>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</si>
  <si>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</si>
  <si>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</si>
  <si>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</si>
  <si>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</si>
  <si>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</si>
  <si>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</si>
  <si>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</si>
  <si>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</si>
  <si>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</si>
  <si>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</si>
  <si>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</si>
  <si>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</si>
  <si>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</si>
  <si>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</si>
  <si>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</si>
  <si>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</si>
  <si>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</si>
  <si>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</si>
  <si>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</si>
  <si>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</si>
  <si>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</si>
  <si>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</si>
  <si>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</si>
  <si>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</si>
  <si>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</si>
  <si>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</si>
  <si>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</si>
  <si>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</si>
  <si>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</si>
  <si>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</si>
  <si>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</si>
  <si>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</si>
  <si>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</si>
  <si>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</si>
  <si>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</si>
  <si>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</si>
  <si>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</si>
  <si>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</si>
  <si>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</si>
  <si>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</si>
  <si>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</si>
  <si>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</si>
  <si>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</si>
  <si>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</si>
  <si>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</si>
  <si>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</si>
  <si>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</si>
  <si>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</si>
  <si>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</si>
  <si>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</si>
  <si>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</si>
  <si>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</si>
  <si>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</si>
  <si>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</si>
  <si>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</si>
  <si>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</si>
  <si>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</si>
  <si>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</si>
  <si>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</si>
  <si>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</si>
  <si>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</si>
  <si>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</si>
  <si>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</si>
  <si>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</si>
  <si>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</si>
  <si>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</si>
  <si>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</si>
  <si>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</si>
  <si>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</si>
  <si>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</si>
  <si>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</si>
  <si>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</si>
  <si>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</si>
  <si>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</si>
  <si>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</si>
  <si>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</si>
  <si>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</si>
  <si>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</si>
  <si>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</si>
  <si>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</si>
  <si>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</si>
  <si>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</si>
  <si>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</si>
  <si>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</si>
  <si>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</si>
  <si>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</si>
  <si>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</si>
  <si>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</si>
  <si>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</si>
  <si>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</si>
  <si>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</si>
  <si>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</si>
  <si>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</si>
  <si>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</si>
  <si>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</si>
  <si>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</si>
  <si>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</si>
  <si>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</si>
  <si>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</si>
  <si>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</si>
  <si>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</si>
  <si>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</si>
  <si>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</si>
  <si>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</si>
  <si>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</si>
  <si>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</si>
  <si>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</si>
  <si>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</si>
  <si>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</si>
  <si>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</si>
  <si>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</si>
  <si>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</si>
  <si>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</si>
  <si>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</si>
  <si>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</si>
  <si>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</si>
  <si>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</si>
  <si>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</si>
  <si>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</si>
  <si>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</si>
  <si>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</si>
  <si>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</si>
  <si>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</si>
  <si>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</si>
  <si>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</si>
  <si>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</si>
  <si>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</si>
  <si>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</si>
  <si>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</si>
  <si>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</si>
  <si>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</si>
  <si>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</si>
  <si>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</si>
  <si>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</si>
  <si>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</si>
  <si>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</si>
  <si>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</si>
  <si>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</si>
  <si>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</si>
  <si>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</si>
  <si>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</si>
  <si>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</si>
  <si>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</si>
  <si>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</si>
  <si>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</si>
  <si>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</si>
  <si>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</si>
  <si>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</si>
  <si>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</si>
  <si>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</si>
  <si>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</si>
  <si>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</si>
  <si>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</si>
  <si>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</si>
  <si>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</si>
  <si>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</si>
  <si>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</si>
  <si>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</si>
  <si>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</si>
  <si>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</si>
  <si>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</si>
  <si>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</si>
  <si>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</si>
  <si>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</si>
  <si>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</si>
  <si>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</si>
  <si>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</si>
  <si>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</si>
  <si>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</si>
  <si>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</si>
  <si>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</si>
  <si>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</si>
  <si>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</si>
  <si>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</si>
  <si>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</si>
  <si>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</si>
  <si>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</si>
  <si>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</si>
  <si>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</si>
  <si>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</si>
  <si>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</si>
  <si>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</si>
  <si>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</si>
  <si>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</si>
  <si>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</si>
  <si>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</si>
  <si>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</si>
  <si>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</si>
  <si>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</si>
  <si>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</si>
  <si>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</si>
  <si>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</si>
  <si>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</si>
  <si>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</si>
  <si>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</si>
  <si>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</si>
  <si>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</si>
  <si>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</si>
  <si>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</si>
  <si>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</si>
  <si>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</si>
  <si>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</si>
  <si>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</si>
  <si>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</si>
  <si>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</si>
  <si>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</si>
  <si>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</si>
  <si>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</si>
  <si>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</si>
  <si>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</si>
  <si>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</si>
  <si>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</si>
  <si>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</si>
  <si>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</si>
  <si>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</si>
  <si>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</si>
  <si>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</si>
  <si>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</si>
  <si>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</si>
  <si>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</si>
  <si>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</si>
  <si>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</si>
  <si>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</si>
  <si>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</si>
  <si>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</si>
  <si>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</si>
  <si>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</si>
  <si>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</si>
  <si>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</si>
  <si>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</si>
  <si>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</si>
  <si>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</si>
  <si>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</si>
  <si>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</si>
  <si>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</si>
  <si>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</si>
  <si>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</si>
  <si>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</si>
  <si>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</si>
  <si>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</si>
  <si>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</si>
  <si>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</si>
  <si>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</si>
  <si>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</si>
  <si>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</si>
  <si>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</si>
  <si>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</si>
  <si>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</si>
  <si>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</si>
  <si>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</si>
  <si>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</si>
  <si>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</si>
  <si>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</si>
  <si>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</si>
  <si>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</si>
  <si>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</si>
  <si>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</si>
  <si>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</si>
  <si>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</si>
  <si>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</si>
  <si>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</si>
  <si>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</si>
  <si>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</si>
  <si>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</si>
  <si>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</si>
  <si>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</si>
  <si>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</si>
  <si>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</si>
  <si>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</si>
  <si>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</si>
  <si>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</si>
  <si>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</si>
  <si>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</si>
  <si>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</si>
  <si>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</si>
  <si>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</si>
  <si>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</si>
  <si>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</si>
  <si>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</si>
  <si>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</si>
  <si>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</si>
  <si>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</si>
  <si>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</si>
  <si>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</si>
  <si>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</si>
  <si>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</si>
  <si>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</si>
  <si>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</si>
  <si>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</si>
  <si>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</si>
  <si>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</si>
  <si>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</si>
  <si>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</si>
  <si>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</si>
  <si>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</si>
  <si>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</si>
  <si>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</si>
  <si>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</si>
  <si>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</si>
  <si>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</si>
  <si>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</si>
  <si>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</si>
  <si>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</si>
  <si>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</si>
  <si>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</si>
  <si>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</si>
  <si>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</si>
  <si>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</si>
  <si>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</si>
  <si>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</si>
  <si>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</si>
  <si>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</si>
  <si>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</si>
  <si>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</si>
  <si>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</si>
  <si>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</si>
  <si>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</si>
  <si>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</si>
  <si>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</si>
  <si>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</si>
  <si>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</si>
  <si>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</si>
  <si>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</si>
  <si>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</si>
  <si>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</si>
  <si>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</si>
  <si>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</si>
  <si>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</si>
  <si>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</si>
  <si>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</si>
  <si>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</si>
  <si>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</si>
  <si>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</si>
  <si>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</si>
  <si>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</si>
  <si>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</si>
  <si>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</si>
  <si>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</si>
  <si>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</si>
  <si>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</si>
  <si>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</si>
  <si>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</si>
  <si>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</si>
  <si>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</si>
  <si>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</si>
  <si>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</si>
  <si>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</si>
  <si>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</si>
  <si>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</si>
  <si>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</si>
  <si>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</si>
  <si>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</si>
  <si>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</si>
  <si>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</si>
  <si>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</si>
  <si>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</si>
  <si>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</si>
  <si>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</si>
  <si>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</si>
  <si>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</si>
  <si>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</si>
  <si>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</si>
  <si>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</si>
  <si>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</si>
  <si>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</si>
  <si>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</si>
  <si>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</si>
  <si>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</si>
  <si>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</si>
  <si>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</si>
  <si>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</si>
  <si>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</si>
  <si>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</si>
  <si>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</si>
  <si>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</si>
  <si>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</si>
  <si>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</si>
  <si>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</si>
  <si>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</si>
  <si>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</si>
  <si>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</si>
  <si>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</si>
  <si>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</si>
  <si>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</si>
  <si>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</si>
  <si>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</si>
  <si>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</si>
  <si>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</si>
  <si>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</si>
  <si>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</si>
  <si>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</si>
  <si>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</si>
  <si>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</si>
  <si>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</si>
  <si>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</si>
  <si>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</si>
  <si>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</si>
  <si>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</si>
  <si>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</si>
  <si>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</si>
  <si>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</si>
  <si>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</si>
  <si>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</si>
  <si>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</si>
  <si>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</si>
  <si>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</si>
  <si>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</si>
  <si>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</si>
  <si>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</si>
  <si>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</si>
  <si>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</si>
  <si>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</si>
  <si>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</si>
  <si>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</si>
  <si>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</si>
  <si>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</si>
  <si>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</si>
  <si>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</si>
  <si>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</si>
  <si>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</si>
  <si>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</si>
  <si>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</si>
  <si>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</si>
  <si>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</si>
  <si>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</si>
  <si>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</si>
  <si>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</si>
  <si>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</si>
  <si>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</si>
  <si>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</si>
  <si>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</si>
  <si>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</si>
  <si>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</si>
  <si>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</si>
  <si>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</si>
  <si>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</si>
  <si>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</si>
  <si>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</si>
  <si>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</si>
  <si>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</si>
  <si>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</si>
  <si>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</si>
  <si>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</si>
  <si>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</si>
  <si>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</si>
  <si>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</si>
  <si>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</si>
  <si>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</si>
  <si>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</si>
  <si>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</si>
  <si>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</si>
  <si>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</si>
  <si>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</si>
  <si>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</si>
  <si>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</si>
  <si>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</si>
  <si>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</si>
  <si>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</si>
  <si>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</si>
  <si>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</si>
  <si>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</si>
  <si>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</si>
  <si>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</si>
  <si>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</si>
  <si>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</si>
  <si>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</si>
  <si>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</si>
  <si>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</si>
  <si>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</si>
  <si>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</si>
  <si>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</si>
  <si>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</si>
  <si>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</si>
  <si>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</si>
  <si>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</si>
  <si>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</si>
  <si>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</si>
  <si>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</si>
  <si>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</si>
  <si>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</si>
  <si>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</si>
  <si>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</si>
  <si>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</si>
  <si>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</si>
  <si>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</si>
  <si>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</si>
  <si>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</si>
  <si>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</si>
  <si>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</si>
  <si>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</si>
  <si>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</si>
  <si>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</si>
  <si>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</si>
  <si>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</si>
  <si>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</si>
  <si>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</si>
  <si>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</si>
  <si>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</si>
  <si>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</si>
  <si>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</si>
  <si>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</si>
  <si>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</si>
  <si>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</si>
  <si>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</si>
  <si>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</si>
  <si>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</si>
  <si>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</si>
  <si>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</si>
  <si>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</si>
  <si>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</si>
  <si>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</si>
  <si>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</si>
  <si>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</si>
  <si>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</si>
  <si>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</si>
  <si>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</si>
  <si>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</si>
  <si>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</si>
  <si>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</si>
  <si>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</si>
  <si>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</si>
  <si>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</si>
  <si>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</si>
  <si>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</si>
  <si>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</si>
  <si>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</si>
  <si>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</si>
  <si>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</si>
  <si>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</si>
  <si>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</si>
  <si>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</si>
  <si>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</si>
  <si>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</si>
  <si>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</si>
  <si>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</si>
  <si>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</si>
  <si>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</si>
  <si>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</si>
  <si>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</si>
  <si>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</si>
  <si>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</si>
  <si>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</si>
  <si>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</si>
  <si>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</si>
  <si>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</si>
  <si>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</si>
  <si>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</si>
  <si>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</si>
  <si>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</si>
  <si>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</si>
  <si>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</si>
  <si>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</si>
  <si>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</si>
  <si>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</si>
  <si>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</si>
  <si>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</si>
  <si>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</si>
  <si>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</si>
  <si>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</si>
  <si>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</si>
  <si>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</si>
  <si>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</si>
  <si>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</si>
  <si>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</si>
  <si>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</si>
  <si>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</si>
  <si>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</si>
  <si>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</si>
  <si>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</si>
  <si>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</si>
  <si>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</si>
  <si>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</si>
  <si>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</si>
  <si>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</si>
  <si>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</si>
  <si>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</si>
  <si>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</si>
  <si>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</si>
  <si>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</si>
  <si>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</si>
  <si>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</si>
  <si>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</si>
  <si>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</si>
  <si>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</si>
  <si>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</si>
  <si>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</si>
  <si>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</si>
  <si>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</si>
  <si>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</si>
  <si>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</si>
  <si>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</si>
  <si>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</si>
  <si>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</si>
  <si>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</si>
  <si>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</si>
  <si>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</si>
  <si>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</si>
  <si>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</si>
  <si>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</si>
  <si>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</si>
  <si>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</si>
  <si>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</si>
  <si>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</si>
  <si>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</si>
  <si>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</si>
  <si>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</si>
  <si>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</si>
  <si>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</si>
  <si>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</si>
  <si>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</si>
  <si>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</si>
  <si>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</si>
  <si>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</si>
  <si>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</si>
  <si>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</si>
  <si>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</si>
  <si>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</si>
  <si>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</si>
  <si>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</si>
  <si>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</si>
  <si>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</si>
  <si>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</si>
  <si>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</si>
  <si>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</si>
  <si>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</si>
  <si>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</si>
  <si>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</si>
  <si>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</si>
  <si>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</si>
  <si>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</si>
  <si>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</si>
  <si>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</si>
  <si>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</si>
  <si>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</si>
  <si>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</si>
  <si>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</si>
  <si>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</si>
  <si>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</si>
  <si>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</si>
  <si>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</si>
  <si>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</si>
  <si>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</si>
  <si>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</si>
  <si>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</si>
  <si>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</si>
  <si>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</si>
  <si>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</si>
  <si>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</si>
  <si>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</si>
  <si>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</si>
  <si>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</si>
  <si>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</si>
  <si>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</si>
  <si>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</si>
  <si>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</si>
  <si>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</si>
  <si>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</si>
  <si>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</si>
  <si>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</si>
  <si>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</si>
  <si>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</si>
  <si>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</si>
  <si>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</si>
  <si>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</si>
  <si>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</si>
  <si>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</si>
  <si>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</si>
  <si>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</si>
  <si>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</si>
  <si>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</si>
  <si>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</si>
  <si>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</si>
  <si>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</si>
  <si>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</si>
  <si>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</si>
  <si>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</si>
  <si>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</si>
  <si>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</si>
  <si>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</si>
  <si>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</si>
  <si>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</si>
  <si>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</si>
  <si>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</si>
  <si>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</si>
  <si>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</si>
  <si>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</si>
  <si>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</si>
  <si>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</si>
  <si>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</si>
  <si>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</si>
  <si>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</si>
  <si>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</si>
  <si>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</si>
  <si>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</si>
  <si>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</si>
  <si>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</si>
  <si>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</si>
  <si>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</si>
  <si>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</si>
  <si>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</si>
  <si>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</si>
  <si>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</si>
  <si>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</si>
  <si>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</si>
  <si>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</si>
  <si>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</si>
  <si>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</si>
  <si>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</si>
  <si>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</si>
  <si>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</si>
  <si>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</si>
  <si>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</si>
  <si>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</si>
  <si>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</si>
  <si>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</si>
  <si>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</si>
  <si>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</si>
  <si>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</si>
  <si>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</si>
  <si>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</si>
  <si>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</si>
  <si>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</si>
  <si>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</si>
  <si>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</si>
  <si>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</si>
  <si>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</si>
  <si>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</si>
  <si>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</si>
  <si>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</si>
  <si>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</si>
  <si>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</si>
  <si>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</si>
  <si>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</si>
  <si>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</si>
  <si>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</si>
  <si>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</si>
  <si>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</si>
  <si>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</si>
  <si>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</si>
  <si>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</si>
  <si>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</si>
  <si>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</si>
  <si>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</si>
  <si>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</si>
  <si>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</si>
  <si>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</si>
  <si>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</si>
  <si>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</si>
  <si>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</si>
  <si>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</si>
  <si>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</si>
  <si>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</si>
  <si>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</si>
  <si>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</si>
  <si>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</si>
  <si>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</si>
  <si>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</si>
  <si>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</si>
  <si>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</si>
  <si>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</si>
  <si>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</si>
  <si>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</si>
  <si>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</si>
  <si>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</si>
  <si>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</si>
  <si>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</si>
  <si>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</si>
  <si>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</si>
  <si>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</si>
  <si>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</si>
  <si>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</si>
  <si>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</si>
  <si>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</si>
  <si>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</si>
  <si>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</si>
  <si>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</si>
  <si>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</si>
  <si>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</si>
  <si>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</si>
  <si>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</si>
  <si>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</si>
  <si>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</si>
  <si>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</si>
  <si>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</si>
  <si>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</si>
  <si>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</si>
  <si>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</si>
  <si>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</si>
  <si>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</si>
  <si>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</si>
  <si>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</si>
  <si>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</si>
  <si>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</si>
  <si>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</si>
  <si>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</si>
  <si>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</si>
  <si>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</si>
  <si>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</si>
  <si>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</si>
  <si>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</si>
  <si>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</si>
  <si>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</si>
  <si>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</si>
  <si>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</si>
  <si>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</si>
  <si>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</si>
  <si>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</si>
  <si>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</si>
  <si>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</si>
  <si>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</si>
  <si>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</si>
  <si>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</si>
  <si>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</si>
  <si>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</si>
  <si>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</si>
  <si>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</si>
  <si>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</si>
  <si>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</si>
  <si>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</si>
  <si>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</si>
  <si>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</si>
  <si>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</si>
  <si>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</si>
  <si>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</si>
  <si>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</si>
  <si>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</si>
  <si>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</si>
  <si>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</si>
  <si>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</si>
  <si>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</si>
  <si>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</si>
  <si>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</si>
  <si>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</si>
  <si>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</si>
  <si>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</si>
  <si>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</si>
  <si>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</si>
  <si>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</si>
  <si>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</si>
  <si>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</si>
  <si>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</si>
  <si>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</si>
  <si>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</si>
  <si>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</si>
  <si>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</si>
  <si>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</si>
  <si>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</si>
  <si>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</si>
  <si>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</si>
  <si>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</si>
  <si>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</si>
  <si>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</si>
  <si>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</si>
  <si>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</si>
  <si>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</si>
  <si>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</si>
  <si>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</si>
  <si>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</si>
  <si>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</si>
  <si>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</si>
  <si>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</si>
  <si>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</si>
  <si>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</si>
  <si>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</si>
  <si>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</si>
  <si>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</si>
  <si>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</si>
  <si>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</si>
  <si>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</si>
  <si>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</si>
  <si>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</si>
  <si>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</si>
  <si>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</si>
  <si>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</si>
  <si>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</si>
  <si>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</si>
  <si>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</si>
  <si>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</si>
  <si>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</si>
  <si>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</si>
  <si>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</si>
  <si>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</si>
  <si>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</si>
  <si>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</si>
  <si>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</si>
  <si>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</si>
  <si>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</si>
  <si>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</si>
  <si>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</si>
  <si>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</si>
  <si>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</si>
  <si>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</si>
  <si>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</si>
  <si>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</si>
  <si>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</si>
  <si>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</si>
  <si>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</si>
  <si>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</si>
  <si>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</si>
  <si>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</si>
  <si>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</si>
  <si>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</si>
  <si>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</si>
  <si>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</si>
  <si>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</si>
  <si>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</si>
  <si>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</si>
  <si>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</si>
  <si>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</si>
  <si>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</si>
  <si>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</si>
  <si>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</si>
  <si>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</si>
  <si>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</si>
  <si>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</si>
  <si>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</si>
  <si>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</si>
  <si>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</si>
  <si>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</si>
  <si>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</si>
  <si>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</si>
  <si>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</si>
  <si>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</si>
  <si>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</si>
  <si>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</si>
  <si>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</si>
  <si>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</si>
  <si>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</si>
  <si>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</si>
  <si>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</si>
  <si>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</si>
  <si>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</si>
  <si>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</si>
  <si>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</si>
  <si>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</si>
  <si>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</si>
  <si>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</si>
  <si>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</si>
  <si>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</si>
  <si>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</si>
  <si>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</si>
  <si>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</si>
  <si>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</si>
  <si>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</si>
  <si>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</si>
  <si>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</si>
  <si>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</si>
  <si>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</si>
  <si>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</si>
  <si>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</si>
  <si>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</si>
  <si>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</si>
  <si>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</si>
  <si>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</si>
  <si>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</si>
  <si>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</si>
  <si>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</si>
  <si>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</si>
  <si>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</si>
  <si>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</si>
  <si>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</si>
  <si>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</si>
  <si>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</si>
  <si>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</si>
  <si>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</si>
  <si>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</si>
  <si>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</si>
  <si>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</si>
  <si>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</si>
  <si>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</si>
  <si>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</si>
  <si>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</si>
  <si>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</si>
  <si>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</si>
  <si>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</si>
  <si>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</si>
  <si>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</si>
  <si>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</si>
  <si>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</si>
  <si>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</si>
  <si>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</si>
  <si>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</si>
  <si>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</si>
  <si>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</si>
  <si>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</si>
  <si>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</si>
  <si>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</si>
  <si>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</si>
  <si>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</si>
  <si>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</si>
  <si>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</si>
  <si>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</si>
  <si>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</si>
  <si>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</si>
  <si>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</si>
  <si>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</si>
  <si>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</si>
  <si>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</si>
  <si>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</si>
  <si>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</si>
  <si>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</si>
  <si>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</si>
  <si>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</si>
  <si>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</si>
  <si>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</si>
  <si>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</si>
  <si>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</si>
  <si>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</si>
  <si>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</si>
  <si>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</si>
  <si>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</si>
  <si>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</si>
  <si>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</si>
  <si>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</si>
  <si>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</si>
  <si>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</si>
  <si>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</si>
  <si>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</si>
  <si>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</si>
  <si>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</si>
  <si>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</si>
  <si>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</si>
  <si>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</si>
  <si>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</si>
  <si>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</si>
  <si>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</si>
  <si>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</si>
  <si>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</si>
  <si>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</si>
  <si>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</si>
  <si>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</si>
  <si>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</si>
  <si>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</si>
  <si>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</si>
  <si>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</si>
  <si>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</si>
  <si>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</si>
  <si>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</si>
  <si>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</si>
  <si>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</si>
  <si>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</si>
  <si>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</si>
  <si>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</si>
  <si>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</si>
  <si>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</si>
  <si>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</si>
  <si>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</si>
  <si>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</si>
  <si>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</si>
  <si>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</si>
  <si>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</si>
  <si>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</si>
  <si>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</si>
  <si>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</si>
  <si>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</si>
  <si>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</si>
  <si>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</si>
  <si>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</si>
  <si>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</si>
  <si>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</si>
  <si>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</si>
  <si>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</si>
  <si>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</si>
  <si>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</si>
  <si>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</si>
  <si>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</si>
  <si>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</si>
  <si>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</si>
  <si>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</si>
  <si>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</si>
  <si>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</si>
  <si>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</si>
  <si>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</si>
  <si>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</si>
  <si>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</si>
  <si>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</si>
  <si>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</si>
  <si>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</si>
  <si>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</si>
  <si>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</si>
  <si>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</si>
  <si>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</si>
  <si>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</si>
  <si>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</si>
  <si>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</si>
  <si>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</si>
  <si>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</si>
  <si>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</si>
  <si>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</si>
  <si>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</si>
  <si>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</si>
  <si>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</si>
  <si>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</si>
  <si>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</si>
  <si>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</si>
  <si>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</si>
  <si>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</si>
  <si>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</si>
  <si>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</si>
  <si>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</si>
  <si>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</si>
  <si>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</si>
  <si>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</si>
  <si>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</si>
  <si>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</si>
  <si>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</si>
  <si>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</si>
  <si>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</si>
  <si>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</si>
  <si>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</si>
  <si>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</si>
  <si>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</si>
  <si>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</si>
  <si>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</si>
  <si>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</si>
  <si>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</si>
  <si>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</si>
  <si>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</si>
  <si>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</si>
  <si>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</si>
  <si>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</si>
  <si>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</si>
  <si>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</si>
  <si>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</si>
  <si>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</si>
  <si>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</si>
  <si>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</si>
  <si>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</si>
  <si>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</si>
  <si>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</si>
  <si>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</si>
  <si>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</si>
  <si>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</si>
  <si>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</si>
  <si>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</si>
  <si>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</si>
  <si>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</si>
  <si>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</si>
  <si>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</si>
  <si>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</si>
  <si>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</si>
  <si>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</si>
  <si>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</si>
  <si>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</si>
  <si>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</si>
  <si>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</si>
  <si>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</si>
  <si>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</si>
  <si>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</si>
  <si>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</si>
  <si>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</si>
  <si>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</si>
  <si>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</si>
  <si>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</si>
  <si>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</si>
  <si>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</si>
  <si>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</si>
  <si>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</si>
  <si>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</si>
  <si>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</si>
  <si>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</si>
  <si>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</si>
  <si>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</si>
  <si>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</si>
  <si>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</si>
  <si>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</si>
  <si>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</si>
  <si>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</si>
  <si>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</si>
  <si>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</si>
  <si>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</si>
  <si>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</si>
  <si>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</si>
  <si>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</si>
  <si>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</si>
  <si>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</si>
  <si>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</si>
  <si>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</si>
  <si>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</si>
  <si>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</si>
  <si>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</si>
  <si>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</si>
  <si>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</si>
  <si>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</si>
  <si>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</si>
  <si>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</si>
  <si>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</si>
  <si>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</si>
  <si>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</si>
  <si>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</si>
  <si>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</si>
  <si>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</si>
  <si>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</si>
  <si>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</si>
  <si>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</si>
  <si>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</si>
  <si>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</si>
  <si>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</si>
  <si>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</si>
  <si>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</si>
  <si>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</si>
  <si>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</si>
  <si>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</si>
  <si>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</si>
  <si>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</si>
  <si>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</si>
  <si>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</si>
  <si>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</si>
  <si>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</si>
  <si>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</si>
  <si>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</si>
  <si>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</si>
  <si>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</si>
  <si>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</si>
  <si>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</si>
  <si>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</si>
  <si>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</si>
  <si>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</si>
  <si>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</si>
  <si>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</si>
  <si>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</si>
  <si>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</si>
  <si>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</si>
  <si>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</si>
  <si>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</si>
  <si>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</si>
  <si>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</si>
  <si>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</si>
  <si>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</si>
  <si>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</si>
  <si>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</si>
  <si>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</si>
  <si>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</si>
  <si>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</si>
  <si>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</si>
  <si>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</si>
  <si>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</si>
  <si>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</si>
  <si>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</si>
  <si>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</si>
  <si>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</si>
  <si>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</si>
  <si>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</si>
  <si>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</si>
  <si>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</si>
  <si>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</si>
  <si>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</si>
  <si>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</si>
  <si>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</si>
  <si>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</si>
  <si>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</si>
  <si>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</si>
  <si>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</si>
  <si>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</si>
  <si>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</si>
  <si>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</si>
  <si>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</si>
  <si>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</si>
  <si>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</si>
  <si>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</si>
  <si>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</si>
  <si>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</si>
  <si>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</si>
  <si>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</si>
  <si>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</si>
  <si>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</si>
  <si>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</si>
  <si>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</si>
  <si>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</si>
  <si>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</si>
  <si>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</si>
  <si>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</si>
  <si>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</si>
  <si>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</si>
  <si>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</si>
  <si>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</si>
  <si>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</si>
  <si>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</si>
  <si>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</si>
  <si>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</si>
  <si>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</si>
  <si>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</si>
  <si>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</si>
  <si>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</si>
  <si>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</si>
  <si>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</si>
  <si>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</si>
  <si>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</si>
  <si>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</si>
  <si>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</si>
  <si>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</si>
  <si>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</si>
  <si>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</si>
  <si>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</si>
  <si>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</si>
  <si>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</si>
  <si>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</si>
  <si>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</si>
  <si>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</si>
  <si>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</si>
  <si>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</si>
  <si>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</si>
  <si>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</si>
  <si>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</si>
  <si>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</si>
  <si>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</si>
  <si>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</si>
  <si>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</si>
  <si>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</si>
  <si>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</si>
  <si>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</si>
  <si>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</si>
  <si>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</si>
  <si>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</si>
  <si>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</si>
  <si>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</si>
  <si>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</si>
  <si>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</si>
  <si>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</si>
  <si>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</si>
  <si>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</si>
  <si>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</si>
  <si>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</si>
  <si>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</si>
  <si>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</si>
  <si>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</si>
  <si>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</si>
  <si>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</si>
  <si>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</si>
  <si>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</si>
  <si>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</si>
  <si>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</si>
  <si>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</si>
  <si>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</si>
  <si>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</si>
  <si>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</si>
  <si>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</si>
  <si>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</si>
  <si>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</si>
  <si>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</si>
  <si>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</si>
  <si>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</si>
  <si>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</si>
  <si>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</si>
  <si>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</si>
  <si>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</si>
  <si>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</si>
  <si>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</si>
  <si>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</si>
  <si>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</si>
  <si>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</si>
  <si>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</si>
  <si>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</si>
  <si>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</si>
  <si>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</si>
  <si>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</si>
  <si>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</si>
  <si>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</si>
  <si>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</si>
  <si>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</si>
  <si>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</si>
  <si>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</si>
  <si>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</si>
  <si>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</si>
  <si>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</si>
  <si>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</si>
  <si>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</si>
  <si>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</si>
  <si>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</si>
  <si>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</si>
  <si>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</si>
  <si>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</si>
  <si>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</si>
  <si>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</si>
  <si>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</si>
  <si>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</si>
  <si>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</si>
  <si>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</si>
  <si>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</si>
  <si>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</si>
  <si>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</si>
  <si>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</si>
  <si>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</si>
  <si>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</si>
  <si>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</si>
  <si>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</si>
  <si>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</si>
  <si>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</si>
  <si>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</si>
  <si>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</si>
  <si>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</si>
  <si>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</si>
  <si>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</si>
  <si>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</si>
  <si>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</si>
  <si>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</si>
  <si>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</si>
  <si>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</si>
  <si>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</si>
  <si>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</si>
  <si>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</si>
  <si>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</si>
  <si>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</si>
  <si>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</si>
  <si>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</si>
  <si>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</si>
  <si>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</si>
  <si>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</si>
  <si>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</si>
  <si>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</si>
  <si>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</si>
  <si>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</si>
  <si>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</si>
  <si>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</si>
  <si>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</si>
  <si>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</si>
  <si>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</si>
  <si>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</si>
  <si>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</si>
  <si>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</si>
  <si>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</si>
  <si>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</si>
  <si>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</si>
  <si>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</si>
  <si>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</si>
  <si>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</si>
  <si>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</si>
  <si>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</si>
  <si>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</si>
  <si>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</si>
  <si>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</si>
  <si>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</si>
  <si>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</si>
  <si>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</si>
  <si>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</si>
  <si>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</si>
  <si>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</si>
  <si>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</si>
  <si>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</si>
  <si>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</si>
  <si>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</si>
  <si>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</si>
  <si>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</si>
  <si>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</si>
  <si>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</si>
  <si>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</si>
  <si>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</si>
  <si>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</si>
  <si>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</si>
  <si>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</si>
  <si>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</si>
  <si>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</si>
  <si>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</si>
  <si>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</si>
  <si>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</si>
  <si>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</si>
  <si>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</si>
  <si>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</si>
  <si>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</si>
  <si>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</si>
  <si>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</si>
  <si>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</si>
  <si>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</si>
  <si>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</si>
  <si>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</si>
  <si>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</si>
  <si>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</si>
  <si>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</si>
  <si>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</si>
  <si>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</si>
  <si>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</si>
  <si>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</si>
  <si>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</si>
  <si>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</si>
  <si>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</si>
  <si>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</si>
  <si>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</si>
  <si>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</si>
  <si>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</si>
  <si>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</si>
  <si>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</si>
  <si>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</si>
  <si>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</si>
  <si>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</si>
  <si>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</si>
  <si>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</si>
  <si>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</si>
  <si>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</si>
  <si>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</si>
  <si>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</si>
  <si>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</si>
  <si>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</si>
  <si>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</si>
  <si>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</si>
  <si>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</si>
  <si>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</si>
  <si>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</si>
  <si>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</si>
  <si>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</si>
  <si>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</si>
  <si>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</si>
  <si>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</si>
  <si>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</si>
  <si>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</si>
  <si>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</si>
  <si>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</si>
  <si>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</si>
  <si>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</si>
  <si>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</si>
  <si>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</si>
  <si>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</si>
  <si>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</si>
  <si>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</si>
  <si>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</si>
  <si>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</si>
  <si>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</si>
  <si>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</si>
  <si>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</si>
  <si>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</si>
  <si>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</si>
  <si>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</si>
  <si>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</si>
  <si>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</si>
  <si>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</si>
  <si>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</si>
  <si>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</si>
  <si>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</si>
  <si>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</si>
  <si>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</si>
  <si>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</si>
  <si>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</si>
  <si>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</si>
  <si>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</si>
  <si>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</si>
  <si>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</si>
  <si>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</si>
  <si>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</si>
  <si>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</si>
  <si>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</si>
  <si>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</si>
  <si>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</si>
  <si>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</si>
  <si>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</si>
  <si>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</si>
  <si>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</si>
  <si>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</si>
  <si>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</si>
  <si>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</si>
  <si>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</si>
  <si>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</si>
  <si>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</si>
  <si>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</si>
  <si>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</si>
  <si>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</si>
  <si>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</si>
  <si>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</si>
  <si>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</si>
  <si>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</si>
  <si>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</si>
  <si>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</si>
  <si>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</si>
  <si>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</si>
  <si>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</si>
  <si>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</si>
  <si>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</si>
  <si>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</si>
  <si>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</si>
  <si>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</si>
  <si>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</si>
  <si>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</si>
  <si>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</si>
  <si>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</si>
  <si>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</si>
  <si>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</si>
  <si>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</si>
  <si>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</si>
  <si>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</si>
  <si>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</si>
  <si>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</si>
  <si>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</si>
  <si>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</si>
  <si>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</si>
  <si>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</si>
  <si>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</si>
  <si>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</si>
  <si>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</si>
  <si>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</si>
  <si>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</si>
  <si>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</si>
  <si>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</si>
  <si>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</si>
  <si>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</si>
  <si>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</si>
  <si>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</si>
  <si>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</si>
  <si>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</si>
  <si>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</si>
  <si>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</si>
  <si>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</si>
  <si>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</si>
  <si>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</si>
  <si>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</si>
  <si>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</si>
  <si>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</si>
  <si>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</si>
  <si>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</si>
  <si>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</si>
  <si>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</si>
  <si>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</si>
  <si>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</si>
  <si>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</si>
  <si>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</si>
  <si>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</si>
  <si>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</si>
  <si>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</si>
  <si>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</si>
  <si>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</si>
  <si>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</si>
  <si>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</si>
  <si>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</si>
  <si>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</si>
  <si>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</si>
  <si>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</si>
  <si>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</si>
  <si>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</si>
  <si>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</si>
  <si>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</si>
  <si>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</si>
  <si>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</si>
  <si>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</si>
  <si>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</si>
  <si>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</si>
  <si>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</si>
  <si>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</si>
  <si>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</si>
  <si>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</si>
  <si>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</si>
  <si>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</si>
  <si>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</si>
  <si>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</si>
  <si>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</si>
  <si>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</si>
  <si>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</si>
  <si>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</si>
  <si>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</si>
  <si>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</si>
  <si>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</si>
  <si>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</si>
  <si>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</si>
  <si>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</si>
  <si>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</si>
  <si>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</si>
  <si>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</si>
  <si>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</si>
  <si>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</si>
  <si>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</si>
  <si>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</si>
  <si>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</si>
  <si>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</si>
  <si>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</si>
  <si>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</si>
  <si>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</si>
  <si>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</si>
  <si>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</si>
  <si>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</si>
  <si>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</si>
  <si>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</si>
  <si>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</si>
  <si>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</si>
  <si>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</si>
  <si>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</si>
  <si>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</si>
  <si>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</si>
  <si>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</si>
  <si>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</si>
  <si>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</si>
  <si>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</si>
  <si>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</si>
  <si>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</si>
  <si>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</si>
  <si>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</si>
  <si>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</si>
  <si>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</si>
  <si>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</si>
  <si>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</si>
  <si>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</si>
  <si>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</si>
  <si>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</si>
  <si>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</si>
  <si>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</si>
  <si>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</si>
  <si>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</si>
  <si>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</si>
  <si>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</si>
  <si>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</si>
  <si>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</si>
  <si>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</si>
  <si>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</si>
  <si>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</si>
  <si>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</si>
  <si>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</si>
  <si>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</si>
  <si>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</si>
  <si>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</si>
  <si>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</si>
  <si>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</si>
  <si>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</si>
  <si>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</si>
  <si>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</si>
  <si>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</si>
  <si>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</si>
  <si>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</si>
  <si>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</si>
  <si>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</si>
  <si>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</si>
  <si>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</si>
  <si>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</si>
  <si>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</si>
  <si>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</si>
  <si>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</si>
  <si>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</si>
  <si>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</si>
  <si>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</si>
  <si>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</si>
  <si>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</si>
  <si>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</si>
  <si>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</si>
  <si>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</si>
  <si>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</si>
  <si>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</si>
  <si>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</si>
  <si>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</si>
  <si>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</si>
  <si>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</si>
  <si>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</si>
  <si>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</si>
  <si>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</si>
  <si>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</si>
  <si>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</si>
  <si>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</si>
  <si>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</si>
  <si>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</si>
  <si>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</si>
  <si>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</si>
  <si>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</si>
  <si>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</si>
  <si>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</si>
  <si>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</si>
  <si>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</si>
  <si>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</si>
  <si>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</si>
  <si>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</si>
  <si>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</si>
  <si>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</si>
  <si>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</si>
  <si>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</si>
  <si>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</si>
  <si>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</si>
  <si>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</si>
  <si>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</si>
  <si>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</si>
  <si>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</si>
  <si>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</si>
  <si>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</si>
  <si>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</si>
  <si>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</si>
  <si>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</si>
  <si>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</si>
  <si>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</si>
  <si>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</si>
  <si>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</si>
  <si>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</si>
  <si>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</si>
  <si>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</si>
  <si>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</si>
  <si>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</si>
  <si>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</si>
  <si>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</si>
  <si>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</si>
  <si>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</si>
  <si>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</si>
  <si>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</si>
  <si>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</si>
  <si>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</si>
  <si>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</si>
  <si>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</si>
  <si>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</si>
  <si>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</si>
  <si>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</si>
  <si>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</si>
  <si>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</si>
  <si>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</si>
  <si>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</si>
  <si>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</si>
  <si>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</si>
  <si>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</si>
  <si>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</si>
  <si>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</si>
  <si>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</si>
  <si>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</si>
  <si>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</si>
  <si>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</si>
  <si>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</si>
  <si>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</si>
  <si>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</si>
  <si>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</si>
  <si>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</si>
  <si>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</si>
  <si>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</si>
  <si>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</si>
  <si>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</si>
  <si>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</si>
  <si>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</si>
  <si>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</si>
  <si>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</si>
  <si>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</si>
  <si>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</si>
  <si>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</si>
  <si>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</si>
  <si>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</si>
  <si>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</si>
  <si>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</si>
  <si>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</si>
  <si>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</si>
  <si>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</si>
  <si>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</si>
  <si>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</si>
  <si>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</si>
  <si>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</si>
  <si>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</si>
  <si>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</si>
  <si>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</si>
  <si>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</si>
  <si>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</si>
  <si>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</si>
  <si>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</si>
  <si>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</si>
  <si>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</si>
  <si>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</si>
  <si>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</si>
  <si>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</si>
  <si>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</si>
  <si>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</si>
  <si>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</si>
  <si>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</si>
  <si>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</si>
  <si>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</si>
  <si>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</si>
  <si>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</si>
  <si>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</si>
  <si>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</si>
  <si>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</si>
  <si>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</si>
  <si>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</si>
  <si>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</si>
  <si>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</si>
  <si>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</si>
  <si>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</si>
  <si>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</si>
  <si>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</si>
  <si>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</si>
  <si>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</si>
  <si>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</si>
  <si>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</si>
  <si>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</si>
  <si>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</si>
  <si>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</si>
  <si>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</si>
  <si>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</si>
  <si>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</si>
  <si>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</si>
  <si>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</si>
  <si>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</si>
  <si>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</si>
  <si>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</si>
  <si>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</si>
  <si>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</si>
  <si>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</si>
  <si>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</si>
  <si>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</si>
  <si>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</si>
  <si>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</si>
  <si>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</si>
  <si>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</si>
  <si>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</si>
  <si>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</si>
  <si>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</si>
  <si>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</si>
  <si>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</si>
  <si>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</si>
  <si>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</si>
  <si>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</si>
  <si>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</si>
  <si>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</si>
  <si>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</si>
  <si>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</si>
  <si>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</si>
  <si>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</si>
  <si>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</si>
  <si>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</si>
  <si>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</si>
  <si>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</si>
  <si>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</si>
  <si>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</si>
  <si>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</si>
  <si>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</si>
  <si>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</si>
  <si>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</si>
  <si>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</si>
  <si>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</si>
  <si>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</si>
  <si>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</si>
  <si>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</si>
  <si>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</si>
  <si>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</si>
  <si>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</si>
  <si>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</si>
  <si>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</si>
  <si>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</si>
  <si>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</si>
  <si>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</si>
  <si>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</si>
  <si>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</si>
  <si>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</si>
  <si>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</si>
  <si>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</si>
  <si>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</si>
  <si>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</si>
  <si>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</si>
  <si>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</si>
  <si>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</si>
  <si>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</si>
  <si>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</si>
  <si>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</si>
  <si>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</si>
  <si>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</si>
  <si>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</si>
  <si>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</si>
  <si>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</si>
  <si>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</si>
  <si>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</si>
  <si>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</si>
  <si>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</si>
  <si>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</si>
  <si>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</si>
  <si>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</si>
  <si>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</si>
  <si>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</si>
  <si>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</si>
  <si>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</si>
  <si>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</si>
  <si>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</si>
  <si>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</si>
  <si>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</si>
  <si>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</si>
  <si>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</si>
  <si>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</si>
  <si>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</si>
  <si>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</si>
  <si>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</si>
  <si>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Donation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</si>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</sst>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173" fontId="1" fillId="0" borderId="0" xfId="0" applyNumberFormat="1" applyFont="1" applyAlignment="1">
      <alignment horizontal="center" wrapText="1"/>
    </xf>
    <xf numFmtId="173" fontId="0" fillId="0" borderId="0" xfId="0" applyNumberFormat="1"/>
    <xf numFmtId="0" fontId="0" fillId="0" borderId="0" xfId="0" applyAlignment="1">
      <alignment horizontal="center"/>
    </xf>
    <xf numFmtId="173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73" fontId="0" fillId="0" borderId="0" xfId="0" applyNumberFormat="1" applyAlignment="1">
      <alignment horizontal="center" vertical="center"/>
    </xf>
  </cellXfs>
  <cellStyles count="1">
    <cellStyle name="Normal" xfId="0" builtinId="0"/>
  </cellStyles>
  <dxfs count="12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6-C34F-954E-EA3307BCEB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96-C34F-954E-EA3307BCEB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96-C34F-954E-EA3307BCEB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96-C34F-954E-EA3307BCE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1587104"/>
        <c:axId val="951588784"/>
      </c:barChart>
      <c:catAx>
        <c:axId val="95158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588784"/>
        <c:crosses val="autoZero"/>
        <c:auto val="1"/>
        <c:lblAlgn val="ctr"/>
        <c:lblOffset val="100"/>
        <c:noMultiLvlLbl val="0"/>
      </c:catAx>
      <c:valAx>
        <c:axId val="95158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58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0-C24C-B719-10C1C79C64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80-C24C-B719-10C1C79C64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80-C24C-B719-10C1C79C6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7366607"/>
        <c:axId val="679826031"/>
      </c:barChart>
      <c:catAx>
        <c:axId val="617366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26031"/>
        <c:crosses val="autoZero"/>
        <c:auto val="1"/>
        <c:lblAlgn val="ctr"/>
        <c:lblOffset val="100"/>
        <c:noMultiLvlLbl val="0"/>
      </c:catAx>
      <c:valAx>
        <c:axId val="67982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6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5F-1D48-91D0-7A736BFC28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5F-1D48-91D0-7A736BFC28F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5F-1D48-91D0-7A736BFC28F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5F-1D48-91D0-7A736BFC2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026031"/>
        <c:axId val="933027711"/>
      </c:lineChart>
      <c:catAx>
        <c:axId val="93302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27711"/>
        <c:crosses val="autoZero"/>
        <c:auto val="1"/>
        <c:lblAlgn val="ctr"/>
        <c:lblOffset val="100"/>
        <c:noMultiLvlLbl val="0"/>
      </c:catAx>
      <c:valAx>
        <c:axId val="93302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2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vs.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vs. Pledged</a:t>
          </a:r>
        </a:p>
      </cx:txPr>
    </cx:title>
    <cx:plotArea>
      <cx:plotAreaRegion>
        <cx:series layoutId="boxWhisker" uniqueId="{324AFB40-3492-9C4A-B4E1-FA402DD9450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EE88BA-F23F-3349-BAA6-A84200C88C7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Dollar Amount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Dollar Amount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E86DF3-E7EC-F243-9D4C-12066FD01572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3BFF6B-494F-7347-9815-1F4D7D60F2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2C0F0D-F53F-DB4D-825A-4669E1E4AF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15</xdr:row>
      <xdr:rowOff>25400</xdr:rowOff>
    </xdr:from>
    <xdr:to>
      <xdr:col>10</xdr:col>
      <xdr:colOff>279400</xdr:colOff>
      <xdr:row>36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FEA724-CEA2-034F-871C-C69E38866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9</xdr:row>
      <xdr:rowOff>38100</xdr:rowOff>
    </xdr:from>
    <xdr:to>
      <xdr:col>9</xdr:col>
      <xdr:colOff>101600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78C98-1AE6-8944-BF8C-D615CE180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19</xdr:row>
      <xdr:rowOff>25400</xdr:rowOff>
    </xdr:from>
    <xdr:to>
      <xdr:col>6</xdr:col>
      <xdr:colOff>850900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B9E83-2E17-464B-AB44-2DBAF88F8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Karam" refreshedDate="44421.720224421297" createdVersion="7" refreshedVersion="7" minRefreshableVersion="3" recordCount="4114" xr:uid="{B3C4E135-2C7A-D747-9693-29C1201981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Karam" refreshedDate="44421.761063194448" createdVersion="7" refreshedVersion="7" minRefreshableVersion="3" recordCount="4114" xr:uid="{F830F663-7000-5345-A23E-052F47F5429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x v="0"/>
    <x v="0"/>
    <n v="137"/>
    <n v="63.92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x v="0"/>
    <x v="0"/>
    <n v="101"/>
    <n v="159.82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x v="0"/>
    <x v="0"/>
    <n v="165"/>
    <n v="59.96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x v="0"/>
    <x v="0"/>
    <n v="160"/>
    <n v="109.78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x v="0"/>
    <x v="0"/>
    <n v="109"/>
    <n v="199.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x v="0"/>
    <x v="0"/>
    <n v="119"/>
    <n v="103.04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x v="0"/>
    <x v="0"/>
    <n v="167"/>
    <n v="59.46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x v="0"/>
    <x v="0"/>
    <n v="108"/>
    <n v="56.82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x v="0"/>
    <x v="0"/>
    <n v="116"/>
    <n v="223.48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x v="0"/>
    <x v="0"/>
    <n v="102"/>
    <n v="221.5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x v="0"/>
    <x v="1"/>
    <n v="153"/>
    <n v="30.67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x v="0"/>
    <x v="1"/>
    <n v="105"/>
    <n v="27.9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x v="0"/>
    <x v="1"/>
    <n v="107"/>
    <n v="39.380000000000003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x v="0"/>
    <x v="1"/>
    <n v="103"/>
    <n v="88.57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x v="0"/>
    <x v="1"/>
    <n v="100"/>
    <n v="167.49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x v="0"/>
    <x v="2"/>
    <n v="2"/>
    <n v="47.5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x v="0"/>
    <x v="2"/>
    <n v="0"/>
    <n v="0"/>
  </r>
  <r>
    <n v="131"/>
    <s v="I (Canceled)"/>
    <s v="I"/>
    <n v="1200"/>
    <x v="117"/>
    <x v="1"/>
    <x v="0"/>
    <s v="USD"/>
    <n v="1467763200"/>
    <n v="1466453161"/>
    <b v="0"/>
    <x v="78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x v="0"/>
    <x v="2"/>
    <n v="0"/>
    <n v="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x v="0"/>
    <x v="2"/>
    <n v="1"/>
    <n v="38.33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x v="0"/>
    <x v="2"/>
    <n v="0"/>
    <n v="28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x v="0"/>
    <x v="3"/>
    <n v="1"/>
    <n v="91.4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x v="0"/>
    <x v="3"/>
    <n v="0"/>
    <n v="0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x v="0"/>
    <x v="3"/>
    <n v="0"/>
    <n v="0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x v="0"/>
    <x v="3"/>
    <n v="0"/>
    <n v="0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x v="0"/>
    <x v="3"/>
    <n v="3"/>
    <n v="25.5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x v="0"/>
    <x v="3"/>
    <n v="0"/>
    <n v="69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x v="0"/>
    <x v="3"/>
    <n v="0"/>
    <n v="0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x v="0"/>
    <x v="3"/>
    <n v="58"/>
    <n v="54.29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x v="0"/>
    <x v="3"/>
    <n v="0"/>
    <n v="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x v="0"/>
    <x v="3"/>
    <n v="56"/>
    <n v="331.54"/>
  </r>
  <r>
    <n v="217"/>
    <s v="Bitch"/>
    <s v="A roadmovie by paw"/>
    <n v="100000"/>
    <x v="172"/>
    <x v="2"/>
    <x v="11"/>
    <s v="SEK"/>
    <n v="1419780149"/>
    <n v="1417101749"/>
    <b v="0"/>
    <x v="44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x v="0"/>
    <x v="3"/>
    <n v="2"/>
    <n v="100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x v="0"/>
    <x v="3"/>
    <n v="1"/>
    <n v="120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x v="0"/>
    <x v="3"/>
    <n v="0"/>
    <n v="0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x v="0"/>
    <x v="3"/>
    <n v="0"/>
    <n v="0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x v="0"/>
    <x v="3"/>
    <n v="0"/>
    <n v="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x v="0"/>
    <x v="4"/>
    <n v="106"/>
    <n v="120.91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x v="0"/>
    <x v="4"/>
    <n v="107"/>
    <n v="97.6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x v="0"/>
    <x v="4"/>
    <n v="101"/>
    <n v="254.39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x v="0"/>
    <x v="4"/>
    <n v="101"/>
    <n v="141.75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x v="0"/>
    <x v="4"/>
    <n v="293"/>
    <n v="36.61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x v="0"/>
    <x v="4"/>
    <n v="116"/>
    <n v="246.61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x v="0"/>
    <x v="4"/>
    <n v="114"/>
    <n v="161.26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x v="0"/>
    <x v="5"/>
    <n v="0"/>
    <n v="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x v="0"/>
    <x v="5"/>
    <n v="0"/>
    <n v="0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x v="0"/>
    <x v="5"/>
    <n v="0"/>
    <n v="0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x v="0"/>
    <x v="5"/>
    <n v="0"/>
    <n v="0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x v="0"/>
    <x v="5"/>
    <n v="0"/>
    <n v="2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x v="0"/>
    <x v="5"/>
    <n v="0"/>
    <n v="1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x v="0"/>
    <x v="5"/>
    <n v="0"/>
    <n v="0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x v="0"/>
    <x v="5"/>
    <n v="0"/>
    <n v="0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x v="0"/>
    <x v="5"/>
    <n v="0"/>
    <n v="71.67"/>
  </r>
  <r>
    <n v="490"/>
    <s v="PROJECT IS CANCELLED"/>
    <s v="Cancelled"/>
    <n v="1000"/>
    <x v="117"/>
    <x v="2"/>
    <x v="0"/>
    <s v="USD"/>
    <n v="1345677285"/>
    <n v="1343085285"/>
    <b v="0"/>
    <x v="78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x v="0"/>
    <x v="5"/>
    <n v="0"/>
    <n v="0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x v="0"/>
    <x v="5"/>
    <n v="0"/>
    <n v="1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x v="0"/>
    <x v="5"/>
    <n v="25"/>
    <n v="725.03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x v="1"/>
    <x v="6"/>
    <n v="101"/>
    <n v="63.83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x v="2"/>
    <x v="7"/>
    <n v="0"/>
    <n v="0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x v="2"/>
    <x v="7"/>
    <n v="1"/>
    <n v="20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x v="2"/>
    <x v="7"/>
    <n v="0"/>
    <n v="10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x v="2"/>
    <x v="7"/>
    <n v="0"/>
    <n v="2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x v="2"/>
    <x v="7"/>
    <n v="0"/>
    <n v="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x v="2"/>
    <x v="7"/>
    <n v="1"/>
    <n v="5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x v="2"/>
    <x v="7"/>
    <n v="3"/>
    <n v="150.5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x v="2"/>
    <x v="7"/>
    <n v="23"/>
    <n v="16.43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x v="2"/>
    <x v="7"/>
    <n v="0"/>
    <n v="1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x v="2"/>
    <x v="7"/>
    <n v="0"/>
    <n v="0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x v="2"/>
    <x v="7"/>
    <n v="0"/>
    <n v="0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x v="2"/>
    <x v="7"/>
    <n v="0"/>
    <n v="0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x v="2"/>
    <x v="7"/>
    <n v="12"/>
    <n v="49.8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x v="2"/>
    <x v="7"/>
    <n v="0"/>
    <n v="1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x v="2"/>
    <x v="7"/>
    <n v="0"/>
    <n v="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x v="2"/>
    <x v="7"/>
    <n v="0"/>
    <n v="0"/>
  </r>
  <r>
    <n v="638"/>
    <s v="W (Canceled)"/>
    <s v="O0"/>
    <n v="200000"/>
    <x v="461"/>
    <x v="1"/>
    <x v="12"/>
    <s v="EUR"/>
    <n v="1490447662"/>
    <n v="1485267262"/>
    <b v="0"/>
    <x v="79"/>
    <b v="0"/>
    <x v="2"/>
    <x v="7"/>
    <n v="0"/>
    <n v="3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x v="2"/>
    <x v="8"/>
    <n v="300"/>
    <n v="73.489999999999995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x v="2"/>
    <x v="8"/>
    <n v="107"/>
    <n v="125.94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x v="2"/>
    <x v="8"/>
    <n v="104"/>
    <n v="109.34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x v="2"/>
    <x v="8"/>
    <n v="1"/>
    <n v="99.33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x v="2"/>
    <x v="8"/>
    <n v="58"/>
    <n v="343.15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x v="2"/>
    <x v="8"/>
    <n v="1"/>
    <n v="90.86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x v="2"/>
    <x v="8"/>
    <n v="1"/>
    <n v="120.25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x v="2"/>
    <x v="8"/>
    <n v="22"/>
    <n v="23.95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x v="2"/>
    <x v="8"/>
    <n v="0"/>
    <n v="30.5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x v="2"/>
    <x v="8"/>
    <n v="10"/>
    <n v="44.69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x v="3"/>
    <x v="9"/>
    <n v="131"/>
    <n v="43.55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x v="3"/>
    <x v="9"/>
    <n v="120"/>
    <n v="17.8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x v="3"/>
    <x v="9"/>
    <n v="107"/>
    <n v="169.58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x v="3"/>
    <x v="9"/>
    <n v="179"/>
    <n v="53.73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x v="3"/>
    <x v="9"/>
    <n v="238"/>
    <n v="33.06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x v="4"/>
    <x v="11"/>
    <n v="105"/>
    <n v="58.33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x v="4"/>
    <x v="11"/>
    <n v="104"/>
    <n v="117.68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x v="4"/>
    <x v="11"/>
    <n v="100"/>
    <n v="104.65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x v="4"/>
    <x v="11"/>
    <n v="105"/>
    <n v="58.33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x v="4"/>
    <x v="11"/>
    <n v="127"/>
    <n v="45.46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x v="4"/>
    <x v="11"/>
    <n v="156"/>
    <n v="28.68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x v="4"/>
    <x v="11"/>
    <n v="134"/>
    <n v="39.82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x v="4"/>
    <x v="11"/>
    <n v="108"/>
    <n v="60.66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x v="4"/>
    <x v="11"/>
    <n v="101"/>
    <n v="97.99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x v="4"/>
    <x v="11"/>
    <n v="117"/>
    <n v="58.63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x v="4"/>
    <x v="12"/>
    <n v="122"/>
    <n v="28.55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x v="4"/>
    <x v="13"/>
    <n v="0"/>
    <n v="0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x v="4"/>
    <x v="13"/>
    <n v="3"/>
    <n v="32.67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x v="4"/>
    <x v="13"/>
    <n v="0"/>
    <n v="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x v="4"/>
    <x v="13"/>
    <n v="5"/>
    <n v="19.600000000000001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x v="4"/>
    <x v="13"/>
    <n v="0"/>
    <n v="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x v="4"/>
    <x v="13"/>
    <n v="7"/>
    <n v="18.71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x v="2"/>
    <x v="8"/>
    <n v="9"/>
    <n v="41.75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x v="2"/>
    <x v="8"/>
    <n v="2"/>
    <n v="155.2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x v="2"/>
    <x v="8"/>
    <n v="28"/>
    <n v="58.42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x v="2"/>
    <x v="8"/>
    <n v="28"/>
    <n v="19.23999999999999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x v="2"/>
    <x v="8"/>
    <n v="15"/>
    <n v="59.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x v="2"/>
    <x v="8"/>
    <n v="1"/>
    <n v="26.5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x v="2"/>
    <x v="8"/>
    <n v="0"/>
    <n v="0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x v="2"/>
    <x v="8"/>
    <n v="4"/>
    <n v="30.29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x v="2"/>
    <x v="8"/>
    <n v="2"/>
    <n v="13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x v="4"/>
    <x v="15"/>
    <n v="352"/>
    <n v="22.08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x v="4"/>
    <x v="15"/>
    <n v="112"/>
    <n v="79.26000000000000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x v="4"/>
    <x v="15"/>
    <n v="107"/>
    <n v="108.48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x v="5"/>
    <x v="16"/>
    <n v="1"/>
    <n v="53"/>
  </r>
  <r>
    <n v="1049"/>
    <s v="J1 (Canceled)"/>
    <s v="------"/>
    <n v="12000"/>
    <x v="117"/>
    <x v="1"/>
    <x v="0"/>
    <s v="USD"/>
    <n v="1455272445"/>
    <n v="1452680445"/>
    <b v="0"/>
    <x v="78"/>
    <b v="0"/>
    <x v="5"/>
    <x v="16"/>
    <n v="0"/>
    <n v="0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x v="5"/>
    <x v="16"/>
    <n v="0"/>
    <n v="0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x v="5"/>
    <x v="16"/>
    <n v="1"/>
    <n v="5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x v="5"/>
    <x v="16"/>
    <n v="0"/>
    <n v="0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x v="6"/>
    <x v="17"/>
    <n v="6"/>
    <n v="113.5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x v="6"/>
    <x v="17"/>
    <n v="1"/>
    <n v="410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x v="6"/>
    <x v="17"/>
    <n v="0"/>
    <n v="0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x v="6"/>
    <x v="17"/>
    <n v="3"/>
    <n v="114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x v="6"/>
    <x v="17"/>
    <n v="0"/>
    <n v="0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x v="6"/>
    <x v="17"/>
    <n v="14"/>
    <n v="43.42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x v="6"/>
    <x v="17"/>
    <n v="0"/>
    <n v="6.71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x v="6"/>
    <x v="17"/>
    <n v="3"/>
    <n v="1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x v="6"/>
    <x v="17"/>
    <n v="0"/>
    <n v="5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x v="6"/>
    <x v="17"/>
    <n v="0"/>
    <n v="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x v="6"/>
    <x v="18"/>
    <n v="2"/>
    <n v="25.43"/>
  </r>
  <r>
    <n v="1128"/>
    <s v="Flying Turds"/>
    <s v="#havingfunFTW"/>
    <n v="1000"/>
    <x v="116"/>
    <x v="2"/>
    <x v="1"/>
    <s v="GBP"/>
    <n v="1407425717"/>
    <n v="1404833717"/>
    <b v="0"/>
    <x v="29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x v="6"/>
    <x v="18"/>
    <n v="0"/>
    <n v="0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x v="7"/>
    <x v="19"/>
    <n v="0"/>
    <n v="0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x v="7"/>
    <x v="19"/>
    <n v="0"/>
    <n v="24.33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x v="7"/>
    <x v="19"/>
    <n v="0"/>
    <n v="37.5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x v="7"/>
    <x v="19"/>
    <n v="0"/>
    <n v="0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x v="7"/>
    <x v="19"/>
    <n v="6"/>
    <n v="60.73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x v="7"/>
    <x v="19"/>
    <n v="0"/>
    <n v="25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x v="7"/>
    <x v="19"/>
    <n v="12"/>
    <n v="69.12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x v="8"/>
    <x v="20"/>
    <n v="115"/>
    <n v="32.340000000000003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x v="8"/>
    <x v="20"/>
    <n v="106"/>
    <n v="138.26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x v="8"/>
    <x v="20"/>
    <n v="786"/>
    <n v="71.59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x v="8"/>
    <x v="20"/>
    <n v="172"/>
    <n v="174.21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x v="8"/>
    <x v="20"/>
    <n v="111"/>
    <n v="23.8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x v="8"/>
    <x v="20"/>
    <n v="280"/>
    <n v="81.27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x v="4"/>
    <x v="21"/>
    <n v="3"/>
    <n v="35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x v="4"/>
    <x v="21"/>
    <n v="18"/>
    <n v="59.33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x v="4"/>
    <x v="11"/>
    <n v="162"/>
    <n v="62.52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x v="1"/>
    <x v="6"/>
    <n v="125"/>
    <n v="36.08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x v="1"/>
    <x v="6"/>
    <n v="100"/>
    <n v="50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x v="2"/>
    <x v="8"/>
    <n v="65"/>
    <n v="201.6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x v="2"/>
    <x v="8"/>
    <n v="12"/>
    <n v="127.93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x v="2"/>
    <x v="8"/>
    <n v="3"/>
    <n v="66.06999999999999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x v="4"/>
    <x v="11"/>
    <n v="100"/>
    <n v="81.739999999999995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x v="4"/>
    <x v="11"/>
    <n v="107"/>
    <n v="107.07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x v="4"/>
    <x v="11"/>
    <n v="116"/>
    <n v="48.71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x v="4"/>
    <x v="11"/>
    <n v="203"/>
    <n v="30.58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x v="4"/>
    <x v="11"/>
    <n v="112"/>
    <n v="73.9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x v="4"/>
    <x v="11"/>
    <n v="110"/>
    <n v="65.9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x v="4"/>
    <x v="11"/>
    <n v="114"/>
    <n v="27.32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x v="4"/>
    <x v="11"/>
    <n v="122"/>
    <n v="53.88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x v="3"/>
    <x v="22"/>
    <n v="2"/>
    <n v="48.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x v="3"/>
    <x v="22"/>
    <n v="0"/>
    <n v="6.18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x v="3"/>
    <x v="22"/>
    <n v="7"/>
    <n v="44.5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x v="3"/>
    <x v="22"/>
    <n v="0"/>
    <n v="0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x v="3"/>
    <x v="22"/>
    <n v="11"/>
    <n v="225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x v="3"/>
    <x v="22"/>
    <n v="0"/>
    <n v="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x v="3"/>
    <x v="23"/>
    <n v="101"/>
    <n v="44.67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x v="3"/>
    <x v="23"/>
    <n v="148"/>
    <n v="35.44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x v="3"/>
    <x v="23"/>
    <n v="108"/>
    <n v="69.599999999999994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x v="3"/>
    <x v="23"/>
    <n v="139"/>
    <n v="103.2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x v="3"/>
    <x v="23"/>
    <n v="189"/>
    <n v="64.17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x v="3"/>
    <x v="10"/>
    <n v="1"/>
    <n v="2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x v="3"/>
    <x v="10"/>
    <n v="0"/>
    <n v="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x v="3"/>
    <x v="10"/>
    <n v="25"/>
    <n v="46.73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x v="8"/>
    <x v="20"/>
    <n v="108"/>
    <n v="56.98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x v="8"/>
    <x v="20"/>
    <n v="103"/>
    <n v="64.16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x v="8"/>
    <x v="24"/>
    <n v="0"/>
    <n v="0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x v="3"/>
    <x v="25"/>
    <n v="14"/>
    <n v="155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x v="8"/>
    <x v="26"/>
    <n v="1"/>
    <n v="5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x v="8"/>
    <x v="26"/>
    <n v="79"/>
    <n v="131.66999999999999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x v="8"/>
    <x v="26"/>
    <n v="0"/>
    <n v="1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x v="8"/>
    <x v="26"/>
    <n v="0"/>
    <n v="0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x v="8"/>
    <x v="26"/>
    <n v="29"/>
    <n v="44.48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x v="8"/>
    <x v="26"/>
    <n v="0"/>
    <n v="0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x v="8"/>
    <x v="26"/>
    <n v="0"/>
    <n v="4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x v="4"/>
    <x v="11"/>
    <n v="100"/>
    <n v="46.95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x v="4"/>
    <x v="11"/>
    <n v="272"/>
    <n v="48.54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x v="4"/>
    <x v="11"/>
    <n v="146"/>
    <n v="64.62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x v="4"/>
    <x v="11"/>
    <n v="104"/>
    <n v="34.6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x v="4"/>
    <x v="11"/>
    <n v="170"/>
    <n v="39.97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x v="4"/>
    <x v="27"/>
    <n v="120"/>
    <n v="38.79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x v="4"/>
    <x v="27"/>
    <n v="103"/>
    <n v="44.61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x v="4"/>
    <x v="27"/>
    <n v="175"/>
    <n v="62.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x v="4"/>
    <x v="28"/>
    <n v="22"/>
    <n v="76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x v="4"/>
    <x v="28"/>
    <n v="44"/>
    <n v="253.14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x v="4"/>
    <x v="28"/>
    <n v="0"/>
    <n v="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x v="4"/>
    <x v="28"/>
    <n v="0"/>
    <n v="0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x v="4"/>
    <x v="28"/>
    <n v="43"/>
    <n v="34.020000000000003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x v="4"/>
    <x v="28"/>
    <n v="0"/>
    <n v="0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x v="4"/>
    <x v="28"/>
    <n v="11"/>
    <n v="5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x v="4"/>
    <x v="28"/>
    <n v="21"/>
    <n v="56.67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x v="4"/>
    <x v="28"/>
    <n v="0"/>
    <n v="0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x v="8"/>
    <x v="20"/>
    <n v="105"/>
    <n v="59.41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x v="8"/>
    <x v="20"/>
    <n v="103"/>
    <n v="168.69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x v="8"/>
    <x v="20"/>
    <n v="115"/>
    <n v="42.48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x v="8"/>
    <x v="20"/>
    <n v="155"/>
    <n v="51.67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x v="8"/>
    <x v="20"/>
    <n v="5"/>
    <n v="109.07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x v="8"/>
    <x v="20"/>
    <n v="14"/>
    <n v="58.97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x v="8"/>
    <x v="20"/>
    <n v="14"/>
    <n v="63.65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x v="8"/>
    <x v="20"/>
    <n v="3"/>
    <n v="73.88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x v="8"/>
    <x v="20"/>
    <n v="11"/>
    <n v="42.22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x v="4"/>
    <x v="11"/>
    <n v="116"/>
    <n v="24.58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x v="4"/>
    <x v="11"/>
    <n v="105"/>
    <n v="42.02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x v="4"/>
    <x v="11"/>
    <n v="263"/>
    <n v="42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x v="4"/>
    <x v="11"/>
    <n v="104"/>
    <n v="47.27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x v="4"/>
    <x v="11"/>
    <n v="109"/>
    <n v="75.38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x v="4"/>
    <x v="11"/>
    <n v="109"/>
    <n v="40.549999999999997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x v="6"/>
    <x v="18"/>
    <n v="0"/>
    <n v="1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x v="6"/>
    <x v="18"/>
    <n v="0"/>
    <n v="3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x v="4"/>
    <x v="14"/>
    <n v="104"/>
    <n v="57.78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x v="2"/>
    <x v="29"/>
    <n v="1"/>
    <n v="17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x v="2"/>
    <x v="29"/>
    <n v="43"/>
    <n v="40.98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x v="4"/>
    <x v="14"/>
    <n v="195"/>
    <n v="27.39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x v="2"/>
    <x v="30"/>
    <n v="226"/>
    <n v="230.56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x v="2"/>
    <x v="30"/>
    <n v="294"/>
    <n v="483.34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x v="2"/>
    <x v="30"/>
    <n v="375"/>
    <n v="186.81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x v="8"/>
    <x v="31"/>
    <n v="0"/>
    <n v="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x v="8"/>
    <x v="31"/>
    <n v="42"/>
    <n v="83.43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x v="8"/>
    <x v="31"/>
    <n v="17"/>
    <n v="101.8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x v="8"/>
    <x v="31"/>
    <n v="7"/>
    <n v="46.67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x v="2"/>
    <x v="30"/>
    <n v="305"/>
    <n v="383.36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x v="2"/>
    <x v="30"/>
    <n v="201"/>
    <n v="220.74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x v="2"/>
    <x v="30"/>
    <n v="126"/>
    <n v="47.91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x v="2"/>
    <x v="30"/>
    <n v="136"/>
    <n v="449.26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x v="2"/>
    <x v="30"/>
    <n v="148"/>
    <n v="91.83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x v="2"/>
    <x v="30"/>
    <n v="202"/>
    <n v="45.55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x v="4"/>
    <x v="14"/>
    <n v="116"/>
    <n v="46.2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x v="4"/>
    <x v="14"/>
    <n v="100"/>
    <n v="188.13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x v="4"/>
    <x v="14"/>
    <n v="136"/>
    <n v="35.79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x v="4"/>
    <x v="14"/>
    <n v="100"/>
    <n v="27.27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x v="4"/>
    <x v="14"/>
    <n v="148"/>
    <n v="50.66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x v="4"/>
    <x v="14"/>
    <n v="101"/>
    <n v="91.59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x v="6"/>
    <x v="17"/>
    <n v="0"/>
    <n v="5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x v="6"/>
    <x v="17"/>
    <n v="11"/>
    <n v="45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x v="6"/>
    <x v="17"/>
    <n v="0"/>
    <n v="1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x v="6"/>
    <x v="17"/>
    <n v="0"/>
    <n v="0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x v="6"/>
    <x v="17"/>
    <n v="2"/>
    <n v="23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x v="6"/>
    <x v="17"/>
    <n v="3"/>
    <n v="17.989999999999998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x v="6"/>
    <x v="17"/>
    <n v="1"/>
    <n v="5.31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x v="4"/>
    <x v="11"/>
    <n v="132"/>
    <n v="75.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x v="4"/>
    <x v="11"/>
    <n v="139"/>
    <n v="40.35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x v="6"/>
    <x v="32"/>
    <n v="537"/>
    <n v="61.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x v="6"/>
    <x v="32"/>
    <n v="120"/>
    <n v="48.13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x v="6"/>
    <x v="32"/>
    <n v="133"/>
    <n v="81.650000000000006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x v="4"/>
    <x v="15"/>
    <n v="293"/>
    <n v="73.13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x v="6"/>
    <x v="32"/>
    <n v="100"/>
    <n v="43.91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x v="6"/>
    <x v="32"/>
    <n v="636"/>
    <n v="94.1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x v="4"/>
    <x v="11"/>
    <n v="185"/>
    <n v="50.45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x v="4"/>
    <x v="11"/>
    <n v="101"/>
    <n v="63.03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x v="4"/>
    <x v="11"/>
    <n v="149"/>
    <n v="71.97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x v="4"/>
    <x v="11"/>
    <n v="101"/>
    <n v="115.7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x v="4"/>
    <x v="14"/>
    <n v="108"/>
    <n v="40.96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x v="7"/>
    <x v="33"/>
    <n v="48"/>
    <n v="30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x v="2"/>
    <x v="7"/>
    <n v="0"/>
    <n v="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x v="2"/>
    <x v="7"/>
    <n v="0"/>
    <n v="0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x v="2"/>
    <x v="7"/>
    <n v="1"/>
    <n v="27.5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x v="2"/>
    <x v="7"/>
    <n v="3"/>
    <n v="3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x v="2"/>
    <x v="7"/>
    <n v="0"/>
    <n v="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x v="7"/>
    <x v="19"/>
    <n v="1"/>
    <n v="22.33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x v="7"/>
    <x v="19"/>
    <n v="0"/>
    <n v="0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x v="7"/>
    <x v="19"/>
    <n v="0"/>
    <n v="0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x v="7"/>
    <x v="19"/>
    <n v="15"/>
    <n v="69.47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x v="7"/>
    <x v="19"/>
    <n v="0"/>
    <n v="1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x v="7"/>
    <x v="19"/>
    <n v="0"/>
    <n v="1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x v="7"/>
    <x v="19"/>
    <n v="0"/>
    <n v="8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x v="7"/>
    <x v="19"/>
    <n v="0"/>
    <n v="1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x v="7"/>
    <x v="19"/>
    <n v="1"/>
    <n v="10.5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x v="7"/>
    <x v="19"/>
    <n v="0"/>
    <n v="0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x v="7"/>
    <x v="19"/>
    <n v="0"/>
    <n v="5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x v="4"/>
    <x v="14"/>
    <n v="111"/>
    <n v="28.88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x v="4"/>
    <x v="14"/>
    <n v="105"/>
    <n v="61.1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x v="4"/>
    <x v="14"/>
    <n v="103"/>
    <n v="51.6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x v="7"/>
    <x v="34"/>
    <n v="1"/>
    <n v="15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x v="7"/>
    <x v="34"/>
    <n v="0"/>
    <n v="0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x v="4"/>
    <x v="35"/>
    <n v="107"/>
    <n v="52.96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x v="4"/>
    <x v="35"/>
    <n v="105"/>
    <n v="150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x v="4"/>
    <x v="35"/>
    <n v="110"/>
    <n v="100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x v="4"/>
    <x v="35"/>
    <n v="106"/>
    <n v="23.12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x v="7"/>
    <x v="19"/>
    <n v="1"/>
    <n v="25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x v="7"/>
    <x v="19"/>
    <n v="0"/>
    <n v="0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x v="7"/>
    <x v="19"/>
    <n v="11"/>
    <n v="48.1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x v="7"/>
    <x v="19"/>
    <n v="0"/>
    <n v="50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x v="7"/>
    <x v="19"/>
    <n v="0"/>
    <n v="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x v="2"/>
    <x v="36"/>
    <n v="326"/>
    <n v="80.02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x v="2"/>
    <x v="36"/>
    <n v="878"/>
    <n v="27.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x v="2"/>
    <x v="36"/>
    <n v="647"/>
    <n v="21.5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x v="2"/>
    <x v="36"/>
    <n v="1"/>
    <n v="17.670000000000002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x v="2"/>
    <x v="36"/>
    <n v="0"/>
    <n v="8.5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x v="2"/>
    <x v="36"/>
    <n v="0"/>
    <n v="22.75"/>
  </r>
  <r>
    <n v="2659"/>
    <s v="test (Canceled)"/>
    <s v="test"/>
    <n v="49000"/>
    <x v="1819"/>
    <x v="1"/>
    <x v="0"/>
    <s v="USD"/>
    <n v="1429321210"/>
    <n v="1426729210"/>
    <b v="0"/>
    <x v="73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x v="2"/>
    <x v="37"/>
    <n v="111"/>
    <n v="92.22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x v="2"/>
    <x v="37"/>
    <n v="0"/>
    <n v="44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x v="7"/>
    <x v="19"/>
    <n v="0"/>
    <n v="0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x v="7"/>
    <x v="19"/>
    <n v="11"/>
    <n v="72.760000000000005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x v="7"/>
    <x v="19"/>
    <n v="0"/>
    <n v="1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x v="1"/>
    <x v="38"/>
    <n v="6"/>
    <n v="163.57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x v="1"/>
    <x v="38"/>
    <n v="102"/>
    <n v="164.94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x v="1"/>
    <x v="38"/>
    <n v="102"/>
    <n v="10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x v="2"/>
    <x v="30"/>
    <n v="145"/>
    <n v="511.6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x v="2"/>
    <x v="30"/>
    <n v="103"/>
    <n v="18.239999999999998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x v="3"/>
    <x v="39"/>
    <n v="0"/>
    <n v="8.75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x v="3"/>
    <x v="39"/>
    <n v="1"/>
    <n v="13.25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x v="3"/>
    <x v="39"/>
    <n v="10"/>
    <n v="31.76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x v="3"/>
    <x v="39"/>
    <n v="1"/>
    <n v="2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x v="3"/>
    <x v="39"/>
    <n v="2"/>
    <n v="53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x v="1"/>
    <x v="6"/>
    <n v="105"/>
    <n v="36.8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x v="1"/>
    <x v="6"/>
    <n v="120"/>
    <n v="31.5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x v="1"/>
    <x v="6"/>
    <n v="103"/>
    <n v="102.5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x v="1"/>
    <x v="6"/>
    <n v="133"/>
    <n v="42.9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x v="1"/>
    <x v="6"/>
    <n v="112"/>
    <n v="44.25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x v="1"/>
    <x v="6"/>
    <n v="124"/>
    <n v="8.8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x v="1"/>
    <x v="6"/>
    <n v="107"/>
    <n v="35.04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x v="1"/>
    <x v="6"/>
    <n v="115"/>
    <n v="30.19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x v="1"/>
    <x v="6"/>
    <n v="0"/>
    <n v="20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x v="1"/>
    <x v="6"/>
    <n v="5"/>
    <n v="35.92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x v="1"/>
    <x v="6"/>
    <n v="0"/>
    <n v="46.2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x v="1"/>
    <x v="6"/>
    <n v="9"/>
    <n v="29.41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x v="1"/>
    <x v="6"/>
    <n v="1"/>
    <n v="12.5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x v="1"/>
    <x v="6"/>
    <n v="0"/>
    <n v="1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x v="1"/>
    <x v="40"/>
    <n v="128"/>
    <n v="37.65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x v="1"/>
    <x v="6"/>
    <n v="100"/>
    <n v="74.53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x v="1"/>
    <x v="38"/>
    <n v="100"/>
    <n v="35.71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x v="1"/>
    <x v="38"/>
    <n v="105"/>
    <n v="48.9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x v="1"/>
    <x v="38"/>
    <n v="108"/>
    <n v="88.87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x v="1"/>
    <x v="38"/>
    <n v="113"/>
    <n v="89.31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x v="1"/>
    <x v="38"/>
    <n v="0"/>
    <n v="55.83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x v="1"/>
    <x v="38"/>
    <n v="67"/>
    <n v="99.76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x v="1"/>
    <x v="38"/>
    <n v="20"/>
    <n v="25.52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x v="1"/>
    <x v="38"/>
    <n v="9"/>
    <n v="64.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x v="1"/>
    <x v="38"/>
    <n v="20"/>
    <n v="272.58999999999997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x v="1"/>
    <x v="38"/>
    <n v="1"/>
    <n v="10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x v="1"/>
    <x v="38"/>
    <n v="0"/>
    <n v="6.5"/>
  </r>
  <r>
    <n v="3125"/>
    <s v="N/A (Canceled)"/>
    <s v="N/A"/>
    <n v="1500000"/>
    <x v="117"/>
    <x v="1"/>
    <x v="0"/>
    <s v="USD"/>
    <n v="1452142672"/>
    <n v="1449550672"/>
    <b v="0"/>
    <x v="78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x v="1"/>
    <x v="6"/>
    <n v="4"/>
    <n v="93.75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x v="1"/>
    <x v="6"/>
    <n v="16"/>
    <n v="53.7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x v="1"/>
    <x v="6"/>
    <n v="102"/>
    <n v="62.92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x v="1"/>
    <x v="6"/>
    <n v="101"/>
    <n v="98.54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x v="1"/>
    <x v="6"/>
    <n v="114"/>
    <n v="82.61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x v="1"/>
    <x v="6"/>
    <n v="160"/>
    <n v="60.3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x v="1"/>
    <x v="6"/>
    <n v="124"/>
    <n v="50.9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x v="1"/>
    <x v="6"/>
    <n v="172"/>
    <n v="33.03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x v="1"/>
    <x v="40"/>
    <n v="0"/>
    <n v="3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x v="1"/>
    <x v="6"/>
    <n v="120"/>
    <n v="85.53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x v="1"/>
    <x v="6"/>
    <n v="100"/>
    <n v="168.25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x v="1"/>
    <x v="6"/>
    <n v="125"/>
    <n v="50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x v="1"/>
    <x v="6"/>
    <n v="106"/>
    <n v="46.43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x v="1"/>
    <x v="6"/>
    <n v="111"/>
    <n v="83.05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x v="1"/>
    <x v="6"/>
    <n v="112"/>
    <n v="41.24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x v="1"/>
    <x v="6"/>
    <n v="102"/>
    <n v="61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x v="1"/>
    <x v="6"/>
    <n v="102"/>
    <n v="203.2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x v="1"/>
    <x v="6"/>
    <n v="133"/>
    <n v="57.2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x v="1"/>
    <x v="6"/>
    <n v="122"/>
    <n v="75.09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x v="1"/>
    <x v="6"/>
    <n v="159"/>
    <n v="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x v="1"/>
    <x v="6"/>
    <n v="106"/>
    <n v="61.9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x v="1"/>
    <x v="6"/>
    <n v="110"/>
    <n v="81.03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x v="1"/>
    <x v="6"/>
    <n v="106"/>
    <n v="184.78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x v="1"/>
    <x v="6"/>
    <n v="142"/>
    <n v="29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x v="1"/>
    <x v="6"/>
    <n v="110"/>
    <n v="52.21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x v="1"/>
    <x v="6"/>
    <n v="108"/>
    <n v="43.28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x v="1"/>
    <x v="6"/>
    <n v="127"/>
    <n v="72.95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x v="1"/>
    <x v="6"/>
    <n v="113"/>
    <n v="50.4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x v="1"/>
    <x v="6"/>
    <n v="100"/>
    <n v="125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x v="1"/>
    <x v="6"/>
    <n v="126"/>
    <n v="78.88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x v="1"/>
    <x v="6"/>
    <n v="105"/>
    <n v="21.1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x v="1"/>
    <x v="6"/>
    <n v="122"/>
    <n v="73.239999999999995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x v="1"/>
    <x v="6"/>
    <n v="100"/>
    <n v="55.5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x v="1"/>
    <x v="6"/>
    <n v="119"/>
    <n v="176.09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x v="1"/>
    <x v="6"/>
    <n v="126"/>
    <n v="55.97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x v="1"/>
    <x v="6"/>
    <n v="103"/>
    <n v="77.73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x v="1"/>
    <x v="6"/>
    <n v="202"/>
    <n v="59.41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x v="1"/>
    <x v="6"/>
    <n v="130"/>
    <n v="61.0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x v="1"/>
    <x v="6"/>
    <n v="100"/>
    <n v="47.67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x v="1"/>
    <x v="40"/>
    <n v="4"/>
    <n v="176.94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x v="1"/>
    <x v="40"/>
    <n v="6"/>
    <n v="15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x v="1"/>
    <x v="6"/>
    <n v="111"/>
    <n v="110.75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x v="1"/>
    <x v="6"/>
    <n v="115"/>
    <n v="5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x v="1"/>
    <x v="6"/>
    <n v="103"/>
    <n v="62.05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x v="1"/>
    <x v="6"/>
    <n v="120"/>
    <n v="58.0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x v="1"/>
    <x v="6"/>
    <n v="128"/>
    <n v="186.8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x v="1"/>
    <x v="6"/>
    <n v="101"/>
    <n v="63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x v="1"/>
    <x v="6"/>
    <n v="239"/>
    <n v="26.02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x v="1"/>
    <x v="6"/>
    <n v="210"/>
    <n v="105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x v="1"/>
    <x v="6"/>
    <n v="111"/>
    <n v="47.6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x v="1"/>
    <x v="6"/>
    <n v="28"/>
    <n v="61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x v="1"/>
    <x v="6"/>
    <n v="1"/>
    <n v="1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x v="1"/>
    <x v="6"/>
    <n v="2"/>
    <n v="25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x v="1"/>
    <x v="6"/>
    <n v="10"/>
    <n v="10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x v="1"/>
    <x v="6"/>
    <n v="2"/>
    <n v="202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x v="1"/>
    <x v="40"/>
    <n v="109"/>
    <n v="75.959999999999994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x v="1"/>
    <x v="40"/>
    <n v="102"/>
    <n v="59.04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x v="1"/>
    <x v="40"/>
    <n v="100"/>
    <n v="10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x v="1"/>
    <x v="40"/>
    <n v="110"/>
    <n v="166.97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x v="1"/>
    <x v="40"/>
    <n v="143"/>
    <n v="48.54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x v="1"/>
    <x v="40"/>
    <n v="0"/>
    <n v="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x v="1"/>
    <x v="40"/>
    <n v="0"/>
    <n v="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x v="1"/>
    <x v="40"/>
    <n v="1"/>
    <n v="205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x v="1"/>
    <x v="40"/>
    <n v="0"/>
    <n v="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x v="1"/>
    <x v="6"/>
    <n v="0"/>
    <n v="13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x v="1"/>
    <x v="6"/>
    <n v="18"/>
    <n v="81.540000000000006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x v="1"/>
    <x v="6"/>
    <n v="5"/>
    <n v="1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x v="1"/>
    <x v="6"/>
    <n v="13"/>
    <n v="50.2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x v="1"/>
    <x v="40"/>
    <n v="0"/>
    <n v="1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x v="1"/>
    <x v="40"/>
    <n v="0"/>
    <n v="0"/>
  </r>
  <r>
    <n v="3886"/>
    <s v="a (Canceled)"/>
    <n v="1"/>
    <n v="10000"/>
    <x v="117"/>
    <x v="1"/>
    <x v="2"/>
    <s v="AUD"/>
    <n v="1418275702"/>
    <n v="1415683702"/>
    <b v="0"/>
    <x v="78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x v="1"/>
    <x v="6"/>
    <n v="17"/>
    <n v="315.5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x v="1"/>
    <x v="6"/>
    <n v="0"/>
    <n v="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x v="1"/>
    <x v="6"/>
    <n v="1"/>
    <n v="22.67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x v="1"/>
    <x v="6"/>
    <n v="38"/>
    <n v="11.62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x v="1"/>
    <x v="6"/>
    <n v="4"/>
    <n v="2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x v="1"/>
    <x v="6"/>
    <n v="17"/>
    <n v="82.57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x v="1"/>
    <x v="6"/>
    <n v="10"/>
    <n v="100.5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x v="1"/>
    <x v="6"/>
    <n v="1"/>
    <n v="52.5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x v="1"/>
    <x v="6"/>
    <n v="1"/>
    <n v="10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x v="1"/>
    <x v="6"/>
    <n v="31"/>
    <n v="125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x v="1"/>
    <x v="6"/>
    <n v="5"/>
    <n v="9.4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54423-C5D7-784E-98C7-CDBF830F2A7A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7F718-2A37-A847-A4F2-7F61CC5840FA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3CDF0-08E8-2848-B69B-ACBAAF3479DA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B1" zoomScale="95" zoomScaleNormal="95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bestFit="1" customWidth="1"/>
    <col min="18" max="18" width="26.33203125" style="15" bestFit="1" customWidth="1"/>
    <col min="19" max="19" width="19.1640625" style="1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0"/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4">ROUND(E67/D67*100,0)</f>
        <v>108</v>
      </c>
      <c r="Q67">
        <f t="shared" ref="Q67:Q130" si="5">IFERROR(ROUND(E67/L67,2),0)</f>
        <v>132.05000000000001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15">
        <f t="shared" si="6"/>
        <v>42539.849768518514</v>
      </c>
      <c r="S68" s="15">
        <f t="shared" si="7"/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15">
        <f t="shared" si="6"/>
        <v>41075.583379629628</v>
      </c>
      <c r="S69" s="15">
        <f t="shared" si="7"/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15">
        <f t="shared" si="6"/>
        <v>41663.569340277776</v>
      </c>
      <c r="S70" s="15">
        <f t="shared" si="7"/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15">
        <f t="shared" si="6"/>
        <v>40786.187789351854</v>
      </c>
      <c r="S71" s="15">
        <f t="shared" si="7"/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15">
        <f t="shared" si="6"/>
        <v>40997.271493055552</v>
      </c>
      <c r="S73" s="15">
        <f t="shared" si="7"/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15">
        <f t="shared" si="6"/>
        <v>41208.010196759256</v>
      </c>
      <c r="S74" s="15">
        <f t="shared" si="7"/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15">
        <f t="shared" si="6"/>
        <v>42360.487210648149</v>
      </c>
      <c r="S76" s="15">
        <f t="shared" si="7"/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15">
        <f t="shared" si="6"/>
        <v>41357.209166666667</v>
      </c>
      <c r="S77" s="15">
        <f t="shared" si="7"/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15">
        <f t="shared" si="6"/>
        <v>40844.691643518519</v>
      </c>
      <c r="S78" s="15">
        <f t="shared" si="7"/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15">
        <f t="shared" si="6"/>
        <v>40997.144872685189</v>
      </c>
      <c r="S79" s="15">
        <f t="shared" si="7"/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15">
        <f t="shared" si="6"/>
        <v>42604.730567129634</v>
      </c>
      <c r="S80" s="15">
        <f t="shared" si="7"/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15">
        <f t="shared" si="6"/>
        <v>41583.083981481483</v>
      </c>
      <c r="S82" s="15">
        <f t="shared" si="7"/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15">
        <f t="shared" si="6"/>
        <v>41100.158877314818</v>
      </c>
      <c r="S83" s="15">
        <f t="shared" si="7"/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15">
        <f t="shared" si="6"/>
        <v>40795.820150462961</v>
      </c>
      <c r="S84" s="15">
        <f t="shared" si="7"/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15">
        <f t="shared" si="6"/>
        <v>42042.615613425922</v>
      </c>
      <c r="S85" s="15">
        <f t="shared" si="7"/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15">
        <f t="shared" si="6"/>
        <v>42291.556076388893</v>
      </c>
      <c r="S88" s="15">
        <f t="shared" si="7"/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15">
        <f t="shared" si="6"/>
        <v>40322.53938657407</v>
      </c>
      <c r="S89" s="15">
        <f t="shared" si="7"/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15">
        <f t="shared" si="6"/>
        <v>41402.752222222225</v>
      </c>
      <c r="S91" s="15">
        <f t="shared" si="7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15">
        <f t="shared" si="6"/>
        <v>40706.297442129631</v>
      </c>
      <c r="S92" s="15">
        <f t="shared" si="7"/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15">
        <f t="shared" si="6"/>
        <v>42721.198877314819</v>
      </c>
      <c r="S94" s="15">
        <f t="shared" si="7"/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15">
        <f t="shared" si="6"/>
        <v>41065.858067129629</v>
      </c>
      <c r="S95" s="15">
        <f t="shared" si="7"/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15">
        <f t="shared" si="6"/>
        <v>41716.717847222222</v>
      </c>
      <c r="S96" s="15">
        <f t="shared" si="7"/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15">
        <f t="shared" si="6"/>
        <v>40935.005104166667</v>
      </c>
      <c r="S97" s="15">
        <f t="shared" si="7"/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15">
        <f t="shared" si="6"/>
        <v>40324.662511574075</v>
      </c>
      <c r="S98" s="15">
        <f t="shared" si="7"/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si="5"/>
        <v>53.13</v>
      </c>
      <c r="R99" s="15">
        <f t="shared" si="6"/>
        <v>40706.135208333333</v>
      </c>
      <c r="S99" s="15">
        <f t="shared" si="7"/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5">
        <f t="shared" si="6"/>
        <v>41214.79483796296</v>
      </c>
      <c r="S100" s="15">
        <f t="shared" si="7"/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5">
        <f t="shared" si="6"/>
        <v>41631.902766203704</v>
      </c>
      <c r="S101" s="15">
        <f t="shared" si="7"/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5">
        <f t="shared" si="6"/>
        <v>41197.753310185188</v>
      </c>
      <c r="S102" s="15">
        <f t="shared" si="7"/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5">
        <f t="shared" si="6"/>
        <v>40505.131168981483</v>
      </c>
      <c r="S104" s="15">
        <f t="shared" si="7"/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5"/>
        <v>27.9</v>
      </c>
      <c r="R105" s="15">
        <f t="shared" si="6"/>
        <v>41682.805902777778</v>
      </c>
      <c r="S105" s="15">
        <f t="shared" si="7"/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5">
        <f t="shared" si="6"/>
        <v>42485.724768518514</v>
      </c>
      <c r="S107" s="15">
        <f t="shared" si="7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5">
        <f t="shared" si="6"/>
        <v>40987.776631944449</v>
      </c>
      <c r="S108" s="15">
        <f t="shared" si="7"/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5">
        <f t="shared" si="6"/>
        <v>40635.982488425929</v>
      </c>
      <c r="S109" s="15">
        <f t="shared" si="7"/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5">
        <f t="shared" si="6"/>
        <v>41365.613078703704</v>
      </c>
      <c r="S110" s="15">
        <f t="shared" si="7"/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5"/>
        <v>46.7</v>
      </c>
      <c r="R111" s="15">
        <f t="shared" si="6"/>
        <v>40570.025810185187</v>
      </c>
      <c r="S111" s="15">
        <f t="shared" si="7"/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5">
        <f t="shared" si="6"/>
        <v>41557.949687500004</v>
      </c>
      <c r="S112" s="15">
        <f t="shared" si="7"/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5">
        <f t="shared" si="6"/>
        <v>42125.333182870367</v>
      </c>
      <c r="S113" s="15">
        <f t="shared" si="7"/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5"/>
        <v>64.2</v>
      </c>
      <c r="R114" s="15">
        <f t="shared" si="6"/>
        <v>41718.043032407404</v>
      </c>
      <c r="S114" s="15">
        <f t="shared" si="7"/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5">
        <f t="shared" si="6"/>
        <v>40753.758425925924</v>
      </c>
      <c r="S115" s="15">
        <f t="shared" si="7"/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5">
        <f t="shared" si="6"/>
        <v>40861.27416666667</v>
      </c>
      <c r="S116" s="15">
        <f t="shared" si="7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5">
        <f t="shared" si="6"/>
        <v>40918.738935185182</v>
      </c>
      <c r="S117" s="15">
        <f t="shared" si="7"/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5">
        <f t="shared" si="6"/>
        <v>40248.834999999999</v>
      </c>
      <c r="S119" s="15">
        <f t="shared" si="7"/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5">
        <f t="shared" si="6"/>
        <v>40723.053657407407</v>
      </c>
      <c r="S120" s="15">
        <f t="shared" si="7"/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5">
        <f t="shared" si="6"/>
        <v>40739.069282407407</v>
      </c>
      <c r="S121" s="15">
        <f t="shared" si="7"/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5"/>
        <v>25.17</v>
      </c>
      <c r="R125" s="15">
        <f t="shared" si="6"/>
        <v>41904.781990740739</v>
      </c>
      <c r="S125" s="15">
        <f t="shared" si="7"/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5"/>
        <v>11.67</v>
      </c>
      <c r="R127" s="15">
        <f t="shared" si="6"/>
        <v>42709.993981481486</v>
      </c>
      <c r="S127" s="15">
        <f t="shared" si="7"/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5"/>
        <v>106.69</v>
      </c>
      <c r="R128" s="15">
        <f t="shared" si="6"/>
        <v>42135.589548611111</v>
      </c>
      <c r="S128" s="15">
        <f t="shared" si="7"/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5"/>
        <v>47.5</v>
      </c>
      <c r="R129" s="15">
        <f t="shared" si="6"/>
        <v>42067.62431712963</v>
      </c>
      <c r="S129" s="15">
        <f t="shared" si="7"/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4"/>
        <v>2</v>
      </c>
      <c r="Q130">
        <f t="shared" si="5"/>
        <v>311.17</v>
      </c>
      <c r="R130" s="15">
        <f t="shared" si="6"/>
        <v>42628.22792824074</v>
      </c>
      <c r="S130" s="15">
        <f t="shared" si="7"/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8">ROUND(E131/D131*100,0)</f>
        <v>0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0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0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10</v>
      </c>
      <c r="Q134">
        <f t="shared" si="9"/>
        <v>94.51</v>
      </c>
      <c r="R134" s="15">
        <f t="shared" si="10"/>
        <v>41905.812581018516</v>
      </c>
      <c r="S134" s="15">
        <f t="shared" si="11"/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0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0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5">
        <f t="shared" si="10"/>
        <v>41788.381909722222</v>
      </c>
      <c r="S137" s="15">
        <f t="shared" si="11"/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0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0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5">
        <f t="shared" si="10"/>
        <v>42186.257418981477</v>
      </c>
      <c r="S140" s="15">
        <f t="shared" si="11"/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100</v>
      </c>
      <c r="Q141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0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11</v>
      </c>
      <c r="Q143">
        <f t="shared" si="9"/>
        <v>46.18</v>
      </c>
      <c r="R143" s="15">
        <f t="shared" si="10"/>
        <v>42110.153043981481</v>
      </c>
      <c r="S143" s="15">
        <f t="shared" si="11"/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0</v>
      </c>
      <c r="Q144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0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28</v>
      </c>
      <c r="Q146">
        <f t="shared" si="9"/>
        <v>55.95</v>
      </c>
      <c r="R146" s="15">
        <f t="shared" si="10"/>
        <v>42047.762407407412</v>
      </c>
      <c r="S146" s="15">
        <f t="shared" si="11"/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8</v>
      </c>
      <c r="Q147">
        <f t="shared" si="9"/>
        <v>37.56</v>
      </c>
      <c r="R147" s="15">
        <f t="shared" si="10"/>
        <v>42200.542268518519</v>
      </c>
      <c r="S147" s="15">
        <f t="shared" si="11"/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1</v>
      </c>
      <c r="Q148">
        <f t="shared" si="9"/>
        <v>38.33</v>
      </c>
      <c r="R148" s="15">
        <f t="shared" si="10"/>
        <v>42693.016180555554</v>
      </c>
      <c r="S148" s="15">
        <f t="shared" si="11"/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0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0</v>
      </c>
      <c r="Q150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1</v>
      </c>
      <c r="Q151">
        <f t="shared" si="9"/>
        <v>15.33</v>
      </c>
      <c r="R151" s="15">
        <f t="shared" si="10"/>
        <v>41968.172106481477</v>
      </c>
      <c r="S151" s="15">
        <f t="shared" si="11"/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5">
        <f t="shared" si="10"/>
        <v>42090.161828703705</v>
      </c>
      <c r="S152" s="15">
        <f t="shared" si="11"/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0</v>
      </c>
      <c r="Q153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0</v>
      </c>
      <c r="Q154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</v>
      </c>
      <c r="Q155">
        <f t="shared" si="9"/>
        <v>35.9</v>
      </c>
      <c r="R155" s="15">
        <f t="shared" si="10"/>
        <v>41933.586157407408</v>
      </c>
      <c r="S155" s="15">
        <f t="shared" si="11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</v>
      </c>
      <c r="Q156">
        <f t="shared" si="9"/>
        <v>13.33</v>
      </c>
      <c r="R156" s="15">
        <f t="shared" si="10"/>
        <v>42115.547395833331</v>
      </c>
      <c r="S156" s="15">
        <f t="shared" si="11"/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0</v>
      </c>
      <c r="Q157">
        <f t="shared" si="9"/>
        <v>20.25</v>
      </c>
      <c r="R157" s="15">
        <f t="shared" si="10"/>
        <v>42168.559432870374</v>
      </c>
      <c r="S157" s="15">
        <f t="shared" si="11"/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5</v>
      </c>
      <c r="Q158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0</v>
      </c>
      <c r="Q159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0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0</v>
      </c>
      <c r="Q161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0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0</v>
      </c>
      <c r="Q163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16</v>
      </c>
      <c r="Q164">
        <f t="shared" si="9"/>
        <v>43.5</v>
      </c>
      <c r="R164" s="15">
        <f t="shared" si="10"/>
        <v>41835.126805555556</v>
      </c>
      <c r="S164" s="15">
        <f t="shared" si="11"/>
        <v>41867.987500000003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0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1</v>
      </c>
      <c r="Q166">
        <f t="shared" si="9"/>
        <v>91.43</v>
      </c>
      <c r="R166" s="15">
        <f t="shared" si="10"/>
        <v>41841.762743055559</v>
      </c>
      <c r="S166" s="15">
        <f t="shared" si="11"/>
        <v>41901.762743055559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0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60</v>
      </c>
      <c r="Q168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0</v>
      </c>
      <c r="Q169">
        <f t="shared" si="9"/>
        <v>5.5</v>
      </c>
      <c r="R169" s="15">
        <f t="shared" si="10"/>
        <v>42160.927488425921</v>
      </c>
      <c r="S169" s="15">
        <f t="shared" si="11"/>
        <v>42220.927488425921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5">
        <f t="shared" si="10"/>
        <v>42052.83530092593</v>
      </c>
      <c r="S170" s="15">
        <f t="shared" si="11"/>
        <v>42082.793634259258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22</v>
      </c>
      <c r="Q171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3</v>
      </c>
      <c r="Q172">
        <f t="shared" si="9"/>
        <v>32.5</v>
      </c>
      <c r="R172" s="15">
        <f t="shared" si="10"/>
        <v>42216.977812500001</v>
      </c>
      <c r="S172" s="15">
        <f t="shared" si="11"/>
        <v>42246.227777777778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0</v>
      </c>
      <c r="Q173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0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0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6</v>
      </c>
      <c r="Q177">
        <f t="shared" si="9"/>
        <v>49.88</v>
      </c>
      <c r="R177" s="15">
        <f t="shared" si="10"/>
        <v>41855.777905092589</v>
      </c>
      <c r="S177" s="15">
        <f t="shared" si="11"/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0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40</v>
      </c>
      <c r="Q179">
        <f t="shared" si="9"/>
        <v>25.71</v>
      </c>
      <c r="R179" s="15">
        <f t="shared" si="10"/>
        <v>42070.047754629632</v>
      </c>
      <c r="S179" s="15">
        <f t="shared" si="11"/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0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20</v>
      </c>
      <c r="Q181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33</v>
      </c>
      <c r="Q182">
        <f t="shared" si="9"/>
        <v>30.85</v>
      </c>
      <c r="R182" s="15">
        <f t="shared" si="10"/>
        <v>42067.991238425922</v>
      </c>
      <c r="S182" s="15">
        <f t="shared" si="11"/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21</v>
      </c>
      <c r="Q183">
        <f t="shared" si="9"/>
        <v>180.5</v>
      </c>
      <c r="R183" s="15">
        <f t="shared" si="10"/>
        <v>42147.741840277777</v>
      </c>
      <c r="S183" s="15">
        <f t="shared" si="11"/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36</v>
      </c>
      <c r="Q185">
        <f t="shared" si="9"/>
        <v>373.5</v>
      </c>
      <c r="R185" s="15">
        <f t="shared" si="10"/>
        <v>41939.810300925928</v>
      </c>
      <c r="S185" s="15">
        <f t="shared" si="11"/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3</v>
      </c>
      <c r="Q186">
        <f t="shared" si="9"/>
        <v>25.5</v>
      </c>
      <c r="R186" s="15">
        <f t="shared" si="10"/>
        <v>41825.791226851856</v>
      </c>
      <c r="S186" s="15">
        <f t="shared" si="11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6</v>
      </c>
      <c r="Q187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16</v>
      </c>
      <c r="Q189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5</v>
      </c>
      <c r="Q193">
        <f t="shared" si="9"/>
        <v>83.33</v>
      </c>
      <c r="R193" s="15">
        <f t="shared" si="10"/>
        <v>42239.441412037035</v>
      </c>
      <c r="S193" s="15">
        <f t="shared" si="11"/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8"/>
        <v>0</v>
      </c>
      <c r="Q194">
        <f t="shared" si="9"/>
        <v>5.67</v>
      </c>
      <c r="R194" s="15">
        <f t="shared" si="10"/>
        <v>41899.792037037041</v>
      </c>
      <c r="S194" s="15">
        <f t="shared" si="11"/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2">ROUND(E195/D195*100,0)</f>
        <v>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5">
        <f t="shared" si="14"/>
        <v>42259.542800925927</v>
      </c>
      <c r="S198" s="15">
        <f t="shared" si="15"/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5">
        <f t="shared" si="14"/>
        <v>42741.848379629635</v>
      </c>
      <c r="S199" s="15">
        <f t="shared" si="15"/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5">
        <f t="shared" si="14"/>
        <v>41887.383356481485</v>
      </c>
      <c r="S200" s="15">
        <f t="shared" si="15"/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5">
        <f t="shared" si="14"/>
        <v>41867.083368055559</v>
      </c>
      <c r="S202" s="15">
        <f t="shared" si="15"/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5">
        <f t="shared" si="14"/>
        <v>42023.818622685183</v>
      </c>
      <c r="S203" s="15">
        <f t="shared" si="15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5">
        <f t="shared" si="14"/>
        <v>41973.847962962958</v>
      </c>
      <c r="S205" s="15">
        <f t="shared" si="15"/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5">
        <f t="shared" si="14"/>
        <v>42556.583368055552</v>
      </c>
      <c r="S206" s="15">
        <f t="shared" si="15"/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5">
        <f t="shared" si="14"/>
        <v>42248.632199074069</v>
      </c>
      <c r="S207" s="15">
        <f t="shared" si="15"/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0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5">
        <f t="shared" si="14"/>
        <v>41978.197199074071</v>
      </c>
      <c r="S209" s="15">
        <f t="shared" si="15"/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0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0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5">
        <f t="shared" si="14"/>
        <v>42249.064722222218</v>
      </c>
      <c r="S212" s="15">
        <f t="shared" si="15"/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5">
        <f t="shared" si="14"/>
        <v>42236.159918981488</v>
      </c>
      <c r="S213" s="15">
        <f t="shared" si="15"/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0</v>
      </c>
      <c r="Q214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0</v>
      </c>
      <c r="Q215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0</v>
      </c>
      <c r="Q216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0</v>
      </c>
      <c r="Q217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5">
        <f t="shared" si="14"/>
        <v>42066.958761574075</v>
      </c>
      <c r="S218" s="15">
        <f t="shared" si="15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5">
        <f t="shared" si="14"/>
        <v>41970.64061342593</v>
      </c>
      <c r="S219" s="15">
        <f t="shared" si="15"/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2</v>
      </c>
      <c r="Q220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5">
        <f t="shared" si="14"/>
        <v>42429.326678240745</v>
      </c>
      <c r="S221" s="15">
        <f t="shared" si="15"/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1</v>
      </c>
      <c r="Q222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0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13</v>
      </c>
      <c r="Q224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0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0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</v>
      </c>
      <c r="Q228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0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0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0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0</v>
      </c>
      <c r="Q232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0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5">
        <f t="shared" si="14"/>
        <v>42032.82576388889</v>
      </c>
      <c r="S234" s="15">
        <f t="shared" si="15"/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5">
        <f t="shared" si="14"/>
        <v>42136.035405092596</v>
      </c>
      <c r="S236" s="15">
        <f t="shared" si="15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0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0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0</v>
      </c>
      <c r="Q239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25</v>
      </c>
      <c r="Q241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5">
        <f t="shared" si="14"/>
        <v>41354.708460648151</v>
      </c>
      <c r="S242" s="15">
        <f t="shared" si="15"/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5">
        <f t="shared" si="14"/>
        <v>41949.697962962964</v>
      </c>
      <c r="S243" s="15">
        <f t="shared" si="15"/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5">
        <f t="shared" si="14"/>
        <v>40862.492939814816</v>
      </c>
      <c r="S244" s="15">
        <f t="shared" si="15"/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5">
        <f t="shared" si="14"/>
        <v>41662.047500000001</v>
      </c>
      <c r="S245" s="15">
        <f t="shared" si="15"/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5">
        <f t="shared" si="14"/>
        <v>40213.323599537034</v>
      </c>
      <c r="S246" s="15">
        <f t="shared" si="15"/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5">
        <f t="shared" si="14"/>
        <v>41107.053067129629</v>
      </c>
      <c r="S247" s="15">
        <f t="shared" si="15"/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5">
        <f t="shared" si="14"/>
        <v>40480.363483796296</v>
      </c>
      <c r="S248" s="15">
        <f t="shared" si="15"/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5">
        <f t="shared" si="14"/>
        <v>40430.604328703703</v>
      </c>
      <c r="S249" s="15">
        <f t="shared" si="15"/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5">
        <f t="shared" si="14"/>
        <v>40870.774409722224</v>
      </c>
      <c r="S250" s="15">
        <f t="shared" si="15"/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5">
        <f t="shared" si="14"/>
        <v>40332.923842592594</v>
      </c>
      <c r="S251" s="15">
        <f t="shared" si="15"/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5">
        <f t="shared" si="14"/>
        <v>41401.565868055557</v>
      </c>
      <c r="S252" s="15">
        <f t="shared" si="15"/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5">
        <f t="shared" si="14"/>
        <v>41013.787569444445</v>
      </c>
      <c r="S253" s="15">
        <f t="shared" si="15"/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5">
        <f t="shared" si="14"/>
        <v>40266.662708333337</v>
      </c>
      <c r="S254" s="15">
        <f t="shared" si="15"/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5">
        <f t="shared" si="14"/>
        <v>40924.650868055556</v>
      </c>
      <c r="S255" s="15">
        <f t="shared" si="15"/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5">
        <f t="shared" si="14"/>
        <v>42263.952662037031</v>
      </c>
      <c r="S256" s="15">
        <f t="shared" si="15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5">
        <f t="shared" si="14"/>
        <v>40588.526412037041</v>
      </c>
      <c r="S257" s="15">
        <f t="shared" si="15"/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2"/>
        <v>139</v>
      </c>
      <c r="Q258">
        <f t="shared" si="13"/>
        <v>65.760000000000005</v>
      </c>
      <c r="R258" s="15">
        <f t="shared" si="14"/>
        <v>41319.769293981481</v>
      </c>
      <c r="S258" s="15">
        <f t="shared" si="15"/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6">ROUND(E259/D259*100,0)</f>
        <v>107</v>
      </c>
      <c r="Q259">
        <f t="shared" ref="Q259:Q322" si="17">IFERROR(ROUND(E259/L259,2),0)</f>
        <v>66.7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5">
        <f t="shared" si="18"/>
        <v>40682.051689814813</v>
      </c>
      <c r="S260" s="15">
        <f t="shared" si="19"/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5">
        <f t="shared" si="18"/>
        <v>42072.738067129627</v>
      </c>
      <c r="S261" s="15">
        <f t="shared" si="19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5">
        <f t="shared" si="18"/>
        <v>40330.755543981482</v>
      </c>
      <c r="S262" s="15">
        <f t="shared" si="19"/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5">
        <f t="shared" si="18"/>
        <v>41017.885462962964</v>
      </c>
      <c r="S263" s="15">
        <f t="shared" si="19"/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5">
        <f t="shared" si="18"/>
        <v>40555.24800925926</v>
      </c>
      <c r="S264" s="15">
        <f t="shared" si="19"/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5">
        <f t="shared" si="18"/>
        <v>41149.954791666663</v>
      </c>
      <c r="S265" s="15">
        <f t="shared" si="19"/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5">
        <f t="shared" si="18"/>
        <v>41010.620312500003</v>
      </c>
      <c r="S266" s="15">
        <f t="shared" si="19"/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5">
        <f t="shared" si="18"/>
        <v>40267.245717592588</v>
      </c>
      <c r="S267" s="15">
        <f t="shared" si="19"/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5">
        <f t="shared" si="18"/>
        <v>40205.174849537041</v>
      </c>
      <c r="S268" s="15">
        <f t="shared" si="19"/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5">
        <f t="shared" si="18"/>
        <v>41785.452534722222</v>
      </c>
      <c r="S269" s="15">
        <f t="shared" si="19"/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5">
        <f t="shared" si="18"/>
        <v>40809.15252314815</v>
      </c>
      <c r="S270" s="15">
        <f t="shared" si="19"/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5">
        <f t="shared" si="18"/>
        <v>42758.197013888886</v>
      </c>
      <c r="S271" s="15">
        <f t="shared" si="19"/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5">
        <f t="shared" si="18"/>
        <v>40637.866550925923</v>
      </c>
      <c r="S272" s="15">
        <f t="shared" si="19"/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5">
        <f t="shared" si="18"/>
        <v>41612.10024305556</v>
      </c>
      <c r="S273" s="15">
        <f t="shared" si="19"/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5">
        <f t="shared" si="18"/>
        <v>40235.900358796294</v>
      </c>
      <c r="S274" s="15">
        <f t="shared" si="19"/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5">
        <f t="shared" si="18"/>
        <v>40697.498449074075</v>
      </c>
      <c r="S275" s="15">
        <f t="shared" si="19"/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5">
        <f t="shared" si="18"/>
        <v>40969.912372685183</v>
      </c>
      <c r="S276" s="15">
        <f t="shared" si="19"/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5">
        <f t="shared" si="18"/>
        <v>41193.032013888893</v>
      </c>
      <c r="S277" s="15">
        <f t="shared" si="19"/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5">
        <f t="shared" si="18"/>
        <v>40967.081874999996</v>
      </c>
      <c r="S278" s="15">
        <f t="shared" si="19"/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5">
        <f t="shared" si="18"/>
        <v>42117.891423611116</v>
      </c>
      <c r="S279" s="15">
        <f t="shared" si="19"/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5">
        <f t="shared" si="18"/>
        <v>41164.040960648148</v>
      </c>
      <c r="S280" s="15">
        <f t="shared" si="19"/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5">
        <f t="shared" si="18"/>
        <v>42759.244166666671</v>
      </c>
      <c r="S281" s="15">
        <f t="shared" si="19"/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5">
        <f t="shared" si="18"/>
        <v>41744.590682870366</v>
      </c>
      <c r="S282" s="15">
        <f t="shared" si="19"/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5">
        <f t="shared" si="18"/>
        <v>39950.163344907407</v>
      </c>
      <c r="S283" s="15">
        <f t="shared" si="19"/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5">
        <f t="shared" si="18"/>
        <v>40194.920046296298</v>
      </c>
      <c r="S284" s="15">
        <f t="shared" si="19"/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5">
        <f t="shared" si="18"/>
        <v>40675.71</v>
      </c>
      <c r="S285" s="15">
        <f t="shared" si="19"/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5">
        <f t="shared" si="18"/>
        <v>40904.738194444442</v>
      </c>
      <c r="S286" s="15">
        <f t="shared" si="19"/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5">
        <f t="shared" si="18"/>
        <v>41506.756111111114</v>
      </c>
      <c r="S287" s="15">
        <f t="shared" si="19"/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5">
        <f t="shared" si="18"/>
        <v>41313.816249999996</v>
      </c>
      <c r="S288" s="15">
        <f t="shared" si="19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5">
        <f t="shared" si="18"/>
        <v>41184.277986111112</v>
      </c>
      <c r="S289" s="15">
        <f t="shared" si="19"/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5">
        <f t="shared" si="18"/>
        <v>41051.168900462959</v>
      </c>
      <c r="S290" s="15">
        <f t="shared" si="19"/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5">
        <f t="shared" si="18"/>
        <v>41550.456412037034</v>
      </c>
      <c r="S291" s="15">
        <f t="shared" si="19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5">
        <f t="shared" si="18"/>
        <v>40526.36917824074</v>
      </c>
      <c r="S292" s="15">
        <f t="shared" si="19"/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5">
        <f t="shared" si="18"/>
        <v>41376.769050925926</v>
      </c>
      <c r="S293" s="15">
        <f t="shared" si="19"/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5">
        <f t="shared" si="18"/>
        <v>40812.803229166668</v>
      </c>
      <c r="S294" s="15">
        <f t="shared" si="19"/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5">
        <f t="shared" si="18"/>
        <v>41719.667986111112</v>
      </c>
      <c r="S295" s="15">
        <f t="shared" si="19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5">
        <f t="shared" si="18"/>
        <v>41519.004733796297</v>
      </c>
      <c r="S297" s="15">
        <f t="shared" si="19"/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5">
        <f t="shared" si="18"/>
        <v>41134.475497685184</v>
      </c>
      <c r="S298" s="15">
        <f t="shared" si="19"/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5">
        <f t="shared" si="18"/>
        <v>42089.72802083334</v>
      </c>
      <c r="S299" s="15">
        <f t="shared" si="19"/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5">
        <f t="shared" si="18"/>
        <v>41709.463518518518</v>
      </c>
      <c r="S300" s="15">
        <f t="shared" si="19"/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5">
        <f t="shared" si="18"/>
        <v>40469.225231481483</v>
      </c>
      <c r="S301" s="15">
        <f t="shared" si="19"/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5">
        <f t="shared" si="18"/>
        <v>40626.959930555553</v>
      </c>
      <c r="S302" s="15">
        <f t="shared" si="19"/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5">
        <f t="shared" si="18"/>
        <v>41312.737673611111</v>
      </c>
      <c r="S303" s="15">
        <f t="shared" si="19"/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5">
        <f t="shared" si="18"/>
        <v>40933.856921296298</v>
      </c>
      <c r="S304" s="15">
        <f t="shared" si="19"/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5">
        <f t="shared" si="18"/>
        <v>41032.071134259262</v>
      </c>
      <c r="S305" s="15">
        <f t="shared" si="19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5">
        <f t="shared" si="18"/>
        <v>41114.094872685186</v>
      </c>
      <c r="S306" s="15">
        <f t="shared" si="19"/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5">
        <f t="shared" si="18"/>
        <v>40948.630196759259</v>
      </c>
      <c r="S307" s="15">
        <f t="shared" si="19"/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5">
        <f t="shared" si="18"/>
        <v>41333.837187500001</v>
      </c>
      <c r="S308" s="15">
        <f t="shared" si="19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5">
        <f t="shared" si="18"/>
        <v>41282.944456018515</v>
      </c>
      <c r="S309" s="15">
        <f t="shared" si="19"/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5">
        <f t="shared" si="18"/>
        <v>40567.694560185184</v>
      </c>
      <c r="S310" s="15">
        <f t="shared" si="19"/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5">
        <f t="shared" si="18"/>
        <v>41134.751550925925</v>
      </c>
      <c r="S311" s="15">
        <f t="shared" si="19"/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5">
        <f t="shared" si="18"/>
        <v>40821.183136574073</v>
      </c>
      <c r="S312" s="15">
        <f t="shared" si="19"/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5">
        <f t="shared" si="18"/>
        <v>40868.219814814816</v>
      </c>
      <c r="S313" s="15">
        <f t="shared" si="19"/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5">
        <f t="shared" si="18"/>
        <v>41348.877685185187</v>
      </c>
      <c r="S314" s="15">
        <f t="shared" si="19"/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5">
        <f t="shared" si="18"/>
        <v>40357.227939814817</v>
      </c>
      <c r="S315" s="15">
        <f t="shared" si="19"/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5">
        <f t="shared" si="18"/>
        <v>41304.833194444444</v>
      </c>
      <c r="S316" s="15">
        <f t="shared" si="19"/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5">
        <f t="shared" si="18"/>
        <v>41113.77238425926</v>
      </c>
      <c r="S317" s="15">
        <f t="shared" si="19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5">
        <f t="shared" si="18"/>
        <v>41950.923576388886</v>
      </c>
      <c r="S318" s="15">
        <f t="shared" si="19"/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5">
        <f t="shared" si="18"/>
        <v>41589.676886574074</v>
      </c>
      <c r="S319" s="15">
        <f t="shared" si="19"/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5">
        <f t="shared" si="18"/>
        <v>41330.038784722223</v>
      </c>
      <c r="S320" s="15">
        <f t="shared" si="19"/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5">
        <f t="shared" si="18"/>
        <v>40123.83829861111</v>
      </c>
      <c r="S321" s="15">
        <f t="shared" si="19"/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6"/>
        <v>107</v>
      </c>
      <c r="Q322">
        <f t="shared" si="17"/>
        <v>134.91</v>
      </c>
      <c r="R322" s="15">
        <f t="shared" si="18"/>
        <v>42331.551307870366</v>
      </c>
      <c r="S322" s="15">
        <f t="shared" si="19"/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0">ROUND(E323/D323*100,0)</f>
        <v>103</v>
      </c>
      <c r="Q323">
        <f t="shared" ref="Q323:Q386" si="21">IFERROR(ROUND(E323/L323,2),0)</f>
        <v>106.62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5">
        <f t="shared" si="22"/>
        <v>42473.57</v>
      </c>
      <c r="S324" s="15">
        <f t="shared" si="23"/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5">
        <f t="shared" si="22"/>
        <v>42697.32136574074</v>
      </c>
      <c r="S325" s="15">
        <f t="shared" si="23"/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5">
        <f t="shared" si="22"/>
        <v>42184.626250000001</v>
      </c>
      <c r="S326" s="15">
        <f t="shared" si="23"/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5">
        <f t="shared" si="22"/>
        <v>42689.187881944439</v>
      </c>
      <c r="S327" s="15">
        <f t="shared" si="23"/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5">
        <f t="shared" si="22"/>
        <v>42775.314884259264</v>
      </c>
      <c r="S328" s="15">
        <f t="shared" si="23"/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5">
        <f t="shared" si="22"/>
        <v>42058.235289351855</v>
      </c>
      <c r="S329" s="15">
        <f t="shared" si="23"/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5">
        <f t="shared" si="22"/>
        <v>42278.946620370371</v>
      </c>
      <c r="S330" s="15">
        <f t="shared" si="23"/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5">
        <f t="shared" si="22"/>
        <v>42291.46674768519</v>
      </c>
      <c r="S331" s="15">
        <f t="shared" si="23"/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5">
        <f t="shared" si="22"/>
        <v>41379.515775462962</v>
      </c>
      <c r="S332" s="15">
        <f t="shared" si="23"/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5">
        <f t="shared" si="22"/>
        <v>42507.581412037034</v>
      </c>
      <c r="S333" s="15">
        <f t="shared" si="23"/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5">
        <f t="shared" si="22"/>
        <v>42263.680289351847</v>
      </c>
      <c r="S334" s="15">
        <f t="shared" si="23"/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5">
        <f t="shared" si="22"/>
        <v>42437.636469907404</v>
      </c>
      <c r="S335" s="15">
        <f t="shared" si="23"/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5">
        <f t="shared" si="22"/>
        <v>42101.682372685187</v>
      </c>
      <c r="S336" s="15">
        <f t="shared" si="23"/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5">
        <f t="shared" si="22"/>
        <v>42101.737442129626</v>
      </c>
      <c r="S337" s="15">
        <f t="shared" si="23"/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5">
        <f t="shared" si="22"/>
        <v>42291.596273148149</v>
      </c>
      <c r="S338" s="15">
        <f t="shared" si="23"/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5">
        <f t="shared" si="22"/>
        <v>42047.128564814819</v>
      </c>
      <c r="S339" s="15">
        <f t="shared" si="23"/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5">
        <f t="shared" si="22"/>
        <v>42093.760046296295</v>
      </c>
      <c r="S341" s="15">
        <f t="shared" si="23"/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5">
        <f t="shared" si="22"/>
        <v>42772.669062500005</v>
      </c>
      <c r="S342" s="15">
        <f t="shared" si="23"/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5">
        <f t="shared" si="22"/>
        <v>41894.879606481481</v>
      </c>
      <c r="S343" s="15">
        <f t="shared" si="23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5">
        <f t="shared" si="22"/>
        <v>42459.780844907407</v>
      </c>
      <c r="S344" s="15">
        <f t="shared" si="23"/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5">
        <f t="shared" si="22"/>
        <v>41926.73778935185</v>
      </c>
      <c r="S345" s="15">
        <f t="shared" si="23"/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5">
        <f t="shared" si="22"/>
        <v>42111.970995370371</v>
      </c>
      <c r="S346" s="15">
        <f t="shared" si="23"/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5">
        <f t="shared" si="22"/>
        <v>42114.944328703699</v>
      </c>
      <c r="S347" s="15">
        <f t="shared" si="23"/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5">
        <f t="shared" si="22"/>
        <v>42261.500243055561</v>
      </c>
      <c r="S348" s="15">
        <f t="shared" si="23"/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5">
        <f t="shared" si="22"/>
        <v>42292.495474537034</v>
      </c>
      <c r="S349" s="15">
        <f t="shared" si="23"/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5">
        <f t="shared" si="22"/>
        <v>42207.58699074074</v>
      </c>
      <c r="S350" s="15">
        <f t="shared" si="23"/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5">
        <f t="shared" si="22"/>
        <v>42760.498935185184</v>
      </c>
      <c r="S351" s="15">
        <f t="shared" si="23"/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5">
        <f t="shared" si="22"/>
        <v>42586.066076388888</v>
      </c>
      <c r="S352" s="15">
        <f t="shared" si="23"/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5">
        <f t="shared" si="22"/>
        <v>42427.964745370366</v>
      </c>
      <c r="S353" s="15">
        <f t="shared" si="23"/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5">
        <f t="shared" si="22"/>
        <v>41890.167453703703</v>
      </c>
      <c r="S354" s="15">
        <f t="shared" si="23"/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5">
        <f t="shared" si="22"/>
        <v>42297.791886574079</v>
      </c>
      <c r="S355" s="15">
        <f t="shared" si="23"/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5">
        <f t="shared" si="22"/>
        <v>42438.827789351853</v>
      </c>
      <c r="S356" s="15">
        <f t="shared" si="23"/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5">
        <f t="shared" si="22"/>
        <v>41943.293912037036</v>
      </c>
      <c r="S357" s="15">
        <f t="shared" si="23"/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5">
        <f t="shared" si="22"/>
        <v>42415.803159722222</v>
      </c>
      <c r="S358" s="15">
        <f t="shared" si="23"/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5">
        <f t="shared" si="22"/>
        <v>42078.222187499996</v>
      </c>
      <c r="S359" s="15">
        <f t="shared" si="23"/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5">
        <f t="shared" si="22"/>
        <v>42507.860196759255</v>
      </c>
      <c r="S360" s="15">
        <f t="shared" si="23"/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5">
        <f t="shared" si="22"/>
        <v>41935.070486111108</v>
      </c>
      <c r="S361" s="15">
        <f t="shared" si="23"/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5">
        <f t="shared" si="22"/>
        <v>42163.897916666669</v>
      </c>
      <c r="S362" s="15">
        <f t="shared" si="23"/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5">
        <f t="shared" si="22"/>
        <v>41936.001226851848</v>
      </c>
      <c r="S363" s="15">
        <f t="shared" si="23"/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5">
        <f t="shared" si="22"/>
        <v>41837.210543981484</v>
      </c>
      <c r="S364" s="15">
        <f t="shared" si="23"/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5">
        <f t="shared" si="22"/>
        <v>40255.744629629626</v>
      </c>
      <c r="S365" s="15">
        <f t="shared" si="23"/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5">
        <f t="shared" si="22"/>
        <v>41780.859629629631</v>
      </c>
      <c r="S366" s="15">
        <f t="shared" si="23"/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5">
        <f t="shared" si="22"/>
        <v>41668.606469907405</v>
      </c>
      <c r="S367" s="15">
        <f t="shared" si="23"/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5">
        <f t="shared" si="22"/>
        <v>41019.793032407404</v>
      </c>
      <c r="S368" s="15">
        <f t="shared" si="23"/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5">
        <f t="shared" si="22"/>
        <v>41355.577291666668</v>
      </c>
      <c r="S369" s="15">
        <f t="shared" si="23"/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5">
        <f t="shared" si="22"/>
        <v>42043.605578703704</v>
      </c>
      <c r="S370" s="15">
        <f t="shared" si="23"/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5">
        <f t="shared" si="22"/>
        <v>40893.551724537036</v>
      </c>
      <c r="S371" s="15">
        <f t="shared" si="23"/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5">
        <f t="shared" si="22"/>
        <v>42711.795138888891</v>
      </c>
      <c r="S372" s="15">
        <f t="shared" si="23"/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5">
        <f t="shared" si="22"/>
        <v>41261.767812500002</v>
      </c>
      <c r="S373" s="15">
        <f t="shared" si="23"/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5">
        <f t="shared" si="22"/>
        <v>42425.576898148152</v>
      </c>
      <c r="S374" s="15">
        <f t="shared" si="23"/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5">
        <f t="shared" si="22"/>
        <v>41078.91201388889</v>
      </c>
      <c r="S375" s="15">
        <f t="shared" si="23"/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5">
        <f t="shared" si="22"/>
        <v>40757.889247685183</v>
      </c>
      <c r="S376" s="15">
        <f t="shared" si="23"/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5">
        <f t="shared" si="22"/>
        <v>41657.985081018516</v>
      </c>
      <c r="S377" s="15">
        <f t="shared" si="23"/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5">
        <f t="shared" si="22"/>
        <v>42576.452731481477</v>
      </c>
      <c r="S378" s="15">
        <f t="shared" si="23"/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5">
        <f t="shared" si="22"/>
        <v>42292.250787037032</v>
      </c>
      <c r="S379" s="15">
        <f t="shared" si="23"/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5">
        <f t="shared" si="22"/>
        <v>42370.571851851855</v>
      </c>
      <c r="S380" s="15">
        <f t="shared" si="23"/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5">
        <f t="shared" si="22"/>
        <v>40987.688333333332</v>
      </c>
      <c r="S381" s="15">
        <f t="shared" si="23"/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5">
        <f t="shared" si="22"/>
        <v>42367.719814814816</v>
      </c>
      <c r="S382" s="15">
        <f t="shared" si="23"/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5">
        <f t="shared" si="22"/>
        <v>41085.698113425926</v>
      </c>
      <c r="S383" s="15">
        <f t="shared" si="23"/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5">
        <f t="shared" si="22"/>
        <v>41144.709490740745</v>
      </c>
      <c r="S384" s="15">
        <f t="shared" si="23"/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5">
        <f t="shared" si="22"/>
        <v>41755.117581018516</v>
      </c>
      <c r="S385" s="15">
        <f t="shared" si="23"/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0"/>
        <v>112</v>
      </c>
      <c r="Q386">
        <f t="shared" si="21"/>
        <v>58.54</v>
      </c>
      <c r="R386" s="15">
        <f t="shared" si="22"/>
        <v>41980.781793981485</v>
      </c>
      <c r="S386" s="15">
        <f t="shared" si="23"/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4">ROUND(E387/D387*100,0)</f>
        <v>106</v>
      </c>
      <c r="Q387">
        <f t="shared" ref="Q387:Q450" si="25">IFERROR(ROUND(E387/L387,2),0)</f>
        <v>111.8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5">
        <f t="shared" si="26"/>
        <v>42211.951284722221</v>
      </c>
      <c r="S388" s="15">
        <f t="shared" si="27"/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5">
        <f t="shared" si="26"/>
        <v>42200.67659722222</v>
      </c>
      <c r="S389" s="15">
        <f t="shared" si="27"/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5">
        <f t="shared" si="26"/>
        <v>42549.076157407413</v>
      </c>
      <c r="S390" s="15">
        <f t="shared" si="27"/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5">
        <f t="shared" si="26"/>
        <v>41674.063078703701</v>
      </c>
      <c r="S391" s="15">
        <f t="shared" si="27"/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5">
        <f t="shared" si="26"/>
        <v>42112.036712962959</v>
      </c>
      <c r="S392" s="15">
        <f t="shared" si="27"/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5">
        <f t="shared" si="26"/>
        <v>40865.042256944449</v>
      </c>
      <c r="S393" s="15">
        <f t="shared" si="27"/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5">
        <f t="shared" si="26"/>
        <v>40763.717256944445</v>
      </c>
      <c r="S394" s="15">
        <f t="shared" si="27"/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5">
        <f t="shared" si="26"/>
        <v>41526.708935185183</v>
      </c>
      <c r="S395" s="15">
        <f t="shared" si="27"/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5">
        <f t="shared" si="26"/>
        <v>42417.818078703705</v>
      </c>
      <c r="S396" s="15">
        <f t="shared" si="27"/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5">
        <f t="shared" si="26"/>
        <v>40990.909259259257</v>
      </c>
      <c r="S397" s="15">
        <f t="shared" si="27"/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5">
        <f t="shared" si="26"/>
        <v>41082.564884259256</v>
      </c>
      <c r="S398" s="15">
        <f t="shared" si="27"/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5">
        <f t="shared" si="26"/>
        <v>40379.776435185187</v>
      </c>
      <c r="S399" s="15">
        <f t="shared" si="27"/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5">
        <f t="shared" si="26"/>
        <v>42078.793124999997</v>
      </c>
      <c r="S400" s="15">
        <f t="shared" si="27"/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5">
        <f t="shared" si="26"/>
        <v>42687.875775462962</v>
      </c>
      <c r="S401" s="15">
        <f t="shared" si="27"/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5">
        <f t="shared" si="26"/>
        <v>41745.635960648149</v>
      </c>
      <c r="S402" s="15">
        <f t="shared" si="27"/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5">
        <f t="shared" si="26"/>
        <v>40732.842245370368</v>
      </c>
      <c r="S403" s="15">
        <f t="shared" si="27"/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5">
        <f t="shared" si="26"/>
        <v>42292.539548611108</v>
      </c>
      <c r="S404" s="15">
        <f t="shared" si="27"/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5">
        <f t="shared" si="26"/>
        <v>40718.310659722221</v>
      </c>
      <c r="S405" s="15">
        <f t="shared" si="27"/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5">
        <f t="shared" si="26"/>
        <v>41646.628032407411</v>
      </c>
      <c r="S406" s="15">
        <f t="shared" si="27"/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5">
        <f t="shared" si="26"/>
        <v>41674.08494212963</v>
      </c>
      <c r="S407" s="15">
        <f t="shared" si="27"/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5">
        <f t="shared" si="26"/>
        <v>40638.162465277775</v>
      </c>
      <c r="S408" s="15">
        <f t="shared" si="27"/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5">
        <f t="shared" si="26"/>
        <v>40806.870949074073</v>
      </c>
      <c r="S409" s="15">
        <f t="shared" si="27"/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5">
        <f t="shared" si="26"/>
        <v>41543.735995370371</v>
      </c>
      <c r="S410" s="15">
        <f t="shared" si="27"/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5">
        <f t="shared" si="26"/>
        <v>42543.862777777773</v>
      </c>
      <c r="S411" s="15">
        <f t="shared" si="27"/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5">
        <f t="shared" si="26"/>
        <v>42113.981446759266</v>
      </c>
      <c r="S412" s="15">
        <f t="shared" si="27"/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5">
        <f t="shared" si="26"/>
        <v>41598.17597222222</v>
      </c>
      <c r="S413" s="15">
        <f t="shared" si="27"/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5">
        <f t="shared" si="26"/>
        <v>41099.742800925924</v>
      </c>
      <c r="S414" s="15">
        <f t="shared" si="27"/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5">
        <f t="shared" si="26"/>
        <v>41079.877442129626</v>
      </c>
      <c r="S415" s="15">
        <f t="shared" si="27"/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5">
        <f t="shared" si="26"/>
        <v>41529.063252314816</v>
      </c>
      <c r="S416" s="15">
        <f t="shared" si="27"/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5">
        <f t="shared" si="26"/>
        <v>41904.851875</v>
      </c>
      <c r="S417" s="15">
        <f t="shared" si="27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5">
        <f t="shared" si="26"/>
        <v>41648.396192129629</v>
      </c>
      <c r="S418" s="15">
        <f t="shared" si="27"/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5">
        <f t="shared" si="26"/>
        <v>41360.970601851855</v>
      </c>
      <c r="S419" s="15">
        <f t="shared" si="27"/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5">
        <f t="shared" si="26"/>
        <v>42178.282372685186</v>
      </c>
      <c r="S420" s="15">
        <f t="shared" si="27"/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5">
        <f t="shared" si="26"/>
        <v>41394.842442129629</v>
      </c>
      <c r="S421" s="15">
        <f t="shared" si="27"/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0</v>
      </c>
      <c r="Q422">
        <f t="shared" si="25"/>
        <v>4.83</v>
      </c>
      <c r="R422" s="15">
        <f t="shared" si="26"/>
        <v>41682.23646990741</v>
      </c>
      <c r="S422" s="15">
        <f t="shared" si="27"/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5">
        <f t="shared" si="26"/>
        <v>42177.491388888884</v>
      </c>
      <c r="S423" s="15">
        <f t="shared" si="27"/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5">
        <f t="shared" si="26"/>
        <v>41863.260381944441</v>
      </c>
      <c r="S424" s="15">
        <f t="shared" si="27"/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5">
        <f t="shared" si="26"/>
        <v>41400.92627314815</v>
      </c>
      <c r="S425" s="15">
        <f t="shared" si="27"/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5">
        <f t="shared" si="26"/>
        <v>40934.376145833332</v>
      </c>
      <c r="S426" s="15">
        <f t="shared" si="27"/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0</v>
      </c>
      <c r="Q427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5">
        <f t="shared" si="26"/>
        <v>42400.711967592593</v>
      </c>
      <c r="S428" s="15">
        <f t="shared" si="27"/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0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6</v>
      </c>
      <c r="Q430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0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2</v>
      </c>
      <c r="Q432">
        <f t="shared" si="25"/>
        <v>4.8</v>
      </c>
      <c r="R432" s="15">
        <f t="shared" si="26"/>
        <v>41513.107256944444</v>
      </c>
      <c r="S432" s="15">
        <f t="shared" si="27"/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5">
        <f t="shared" si="26"/>
        <v>42526.871331018512</v>
      </c>
      <c r="S433" s="15">
        <f t="shared" si="27"/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5">
        <f t="shared" si="26"/>
        <v>42238.726631944446</v>
      </c>
      <c r="S434" s="15">
        <f t="shared" si="27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0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5</v>
      </c>
      <c r="Q436">
        <f t="shared" si="25"/>
        <v>62.5</v>
      </c>
      <c r="R436" s="15">
        <f t="shared" si="26"/>
        <v>41576.834513888891</v>
      </c>
      <c r="S436" s="15">
        <f t="shared" si="27"/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0</v>
      </c>
      <c r="Q437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0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0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5">
        <f t="shared" si="26"/>
        <v>42296.261087962965</v>
      </c>
      <c r="S440" s="15">
        <f t="shared" si="27"/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5">
        <f t="shared" si="26"/>
        <v>42024.888692129629</v>
      </c>
      <c r="S444" s="15">
        <f t="shared" si="27"/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0</v>
      </c>
      <c r="Q445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5</v>
      </c>
      <c r="Q446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0</v>
      </c>
      <c r="Q447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5">
        <f t="shared" si="26"/>
        <v>42037.083564814813</v>
      </c>
      <c r="S448" s="15">
        <f t="shared" si="27"/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0</v>
      </c>
      <c r="Q449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4"/>
        <v>3</v>
      </c>
      <c r="Q450">
        <f t="shared" si="25"/>
        <v>20.5</v>
      </c>
      <c r="R450" s="15">
        <f t="shared" si="26"/>
        <v>41753.758043981477</v>
      </c>
      <c r="S450" s="15">
        <f t="shared" si="27"/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8">ROUND(E451/D451*100,0)</f>
        <v>2</v>
      </c>
      <c r="Q451">
        <f t="shared" ref="Q451:Q514" si="29">IFERROR(ROUND(E451/L451,2),0)</f>
        <v>9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5">
        <f t="shared" si="30"/>
        <v>41654.946759259255</v>
      </c>
      <c r="S452" s="15">
        <f t="shared" si="31"/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0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64</v>
      </c>
      <c r="Q454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0</v>
      </c>
      <c r="Q455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5">
        <f t="shared" si="30"/>
        <v>41938.717256944445</v>
      </c>
      <c r="S456" s="15">
        <f t="shared" si="31"/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0</v>
      </c>
      <c r="Q457">
        <f t="shared" si="29"/>
        <v>22.5</v>
      </c>
      <c r="R457" s="15">
        <f t="shared" si="30"/>
        <v>40971.002569444441</v>
      </c>
      <c r="S457" s="15">
        <f t="shared" si="31"/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5">
        <f t="shared" si="30"/>
        <v>41547.694456018515</v>
      </c>
      <c r="S458" s="15">
        <f t="shared" si="31"/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0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5">
        <f t="shared" si="30"/>
        <v>41378.69976851852</v>
      </c>
      <c r="S460" s="15">
        <f t="shared" si="31"/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0</v>
      </c>
      <c r="Q461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0</v>
      </c>
      <c r="Q462">
        <f t="shared" si="29"/>
        <v>12.5</v>
      </c>
      <c r="R462" s="15">
        <f t="shared" si="30"/>
        <v>41759.542534722219</v>
      </c>
      <c r="S462" s="15">
        <f t="shared" si="31"/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0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0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5">
        <f t="shared" si="30"/>
        <v>40750.710104166668</v>
      </c>
      <c r="S465" s="15">
        <f t="shared" si="31"/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0</v>
      </c>
      <c r="Q466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5">
        <f t="shared" si="30"/>
        <v>41801.120069444441</v>
      </c>
      <c r="S467" s="15">
        <f t="shared" si="31"/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</v>
      </c>
      <c r="Q468">
        <f t="shared" si="29"/>
        <v>15.2</v>
      </c>
      <c r="R468" s="15">
        <f t="shared" si="30"/>
        <v>41129.942870370374</v>
      </c>
      <c r="S468" s="15">
        <f t="shared" si="31"/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5">
        <f t="shared" si="30"/>
        <v>41135.679791666669</v>
      </c>
      <c r="S469" s="15">
        <f t="shared" si="31"/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0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0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1</v>
      </c>
      <c r="Q472">
        <f t="shared" si="29"/>
        <v>25.5</v>
      </c>
      <c r="R472" s="15">
        <f t="shared" si="30"/>
        <v>41605.167696759258</v>
      </c>
      <c r="S472" s="15">
        <f t="shared" si="31"/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5">
        <f t="shared" si="30"/>
        <v>41703.721979166665</v>
      </c>
      <c r="S473" s="15">
        <f t="shared" si="31"/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5">
        <f t="shared" si="30"/>
        <v>41844.922662037039</v>
      </c>
      <c r="S474" s="15">
        <f t="shared" si="31"/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3</v>
      </c>
      <c r="Q475">
        <f t="shared" si="29"/>
        <v>61.5</v>
      </c>
      <c r="R475" s="15">
        <f t="shared" si="30"/>
        <v>41869.698136574072</v>
      </c>
      <c r="S475" s="15">
        <f t="shared" si="31"/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0</v>
      </c>
      <c r="Q476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0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5">
        <f t="shared" si="30"/>
        <v>41757.975011574075</v>
      </c>
      <c r="S478" s="15">
        <f t="shared" si="31"/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0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0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5">
        <f t="shared" si="30"/>
        <v>41904.407812500001</v>
      </c>
      <c r="S481" s="15">
        <f t="shared" si="31"/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5">
        <f t="shared" si="30"/>
        <v>41465.500173611108</v>
      </c>
      <c r="S482" s="15">
        <f t="shared" si="31"/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5">
        <f t="shared" si="30"/>
        <v>41162.672326388885</v>
      </c>
      <c r="S483" s="15">
        <f t="shared" si="31"/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0</v>
      </c>
      <c r="Q484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5">
        <f t="shared" si="30"/>
        <v>41243.197592592594</v>
      </c>
      <c r="S485" s="15">
        <f t="shared" si="31"/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5">
        <f t="shared" si="30"/>
        <v>42272.93949074074</v>
      </c>
      <c r="S486" s="15">
        <f t="shared" si="31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5">
        <f t="shared" si="30"/>
        <v>41381.50577546296</v>
      </c>
      <c r="S487" s="15">
        <f t="shared" si="31"/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0</v>
      </c>
      <c r="Q488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0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0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5">
        <f t="shared" si="30"/>
        <v>40882.481666666667</v>
      </c>
      <c r="S491" s="15">
        <f t="shared" si="31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0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0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0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5">
        <f t="shared" si="30"/>
        <v>41799.830613425926</v>
      </c>
      <c r="S496" s="15">
        <f t="shared" si="31"/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0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0</v>
      </c>
      <c r="Q498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1</v>
      </c>
      <c r="Q499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5">
        <f t="shared" si="30"/>
        <v>40858.762141203704</v>
      </c>
      <c r="S500" s="15">
        <f t="shared" si="31"/>
        <v>40900.762141203704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5">
        <f t="shared" si="30"/>
        <v>40043.895462962959</v>
      </c>
      <c r="S501" s="15">
        <f t="shared" si="31"/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5">
        <f t="shared" si="30"/>
        <v>40247.886006944449</v>
      </c>
      <c r="S502" s="15">
        <f t="shared" si="31"/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0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1</v>
      </c>
      <c r="Q504">
        <f t="shared" si="29"/>
        <v>57.5</v>
      </c>
      <c r="R504" s="15">
        <f t="shared" si="30"/>
        <v>40956.553530092591</v>
      </c>
      <c r="S504" s="15">
        <f t="shared" si="31"/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5">
        <f t="shared" si="30"/>
        <v>41991.526655092588</v>
      </c>
      <c r="S505" s="15">
        <f t="shared" si="31"/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1</v>
      </c>
      <c r="Q506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0</v>
      </c>
      <c r="Q507">
        <f t="shared" si="29"/>
        <v>3.71</v>
      </c>
      <c r="R507" s="15">
        <f t="shared" si="30"/>
        <v>42318.098217592589</v>
      </c>
      <c r="S507" s="15">
        <f t="shared" si="31"/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0</v>
      </c>
      <c r="Q508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3</v>
      </c>
      <c r="Q509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5">
        <f t="shared" si="30"/>
        <v>40995.024317129632</v>
      </c>
      <c r="S510" s="15">
        <f t="shared" si="31"/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0</v>
      </c>
      <c r="Q511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</v>
      </c>
      <c r="Q513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8"/>
        <v>0</v>
      </c>
      <c r="Q514">
        <f t="shared" si="29"/>
        <v>5.5</v>
      </c>
      <c r="R514" s="15">
        <f t="shared" si="30"/>
        <v>42649.742210648154</v>
      </c>
      <c r="S514" s="15">
        <f t="shared" si="31"/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2">ROUND(E515/D515*100,0)</f>
        <v>14</v>
      </c>
      <c r="Q515">
        <f t="shared" ref="Q515:Q578" si="33">IFERROR(ROUND(E515/L515,2),0)</f>
        <v>102.38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5">
        <f t="shared" si="34"/>
        <v>41830.613969907405</v>
      </c>
      <c r="S516" s="15">
        <f t="shared" si="35"/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5">
        <f t="shared" si="34"/>
        <v>42327.490752314814</v>
      </c>
      <c r="S517" s="15">
        <f t="shared" si="35"/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0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5">
        <f t="shared" si="34"/>
        <v>42738.615289351852</v>
      </c>
      <c r="S519" s="15">
        <f t="shared" si="35"/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0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5">
        <f t="shared" si="34"/>
        <v>41218.391446759262</v>
      </c>
      <c r="S521" s="15">
        <f t="shared" si="35"/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5">
        <f t="shared" si="34"/>
        <v>42318.702094907407</v>
      </c>
      <c r="S522" s="15">
        <f t="shared" si="35"/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5">
        <f t="shared" si="34"/>
        <v>42646.092812499999</v>
      </c>
      <c r="S523" s="15">
        <f t="shared" si="35"/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5">
        <f t="shared" si="34"/>
        <v>42430.040798611109</v>
      </c>
      <c r="S524" s="15">
        <f t="shared" si="35"/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5">
        <f t="shared" si="34"/>
        <v>42238.13282407407</v>
      </c>
      <c r="S525" s="15">
        <f t="shared" si="35"/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5">
        <f t="shared" si="34"/>
        <v>42492.717233796298</v>
      </c>
      <c r="S526" s="15">
        <f t="shared" si="35"/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5">
        <f t="shared" si="34"/>
        <v>42192.591944444444</v>
      </c>
      <c r="S528" s="15">
        <f t="shared" si="35"/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5">
        <f t="shared" si="34"/>
        <v>42753.205625000002</v>
      </c>
      <c r="S529" s="15">
        <f t="shared" si="35"/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5">
        <f t="shared" si="34"/>
        <v>42155.920219907406</v>
      </c>
      <c r="S530" s="15">
        <f t="shared" si="35"/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5">
        <f t="shared" si="34"/>
        <v>42725.031180555554</v>
      </c>
      <c r="S531" s="15">
        <f t="shared" si="35"/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5">
        <f t="shared" si="34"/>
        <v>42157.591064814813</v>
      </c>
      <c r="S532" s="15">
        <f t="shared" si="35"/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5">
        <f t="shared" si="34"/>
        <v>42676.065150462964</v>
      </c>
      <c r="S533" s="15">
        <f t="shared" si="35"/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5">
        <f t="shared" si="34"/>
        <v>42473.007037037038</v>
      </c>
      <c r="S534" s="15">
        <f t="shared" si="35"/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5">
        <f t="shared" si="34"/>
        <v>42482.43478009259</v>
      </c>
      <c r="S535" s="15">
        <f t="shared" si="35"/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5">
        <f t="shared" si="34"/>
        <v>42270.810995370368</v>
      </c>
      <c r="S536" s="15">
        <f t="shared" si="35"/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5">
        <f t="shared" si="34"/>
        <v>42711.545196759253</v>
      </c>
      <c r="S537" s="15">
        <f t="shared" si="35"/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5">
        <f t="shared" si="34"/>
        <v>42179.344988425932</v>
      </c>
      <c r="S538" s="15">
        <f t="shared" si="35"/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5">
        <f t="shared" si="34"/>
        <v>42282.768414351856</v>
      </c>
      <c r="S539" s="15">
        <f t="shared" si="35"/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5">
        <f t="shared" si="34"/>
        <v>42473.794710648144</v>
      </c>
      <c r="S540" s="15">
        <f t="shared" si="35"/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5">
        <f t="shared" si="34"/>
        <v>42535.049849537041</v>
      </c>
      <c r="S541" s="15">
        <f t="shared" si="35"/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0</v>
      </c>
      <c r="Q542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1</v>
      </c>
      <c r="Q543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0</v>
      </c>
      <c r="Q544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0</v>
      </c>
      <c r="Q545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1</v>
      </c>
      <c r="Q546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5">
        <f t="shared" si="34"/>
        <v>42283.592465277776</v>
      </c>
      <c r="S547" s="15">
        <f t="shared" si="35"/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0</v>
      </c>
      <c r="Q548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0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0</v>
      </c>
      <c r="Q550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3</v>
      </c>
      <c r="Q551">
        <f t="shared" si="33"/>
        <v>8.5</v>
      </c>
      <c r="R551" s="15">
        <f t="shared" si="34"/>
        <v>42163.636828703704</v>
      </c>
      <c r="S551" s="15">
        <f t="shared" si="35"/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1</v>
      </c>
      <c r="Q552">
        <f t="shared" si="33"/>
        <v>8.75</v>
      </c>
      <c r="R552" s="15">
        <f t="shared" si="34"/>
        <v>42753.678761574076</v>
      </c>
      <c r="S552" s="15">
        <f t="shared" si="35"/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5">
        <f t="shared" si="34"/>
        <v>42173.275740740741</v>
      </c>
      <c r="S553" s="15">
        <f t="shared" si="35"/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0</v>
      </c>
      <c r="Q555">
        <f t="shared" si="33"/>
        <v>20.5</v>
      </c>
      <c r="R555" s="15">
        <f t="shared" si="34"/>
        <v>41927.71980324074</v>
      </c>
      <c r="S555" s="15">
        <f t="shared" si="35"/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5">
        <f t="shared" si="34"/>
        <v>41901.684861111113</v>
      </c>
      <c r="S556" s="15">
        <f t="shared" si="35"/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0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3</v>
      </c>
      <c r="Q558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1</v>
      </c>
      <c r="Q559">
        <f t="shared" si="33"/>
        <v>68.3</v>
      </c>
      <c r="R559" s="15">
        <f t="shared" si="34"/>
        <v>42676.942164351851</v>
      </c>
      <c r="S559" s="15">
        <f t="shared" si="35"/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0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0</v>
      </c>
      <c r="Q561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0</v>
      </c>
      <c r="Q562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0</v>
      </c>
      <c r="Q563">
        <f t="shared" si="33"/>
        <v>27.5</v>
      </c>
      <c r="R563" s="15">
        <f t="shared" si="34"/>
        <v>42268.658715277779</v>
      </c>
      <c r="S563" s="15">
        <f t="shared" si="35"/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0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0</v>
      </c>
      <c r="Q565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0</v>
      </c>
      <c r="Q566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0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0</v>
      </c>
      <c r="Q568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1</v>
      </c>
      <c r="Q570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1</v>
      </c>
      <c r="Q571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0</v>
      </c>
      <c r="Q572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0</v>
      </c>
      <c r="Q573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0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5">
        <f t="shared" si="34"/>
        <v>41963.050127314811</v>
      </c>
      <c r="S575" s="15">
        <f t="shared" si="35"/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</v>
      </c>
      <c r="Q576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5">
        <f t="shared" si="34"/>
        <v>42138.692627314813</v>
      </c>
      <c r="S577" s="15">
        <f t="shared" si="35"/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2"/>
        <v>0</v>
      </c>
      <c r="Q578">
        <f t="shared" si="33"/>
        <v>1</v>
      </c>
      <c r="R578" s="15">
        <f t="shared" si="34"/>
        <v>42031.471666666665</v>
      </c>
      <c r="S578" s="15">
        <f t="shared" si="35"/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36">ROUND(E579/D579*100,0)</f>
        <v>0</v>
      </c>
      <c r="Q579">
        <f t="shared" ref="Q579:Q642" si="37">IFERROR(ROUND(E579/L579,2),0)</f>
        <v>10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6"/>
        <v>0</v>
      </c>
      <c r="Q580">
        <f t="shared" si="37"/>
        <v>2</v>
      </c>
      <c r="R580" s="15">
        <f t="shared" si="38"/>
        <v>42230.578622685185</v>
      </c>
      <c r="S580" s="15">
        <f t="shared" si="39"/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6"/>
        <v>1</v>
      </c>
      <c r="Q581">
        <f t="shared" si="37"/>
        <v>35</v>
      </c>
      <c r="R581" s="15">
        <f t="shared" si="38"/>
        <v>41968.852118055554</v>
      </c>
      <c r="S581" s="15">
        <f t="shared" si="39"/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6"/>
        <v>0</v>
      </c>
      <c r="Q582">
        <f t="shared" si="37"/>
        <v>1</v>
      </c>
      <c r="R582" s="15">
        <f t="shared" si="38"/>
        <v>42605.908182870371</v>
      </c>
      <c r="S582" s="15">
        <f t="shared" si="39"/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6"/>
        <v>0</v>
      </c>
      <c r="Q583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6"/>
        <v>0</v>
      </c>
      <c r="Q584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6"/>
        <v>0</v>
      </c>
      <c r="Q585">
        <f t="shared" si="37"/>
        <v>1</v>
      </c>
      <c r="R585" s="15">
        <f t="shared" si="38"/>
        <v>42052.93850694444</v>
      </c>
      <c r="S585" s="15">
        <f t="shared" si="39"/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6"/>
        <v>1</v>
      </c>
      <c r="Q586">
        <f t="shared" si="37"/>
        <v>5</v>
      </c>
      <c r="R586" s="15">
        <f t="shared" si="38"/>
        <v>42049.716620370367</v>
      </c>
      <c r="S586" s="15">
        <f t="shared" si="39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6"/>
        <v>0</v>
      </c>
      <c r="Q587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6"/>
        <v>1</v>
      </c>
      <c r="Q588">
        <f t="shared" si="37"/>
        <v>14</v>
      </c>
      <c r="R588" s="15">
        <f t="shared" si="38"/>
        <v>42020.854247685187</v>
      </c>
      <c r="S588" s="15">
        <f t="shared" si="39"/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5">
        <f t="shared" si="38"/>
        <v>42080.757326388892</v>
      </c>
      <c r="S589" s="15">
        <f t="shared" si="39"/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5">
        <f t="shared" si="38"/>
        <v>42631.769513888896</v>
      </c>
      <c r="S590" s="15">
        <f t="shared" si="39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6"/>
        <v>0</v>
      </c>
      <c r="Q591">
        <f t="shared" si="37"/>
        <v>1</v>
      </c>
      <c r="R591" s="15">
        <f t="shared" si="38"/>
        <v>42178.614571759259</v>
      </c>
      <c r="S591" s="15">
        <f t="shared" si="39"/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5">
        <f t="shared" si="38"/>
        <v>42377.554756944446</v>
      </c>
      <c r="S592" s="15">
        <f t="shared" si="39"/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6"/>
        <v>0</v>
      </c>
      <c r="Q593">
        <f t="shared" si="37"/>
        <v>30.5</v>
      </c>
      <c r="R593" s="15">
        <f t="shared" si="38"/>
        <v>42177.543171296296</v>
      </c>
      <c r="S593" s="15">
        <f t="shared" si="39"/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6"/>
        <v>3</v>
      </c>
      <c r="Q594">
        <f t="shared" si="37"/>
        <v>250</v>
      </c>
      <c r="R594" s="15">
        <f t="shared" si="38"/>
        <v>41946.232175925928</v>
      </c>
      <c r="S594" s="15">
        <f t="shared" si="39"/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5">
        <f t="shared" si="38"/>
        <v>42070.677604166667</v>
      </c>
      <c r="S595" s="15">
        <f t="shared" si="39"/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6"/>
        <v>0</v>
      </c>
      <c r="Q596">
        <f t="shared" si="37"/>
        <v>13</v>
      </c>
      <c r="R596" s="15">
        <f t="shared" si="38"/>
        <v>42446.780162037037</v>
      </c>
      <c r="S596" s="15">
        <f t="shared" si="39"/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5">
        <f t="shared" si="38"/>
        <v>42083.069884259254</v>
      </c>
      <c r="S597" s="15">
        <f t="shared" si="39"/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6"/>
        <v>0</v>
      </c>
      <c r="Q598">
        <f t="shared" si="37"/>
        <v>3</v>
      </c>
      <c r="R598" s="15">
        <f t="shared" si="38"/>
        <v>42646.896898148145</v>
      </c>
      <c r="S598" s="15">
        <f t="shared" si="39"/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6"/>
        <v>0</v>
      </c>
      <c r="Q599">
        <f t="shared" si="37"/>
        <v>10</v>
      </c>
      <c r="R599" s="15">
        <f t="shared" si="38"/>
        <v>42545.705266203702</v>
      </c>
      <c r="S599" s="15">
        <f t="shared" si="39"/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5">
        <f t="shared" si="38"/>
        <v>41948.00209490741</v>
      </c>
      <c r="S600" s="15">
        <f t="shared" si="39"/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6"/>
        <v>0</v>
      </c>
      <c r="Q601">
        <f t="shared" si="37"/>
        <v>15.5</v>
      </c>
      <c r="R601" s="15">
        <f t="shared" si="38"/>
        <v>42047.812523148154</v>
      </c>
      <c r="S601" s="15">
        <f t="shared" si="39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6"/>
        <v>2</v>
      </c>
      <c r="Q602">
        <f t="shared" si="37"/>
        <v>100</v>
      </c>
      <c r="R602" s="15">
        <f t="shared" si="38"/>
        <v>42073.798171296294</v>
      </c>
      <c r="S602" s="15">
        <f t="shared" si="39"/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5">
        <f t="shared" si="38"/>
        <v>41969.858090277776</v>
      </c>
      <c r="S603" s="15">
        <f t="shared" si="39"/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6"/>
        <v>0</v>
      </c>
      <c r="Q604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5">
        <f t="shared" si="38"/>
        <v>41835.639155092591</v>
      </c>
      <c r="S605" s="15">
        <f t="shared" si="39"/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6"/>
        <v>0</v>
      </c>
      <c r="Q606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5">
        <f t="shared" si="38"/>
        <v>42194.357731481476</v>
      </c>
      <c r="S607" s="15">
        <f t="shared" si="39"/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6"/>
        <v>0</v>
      </c>
      <c r="Q608">
        <f t="shared" si="37"/>
        <v>10</v>
      </c>
      <c r="R608" s="15">
        <f t="shared" si="38"/>
        <v>42102.650567129633</v>
      </c>
      <c r="S608" s="15">
        <f t="shared" si="39"/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6"/>
        <v>0</v>
      </c>
      <c r="Q609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5">
        <f t="shared" si="38"/>
        <v>42140.921064814815</v>
      </c>
      <c r="S610" s="15">
        <f t="shared" si="39"/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6"/>
        <v>1</v>
      </c>
      <c r="Q611">
        <f t="shared" si="37"/>
        <v>5</v>
      </c>
      <c r="R611" s="15">
        <f t="shared" si="38"/>
        <v>42307.034074074079</v>
      </c>
      <c r="S611" s="15">
        <f t="shared" si="39"/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6"/>
        <v>0</v>
      </c>
      <c r="Q612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6"/>
        <v>0</v>
      </c>
      <c r="Q613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6"/>
        <v>0</v>
      </c>
      <c r="Q614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5">
        <f t="shared" si="38"/>
        <v>42247.496759259258</v>
      </c>
      <c r="S615" s="15">
        <f t="shared" si="39"/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6"/>
        <v>0</v>
      </c>
      <c r="Q616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6"/>
        <v>0</v>
      </c>
      <c r="Q617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6"/>
        <v>0</v>
      </c>
      <c r="Q618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6"/>
        <v>3</v>
      </c>
      <c r="Q619">
        <f t="shared" si="37"/>
        <v>20</v>
      </c>
      <c r="R619" s="15">
        <f t="shared" si="38"/>
        <v>42087.343090277776</v>
      </c>
      <c r="S619" s="15">
        <f t="shared" si="39"/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6"/>
        <v>0</v>
      </c>
      <c r="Q620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6"/>
        <v>0</v>
      </c>
      <c r="Q621">
        <f t="shared" si="37"/>
        <v>1</v>
      </c>
      <c r="R621" s="15">
        <f t="shared" si="38"/>
        <v>41908.650347222225</v>
      </c>
      <c r="S621" s="15">
        <f t="shared" si="39"/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6"/>
        <v>1</v>
      </c>
      <c r="Q622">
        <f t="shared" si="37"/>
        <v>300</v>
      </c>
      <c r="R622" s="15">
        <f t="shared" si="38"/>
        <v>41831.716874999998</v>
      </c>
      <c r="S622" s="15">
        <f t="shared" si="39"/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6"/>
        <v>1</v>
      </c>
      <c r="Q623">
        <f t="shared" si="37"/>
        <v>87</v>
      </c>
      <c r="R623" s="15">
        <f t="shared" si="38"/>
        <v>42528.987696759257</v>
      </c>
      <c r="S623" s="15">
        <f t="shared" si="39"/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5">
        <f t="shared" si="38"/>
        <v>42532.774745370371</v>
      </c>
      <c r="S624" s="15">
        <f t="shared" si="39"/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6"/>
        <v>0</v>
      </c>
      <c r="Q625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6"/>
        <v>0</v>
      </c>
      <c r="Q626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6"/>
        <v>0</v>
      </c>
      <c r="Q627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5">
        <f t="shared" si="38"/>
        <v>42198.559479166666</v>
      </c>
      <c r="S628" s="15">
        <f t="shared" si="39"/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6"/>
        <v>0</v>
      </c>
      <c r="Q629">
        <f t="shared" si="37"/>
        <v>90</v>
      </c>
      <c r="R629" s="15">
        <f t="shared" si="38"/>
        <v>42384.306840277779</v>
      </c>
      <c r="S629" s="15">
        <f t="shared" si="39"/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6"/>
        <v>0</v>
      </c>
      <c r="Q630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5">
        <f t="shared" si="38"/>
        <v>42474.637824074074</v>
      </c>
      <c r="S631" s="15">
        <f t="shared" si="39"/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6"/>
        <v>0</v>
      </c>
      <c r="Q632">
        <f t="shared" si="37"/>
        <v>10</v>
      </c>
      <c r="R632" s="15">
        <f t="shared" si="38"/>
        <v>42223.619456018518</v>
      </c>
      <c r="S632" s="15">
        <f t="shared" si="39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5">
        <f t="shared" si="38"/>
        <v>42489.772326388891</v>
      </c>
      <c r="S633" s="15">
        <f t="shared" si="39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6"/>
        <v>0</v>
      </c>
      <c r="Q634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5">
        <f t="shared" si="38"/>
        <v>42507.29932870371</v>
      </c>
      <c r="S635" s="15">
        <f t="shared" si="39"/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6"/>
        <v>0</v>
      </c>
      <c r="Q636">
        <f t="shared" si="37"/>
        <v>1</v>
      </c>
      <c r="R636" s="15">
        <f t="shared" si="38"/>
        <v>42031.928576388891</v>
      </c>
      <c r="S636" s="15">
        <f t="shared" si="39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6"/>
        <v>0</v>
      </c>
      <c r="Q637">
        <f t="shared" si="37"/>
        <v>2</v>
      </c>
      <c r="R637" s="15">
        <f t="shared" si="38"/>
        <v>42076.092152777783</v>
      </c>
      <c r="S637" s="15">
        <f t="shared" si="39"/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6"/>
        <v>0</v>
      </c>
      <c r="Q638">
        <f t="shared" si="37"/>
        <v>4</v>
      </c>
      <c r="R638" s="15">
        <f t="shared" si="38"/>
        <v>42131.455439814818</v>
      </c>
      <c r="S638" s="15">
        <f t="shared" si="39"/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6"/>
        <v>0</v>
      </c>
      <c r="Q639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6"/>
        <v>0</v>
      </c>
      <c r="Q640">
        <f t="shared" si="37"/>
        <v>3</v>
      </c>
      <c r="R640" s="15">
        <f t="shared" si="38"/>
        <v>42759.593310185184</v>
      </c>
      <c r="S640" s="15">
        <f t="shared" si="39"/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6"/>
        <v>0</v>
      </c>
      <c r="Q641">
        <f t="shared" si="37"/>
        <v>1</v>
      </c>
      <c r="R641" s="15">
        <f t="shared" si="38"/>
        <v>41865.583275462966</v>
      </c>
      <c r="S641" s="15">
        <f t="shared" si="39"/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36"/>
        <v>144</v>
      </c>
      <c r="Q642">
        <f t="shared" si="37"/>
        <v>50.5</v>
      </c>
      <c r="R642" s="15">
        <f t="shared" si="38"/>
        <v>42683.420312500006</v>
      </c>
      <c r="S642" s="15">
        <f t="shared" si="39"/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0">ROUND(E643/D643*100,0)</f>
        <v>119</v>
      </c>
      <c r="Q643">
        <f t="shared" ref="Q643:Q706" si="41">IFERROR(ROUND(E643/L643,2),0)</f>
        <v>151.32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5">
        <f t="shared" si="42"/>
        <v>42199.651319444441</v>
      </c>
      <c r="S644" s="15">
        <f t="shared" si="43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5">
        <f t="shared" si="42"/>
        <v>42100.642071759255</v>
      </c>
      <c r="S645" s="15">
        <f t="shared" si="43"/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5">
        <f t="shared" si="42"/>
        <v>41898.665960648148</v>
      </c>
      <c r="S646" s="15">
        <f t="shared" si="43"/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5">
        <f t="shared" si="42"/>
        <v>42564.026319444441</v>
      </c>
      <c r="S647" s="15">
        <f t="shared" si="43"/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5">
        <f t="shared" si="42"/>
        <v>41832.852627314816</v>
      </c>
      <c r="S648" s="15">
        <f t="shared" si="43"/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5">
        <f t="shared" si="42"/>
        <v>42416.767928240741</v>
      </c>
      <c r="S649" s="15">
        <f t="shared" si="43"/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5">
        <f t="shared" si="42"/>
        <v>41891.693379629629</v>
      </c>
      <c r="S650" s="15">
        <f t="shared" si="43"/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5">
        <f t="shared" si="42"/>
        <v>41877.912187499998</v>
      </c>
      <c r="S651" s="15">
        <f t="shared" si="43"/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5">
        <f t="shared" si="42"/>
        <v>41932.036851851852</v>
      </c>
      <c r="S652" s="15">
        <f t="shared" si="43"/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5">
        <f t="shared" si="42"/>
        <v>41956.017488425925</v>
      </c>
      <c r="S653" s="15">
        <f t="shared" si="43"/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5">
        <f t="shared" si="42"/>
        <v>42675.690393518518</v>
      </c>
      <c r="S654" s="15">
        <f t="shared" si="43"/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5">
        <f t="shared" si="42"/>
        <v>42199.618518518517</v>
      </c>
      <c r="S655" s="15">
        <f t="shared" si="43"/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5">
        <f t="shared" si="42"/>
        <v>42163.957326388889</v>
      </c>
      <c r="S656" s="15">
        <f t="shared" si="43"/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5">
        <f t="shared" si="42"/>
        <v>42045.957314814819</v>
      </c>
      <c r="S657" s="15">
        <f t="shared" si="43"/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5">
        <f t="shared" si="42"/>
        <v>42417.804618055554</v>
      </c>
      <c r="S658" s="15">
        <f t="shared" si="43"/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5">
        <f t="shared" si="42"/>
        <v>42331.84574074074</v>
      </c>
      <c r="S659" s="15">
        <f t="shared" si="43"/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5">
        <f t="shared" si="42"/>
        <v>42179.160752314812</v>
      </c>
      <c r="S660" s="15">
        <f t="shared" si="43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5">
        <f t="shared" si="42"/>
        <v>42209.593692129631</v>
      </c>
      <c r="S661" s="15">
        <f t="shared" si="43"/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5">
        <f t="shared" si="42"/>
        <v>41922.741655092592</v>
      </c>
      <c r="S662" s="15">
        <f t="shared" si="43"/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5">
        <f t="shared" si="42"/>
        <v>42636.645358796297</v>
      </c>
      <c r="S663" s="15">
        <f t="shared" si="43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0"/>
        <v>0</v>
      </c>
      <c r="Q664">
        <f t="shared" si="41"/>
        <v>39</v>
      </c>
      <c r="R664" s="15">
        <f t="shared" si="42"/>
        <v>41990.438043981485</v>
      </c>
      <c r="S664" s="15">
        <f t="shared" si="43"/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0"/>
        <v>0</v>
      </c>
      <c r="Q665">
        <f t="shared" si="41"/>
        <v>100</v>
      </c>
      <c r="R665" s="15">
        <f t="shared" si="42"/>
        <v>42173.843240740738</v>
      </c>
      <c r="S665" s="15">
        <f t="shared" si="43"/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5">
        <f t="shared" si="42"/>
        <v>42077.666377314818</v>
      </c>
      <c r="S666" s="15">
        <f t="shared" si="43"/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5">
        <f t="shared" si="42"/>
        <v>42688.711354166662</v>
      </c>
      <c r="S667" s="15">
        <f t="shared" si="43"/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0"/>
        <v>0</v>
      </c>
      <c r="Q668">
        <f t="shared" si="41"/>
        <v>2</v>
      </c>
      <c r="R668" s="15">
        <f t="shared" si="42"/>
        <v>41838.832152777781</v>
      </c>
      <c r="S668" s="15">
        <f t="shared" si="43"/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5">
        <f t="shared" si="42"/>
        <v>42632.373414351852</v>
      </c>
      <c r="S669" s="15">
        <f t="shared" si="43"/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5">
        <f t="shared" si="42"/>
        <v>42090.831273148149</v>
      </c>
      <c r="S670" s="15">
        <f t="shared" si="43"/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5">
        <f t="shared" si="42"/>
        <v>42527.625671296293</v>
      </c>
      <c r="S671" s="15">
        <f t="shared" si="43"/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0"/>
        <v>29</v>
      </c>
      <c r="Q672">
        <f t="shared" si="41"/>
        <v>85</v>
      </c>
      <c r="R672" s="15">
        <f t="shared" si="42"/>
        <v>42506.709722222222</v>
      </c>
      <c r="S672" s="15">
        <f t="shared" si="43"/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5">
        <f t="shared" si="42"/>
        <v>41984.692731481482</v>
      </c>
      <c r="S673" s="15">
        <f t="shared" si="43"/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5">
        <f t="shared" si="42"/>
        <v>41974.219490740739</v>
      </c>
      <c r="S674" s="15">
        <f t="shared" si="43"/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5">
        <f t="shared" si="42"/>
        <v>41838.840474537035</v>
      </c>
      <c r="S675" s="15">
        <f t="shared" si="43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0"/>
        <v>0</v>
      </c>
      <c r="Q676">
        <f t="shared" si="41"/>
        <v>7.5</v>
      </c>
      <c r="R676" s="15">
        <f t="shared" si="42"/>
        <v>41803.116053240738</v>
      </c>
      <c r="S676" s="15">
        <f t="shared" si="43"/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5">
        <f t="shared" si="42"/>
        <v>41975.930601851855</v>
      </c>
      <c r="S677" s="15">
        <f t="shared" si="43"/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5">
        <f t="shared" si="42"/>
        <v>42012.768298611118</v>
      </c>
      <c r="S678" s="15">
        <f t="shared" si="43"/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5">
        <f t="shared" si="42"/>
        <v>42504.403877314813</v>
      </c>
      <c r="S679" s="15">
        <f t="shared" si="43"/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5">
        <f t="shared" si="42"/>
        <v>42481.376597222217</v>
      </c>
      <c r="S680" s="15">
        <f t="shared" si="43"/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5">
        <f t="shared" si="42"/>
        <v>42556.695706018523</v>
      </c>
      <c r="S681" s="15">
        <f t="shared" si="43"/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5">
        <f t="shared" si="42"/>
        <v>41864.501516203702</v>
      </c>
      <c r="S682" s="15">
        <f t="shared" si="43"/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0"/>
        <v>0</v>
      </c>
      <c r="Q683">
        <f t="shared" si="41"/>
        <v>1</v>
      </c>
      <c r="R683" s="15">
        <f t="shared" si="42"/>
        <v>42639.805601851855</v>
      </c>
      <c r="S683" s="15">
        <f t="shared" si="43"/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5">
        <f t="shared" si="42"/>
        <v>42778.765300925923</v>
      </c>
      <c r="S684" s="15">
        <f t="shared" si="43"/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5">
        <f t="shared" si="42"/>
        <v>42634.900046296301</v>
      </c>
      <c r="S685" s="15">
        <f t="shared" si="43"/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5">
        <f t="shared" si="42"/>
        <v>41809.473275462966</v>
      </c>
      <c r="S686" s="15">
        <f t="shared" si="43"/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5">
        <f t="shared" si="42"/>
        <v>41971.866574074069</v>
      </c>
      <c r="S687" s="15">
        <f t="shared" si="43"/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0"/>
        <v>0</v>
      </c>
      <c r="Q688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5">
        <f t="shared" si="42"/>
        <v>42711.750613425931</v>
      </c>
      <c r="S689" s="15">
        <f t="shared" si="43"/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5">
        <f t="shared" si="42"/>
        <v>42262.104780092588</v>
      </c>
      <c r="S690" s="15">
        <f t="shared" si="43"/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5">
        <f t="shared" si="42"/>
        <v>42675.66778935185</v>
      </c>
      <c r="S691" s="15">
        <f t="shared" si="43"/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5">
        <f t="shared" si="42"/>
        <v>42579.634733796294</v>
      </c>
      <c r="S692" s="15">
        <f t="shared" si="43"/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0"/>
        <v>1</v>
      </c>
      <c r="Q693">
        <f t="shared" si="41"/>
        <v>26</v>
      </c>
      <c r="R693" s="15">
        <f t="shared" si="42"/>
        <v>42158.028310185182</v>
      </c>
      <c r="S693" s="15">
        <f t="shared" si="43"/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0"/>
        <v>7</v>
      </c>
      <c r="Q694">
        <f t="shared" si="41"/>
        <v>6.5</v>
      </c>
      <c r="R694" s="15">
        <f t="shared" si="42"/>
        <v>42696.37572916667</v>
      </c>
      <c r="S694" s="15">
        <f t="shared" si="43"/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5">
        <f t="shared" si="42"/>
        <v>42094.808182870373</v>
      </c>
      <c r="S695" s="15">
        <f t="shared" si="43"/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5">
        <f t="shared" si="42"/>
        <v>42737.663877314815</v>
      </c>
      <c r="S696" s="15">
        <f t="shared" si="43"/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5">
        <f t="shared" si="42"/>
        <v>41913.521064814813</v>
      </c>
      <c r="S697" s="15">
        <f t="shared" si="43"/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0"/>
        <v>0</v>
      </c>
      <c r="Q698">
        <f t="shared" si="41"/>
        <v>1</v>
      </c>
      <c r="R698" s="15">
        <f t="shared" si="42"/>
        <v>41815.927106481482</v>
      </c>
      <c r="S698" s="15">
        <f t="shared" si="43"/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5">
        <f t="shared" si="42"/>
        <v>42388.523020833338</v>
      </c>
      <c r="S699" s="15">
        <f t="shared" si="43"/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5">
        <f t="shared" si="42"/>
        <v>41866.931076388886</v>
      </c>
      <c r="S700" s="15">
        <f t="shared" si="43"/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5">
        <f t="shared" si="42"/>
        <v>41563.485509259262</v>
      </c>
      <c r="S701" s="15">
        <f t="shared" si="43"/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0"/>
        <v>3</v>
      </c>
      <c r="Q702">
        <f t="shared" si="41"/>
        <v>13</v>
      </c>
      <c r="R702" s="15">
        <f t="shared" si="42"/>
        <v>42715.688437500001</v>
      </c>
      <c r="S702" s="15">
        <f t="shared" si="43"/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5">
        <f t="shared" si="42"/>
        <v>41813.662962962961</v>
      </c>
      <c r="S703" s="15">
        <f t="shared" si="43"/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5">
        <f t="shared" si="42"/>
        <v>42668.726701388892</v>
      </c>
      <c r="S704" s="15">
        <f t="shared" si="43"/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5">
        <f t="shared" si="42"/>
        <v>42711.950798611113</v>
      </c>
      <c r="S705" s="15">
        <f t="shared" si="43"/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0"/>
        <v>1</v>
      </c>
      <c r="Q706">
        <f t="shared" si="41"/>
        <v>120.25</v>
      </c>
      <c r="R706" s="15">
        <f t="shared" si="42"/>
        <v>42726.192916666667</v>
      </c>
      <c r="S706" s="15">
        <f t="shared" si="43"/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4">ROUND(E707/D707*100,0)</f>
        <v>1</v>
      </c>
      <c r="Q707">
        <f t="shared" ref="Q707:Q770" si="45">IFERROR(ROUND(E707/L707,2),0)</f>
        <v>195.4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4"/>
        <v>0</v>
      </c>
      <c r="Q708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5">
        <f t="shared" si="46"/>
        <v>42696.663506944446</v>
      </c>
      <c r="S709" s="15">
        <f t="shared" si="47"/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5">
        <f t="shared" si="46"/>
        <v>41835.581018518518</v>
      </c>
      <c r="S710" s="15">
        <f t="shared" si="47"/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4"/>
        <v>0</v>
      </c>
      <c r="Q711">
        <f t="shared" si="45"/>
        <v>30.5</v>
      </c>
      <c r="R711" s="15">
        <f t="shared" si="46"/>
        <v>41948.041192129633</v>
      </c>
      <c r="S711" s="15">
        <f t="shared" si="47"/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4"/>
        <v>0</v>
      </c>
      <c r="Q712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5">
        <f t="shared" si="46"/>
        <v>42678.459120370375</v>
      </c>
      <c r="S713" s="15">
        <f t="shared" si="47"/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5">
        <f t="shared" si="46"/>
        <v>42384.680925925932</v>
      </c>
      <c r="S714" s="15">
        <f t="shared" si="47"/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4"/>
        <v>1</v>
      </c>
      <c r="Q715">
        <f t="shared" si="45"/>
        <v>199</v>
      </c>
      <c r="R715" s="15">
        <f t="shared" si="46"/>
        <v>42496.529305555552</v>
      </c>
      <c r="S715" s="15">
        <f t="shared" si="47"/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5">
        <f t="shared" si="46"/>
        <v>42734.787986111114</v>
      </c>
      <c r="S716" s="15">
        <f t="shared" si="47"/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5">
        <f t="shared" si="46"/>
        <v>42273.090740740736</v>
      </c>
      <c r="S717" s="15">
        <f t="shared" si="47"/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5">
        <f t="shared" si="46"/>
        <v>41940.658645833333</v>
      </c>
      <c r="S718" s="15">
        <f t="shared" si="47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5">
        <f t="shared" si="46"/>
        <v>41857.854189814818</v>
      </c>
      <c r="S719" s="15">
        <f t="shared" si="47"/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5">
        <f t="shared" si="46"/>
        <v>42752.845451388886</v>
      </c>
      <c r="S720" s="15">
        <f t="shared" si="47"/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5">
        <f t="shared" si="46"/>
        <v>42409.040231481486</v>
      </c>
      <c r="S721" s="15">
        <f t="shared" si="47"/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5">
        <f t="shared" si="46"/>
        <v>40909.649201388893</v>
      </c>
      <c r="S722" s="15">
        <f t="shared" si="47"/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5">
        <f t="shared" si="46"/>
        <v>41807.571840277778</v>
      </c>
      <c r="S723" s="15">
        <f t="shared" si="47"/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5">
        <f t="shared" si="46"/>
        <v>40977.805300925924</v>
      </c>
      <c r="S724" s="15">
        <f t="shared" si="47"/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5">
        <f t="shared" si="46"/>
        <v>42184.816539351858</v>
      </c>
      <c r="S725" s="15">
        <f t="shared" si="47"/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5">
        <f t="shared" si="46"/>
        <v>40694.638460648144</v>
      </c>
      <c r="S726" s="15">
        <f t="shared" si="47"/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5">
        <f t="shared" si="46"/>
        <v>42321.626296296294</v>
      </c>
      <c r="S727" s="15">
        <f t="shared" si="47"/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5">
        <f t="shared" si="46"/>
        <v>41346.042673611111</v>
      </c>
      <c r="S728" s="15">
        <f t="shared" si="47"/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5">
        <f t="shared" si="46"/>
        <v>41247.020243055551</v>
      </c>
      <c r="S729" s="15">
        <f t="shared" si="47"/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5">
        <f t="shared" si="46"/>
        <v>40731.837465277778</v>
      </c>
      <c r="S730" s="15">
        <f t="shared" si="47"/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5">
        <f t="shared" si="46"/>
        <v>41111.185891203706</v>
      </c>
      <c r="S731" s="15">
        <f t="shared" si="47"/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5">
        <f t="shared" si="46"/>
        <v>40854.745266203703</v>
      </c>
      <c r="S732" s="15">
        <f t="shared" si="47"/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5">
        <f t="shared" si="46"/>
        <v>40879.795682870368</v>
      </c>
      <c r="S733" s="15">
        <f t="shared" si="47"/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5">
        <f t="shared" si="46"/>
        <v>41486.424317129626</v>
      </c>
      <c r="S734" s="15">
        <f t="shared" si="47"/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5">
        <f t="shared" si="46"/>
        <v>41598.420046296298</v>
      </c>
      <c r="S735" s="15">
        <f t="shared" si="47"/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5">
        <f t="shared" si="46"/>
        <v>42102.164583333331</v>
      </c>
      <c r="S736" s="15">
        <f t="shared" si="47"/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5">
        <f t="shared" si="46"/>
        <v>41946.029467592591</v>
      </c>
      <c r="S737" s="15">
        <f t="shared" si="47"/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5">
        <f t="shared" si="46"/>
        <v>41579.734259259261</v>
      </c>
      <c r="S738" s="15">
        <f t="shared" si="47"/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5">
        <f t="shared" si="46"/>
        <v>41667.275312500002</v>
      </c>
      <c r="S739" s="15">
        <f t="shared" si="47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5">
        <f t="shared" si="46"/>
        <v>41943.604097222218</v>
      </c>
      <c r="S740" s="15">
        <f t="shared" si="47"/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5">
        <f t="shared" si="46"/>
        <v>41829.502650462964</v>
      </c>
      <c r="S741" s="15">
        <f t="shared" si="47"/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5">
        <f t="shared" si="46"/>
        <v>42162.146782407406</v>
      </c>
      <c r="S742" s="15">
        <f t="shared" si="47"/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5">
        <f t="shared" si="46"/>
        <v>41401.648217592592</v>
      </c>
      <c r="S743" s="15">
        <f t="shared" si="47"/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5">
        <f t="shared" si="46"/>
        <v>41689.917962962965</v>
      </c>
      <c r="S744" s="15">
        <f t="shared" si="47"/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5">
        <f t="shared" si="46"/>
        <v>40990.709317129629</v>
      </c>
      <c r="S745" s="15">
        <f t="shared" si="47"/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5">
        <f t="shared" si="46"/>
        <v>41226.95721064815</v>
      </c>
      <c r="S746" s="15">
        <f t="shared" si="47"/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5">
        <f t="shared" si="46"/>
        <v>41367.572280092594</v>
      </c>
      <c r="S747" s="15">
        <f t="shared" si="47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5">
        <f t="shared" si="46"/>
        <v>41157.042928240742</v>
      </c>
      <c r="S748" s="15">
        <f t="shared" si="47"/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5">
        <f t="shared" si="46"/>
        <v>41988.548831018517</v>
      </c>
      <c r="S749" s="15">
        <f t="shared" si="47"/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5">
        <f t="shared" si="46"/>
        <v>41831.846828703703</v>
      </c>
      <c r="S750" s="15">
        <f t="shared" si="47"/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5">
        <f t="shared" si="46"/>
        <v>42733.94131944445</v>
      </c>
      <c r="S751" s="15">
        <f t="shared" si="47"/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5">
        <f t="shared" si="46"/>
        <v>41299.878148148149</v>
      </c>
      <c r="S752" s="15">
        <f t="shared" si="47"/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5">
        <f t="shared" si="46"/>
        <v>40713.630497685182</v>
      </c>
      <c r="S753" s="15">
        <f t="shared" si="47"/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5">
        <f t="shared" si="46"/>
        <v>42639.421493055561</v>
      </c>
      <c r="S754" s="15">
        <f t="shared" si="47"/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5">
        <f t="shared" si="46"/>
        <v>42019.590173611112</v>
      </c>
      <c r="S755" s="15">
        <f t="shared" si="47"/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5">
        <f t="shared" si="46"/>
        <v>41249.749085648145</v>
      </c>
      <c r="S756" s="15">
        <f t="shared" si="47"/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5">
        <f t="shared" si="46"/>
        <v>41383.605057870373</v>
      </c>
      <c r="S757" s="15">
        <f t="shared" si="47"/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5">
        <f t="shared" si="46"/>
        <v>40590.766886574071</v>
      </c>
      <c r="S758" s="15">
        <f t="shared" si="47"/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5">
        <f t="shared" si="46"/>
        <v>41235.054560185185</v>
      </c>
      <c r="S759" s="15">
        <f t="shared" si="47"/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5">
        <f t="shared" si="46"/>
        <v>40429.836435185185</v>
      </c>
      <c r="S760" s="15">
        <f t="shared" si="47"/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5">
        <f t="shared" si="46"/>
        <v>41789.330312500002</v>
      </c>
      <c r="S761" s="15">
        <f t="shared" si="47"/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4"/>
        <v>0</v>
      </c>
      <c r="Q762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5">
        <f t="shared" si="46"/>
        <v>41642.751458333332</v>
      </c>
      <c r="S763" s="15">
        <f t="shared" si="47"/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4"/>
        <v>0</v>
      </c>
      <c r="Q764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4"/>
        <v>0</v>
      </c>
      <c r="Q765">
        <f t="shared" si="45"/>
        <v>5</v>
      </c>
      <c r="R765" s="15">
        <f t="shared" si="46"/>
        <v>41471.446851851848</v>
      </c>
      <c r="S765" s="15">
        <f t="shared" si="47"/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4"/>
        <v>0</v>
      </c>
      <c r="Q766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5">
        <f t="shared" si="46"/>
        <v>41901.542638888888</v>
      </c>
      <c r="S767" s="15">
        <f t="shared" si="47"/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4"/>
        <v>0</v>
      </c>
      <c r="Q768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4"/>
        <v>4</v>
      </c>
      <c r="Q769">
        <f t="shared" si="45"/>
        <v>59</v>
      </c>
      <c r="R769" s="15">
        <f t="shared" si="46"/>
        <v>42115.143634259264</v>
      </c>
      <c r="S769" s="15">
        <f t="shared" si="47"/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4"/>
        <v>0</v>
      </c>
      <c r="Q770">
        <f t="shared" si="45"/>
        <v>0</v>
      </c>
      <c r="R770" s="15">
        <f t="shared" si="46"/>
        <v>41594.207060185188</v>
      </c>
      <c r="S770" s="15">
        <f t="shared" si="47"/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48">ROUND(E771/D771*100,0)</f>
        <v>41</v>
      </c>
      <c r="Q771">
        <f t="shared" ref="Q771:Q834" si="49">IFERROR(ROUND(E771/L771,2),0)</f>
        <v>31.85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8"/>
        <v>0</v>
      </c>
      <c r="Q772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8"/>
        <v>0</v>
      </c>
      <c r="Q773">
        <f t="shared" si="49"/>
        <v>10</v>
      </c>
      <c r="R773" s="15">
        <f t="shared" si="50"/>
        <v>42349.824097222227</v>
      </c>
      <c r="S773" s="15">
        <f t="shared" si="51"/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8"/>
        <v>3</v>
      </c>
      <c r="Q774">
        <f t="shared" si="49"/>
        <v>50</v>
      </c>
      <c r="R774" s="15">
        <f t="shared" si="50"/>
        <v>40068.056932870371</v>
      </c>
      <c r="S774" s="15">
        <f t="shared" si="51"/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8"/>
        <v>1</v>
      </c>
      <c r="Q775">
        <f t="shared" si="49"/>
        <v>16</v>
      </c>
      <c r="R775" s="15">
        <f t="shared" si="50"/>
        <v>42100.735937499994</v>
      </c>
      <c r="S775" s="15">
        <f t="shared" si="51"/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8"/>
        <v>70</v>
      </c>
      <c r="Q776">
        <f t="shared" si="49"/>
        <v>39</v>
      </c>
      <c r="R776" s="15">
        <f t="shared" si="50"/>
        <v>41663.780300925922</v>
      </c>
      <c r="S776" s="15">
        <f t="shared" si="51"/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8"/>
        <v>2</v>
      </c>
      <c r="Q777">
        <f t="shared" si="49"/>
        <v>34</v>
      </c>
      <c r="R777" s="15">
        <f t="shared" si="50"/>
        <v>40863.060127314813</v>
      </c>
      <c r="S777" s="15">
        <f t="shared" si="51"/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5">
        <f t="shared" si="50"/>
        <v>42250.685706018514</v>
      </c>
      <c r="S778" s="15">
        <f t="shared" si="51"/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8"/>
        <v>1</v>
      </c>
      <c r="Q779">
        <f t="shared" si="49"/>
        <v>7</v>
      </c>
      <c r="R779" s="15">
        <f t="shared" si="50"/>
        <v>41456.981215277774</v>
      </c>
      <c r="S779" s="15">
        <f t="shared" si="51"/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8"/>
        <v>0</v>
      </c>
      <c r="Q780">
        <f t="shared" si="49"/>
        <v>2</v>
      </c>
      <c r="R780" s="15">
        <f t="shared" si="50"/>
        <v>41729.702314814815</v>
      </c>
      <c r="S780" s="15">
        <f t="shared" si="51"/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5">
        <f t="shared" si="50"/>
        <v>40436.68408564815</v>
      </c>
      <c r="S781" s="15">
        <f t="shared" si="51"/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5">
        <f t="shared" si="50"/>
        <v>40636.673900462964</v>
      </c>
      <c r="S782" s="15">
        <f t="shared" si="51"/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5">
        <f t="shared" si="50"/>
        <v>41403.000856481485</v>
      </c>
      <c r="S783" s="15">
        <f t="shared" si="51"/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8"/>
        <v>100</v>
      </c>
      <c r="Q784">
        <f t="shared" si="49"/>
        <v>50</v>
      </c>
      <c r="R784" s="15">
        <f t="shared" si="50"/>
        <v>41116.758125</v>
      </c>
      <c r="S784" s="15">
        <f t="shared" si="51"/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5">
        <f t="shared" si="50"/>
        <v>40987.773715277777</v>
      </c>
      <c r="S785" s="15">
        <f t="shared" si="51"/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5">
        <f t="shared" si="50"/>
        <v>41675.149525462963</v>
      </c>
      <c r="S786" s="15">
        <f t="shared" si="51"/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5">
        <f t="shared" si="50"/>
        <v>41303.593923611108</v>
      </c>
      <c r="S787" s="15">
        <f t="shared" si="51"/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5">
        <f t="shared" si="50"/>
        <v>40983.055949074071</v>
      </c>
      <c r="S788" s="15">
        <f t="shared" si="51"/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5">
        <f t="shared" si="50"/>
        <v>41549.627615740741</v>
      </c>
      <c r="S789" s="15">
        <f t="shared" si="51"/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5">
        <f t="shared" si="50"/>
        <v>41059.006805555553</v>
      </c>
      <c r="S790" s="15">
        <f t="shared" si="51"/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5">
        <f t="shared" si="50"/>
        <v>41277.186111111114</v>
      </c>
      <c r="S791" s="15">
        <f t="shared" si="51"/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5">
        <f t="shared" si="50"/>
        <v>41276.047905092593</v>
      </c>
      <c r="S792" s="15">
        <f t="shared" si="51"/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5">
        <f t="shared" si="50"/>
        <v>41557.780624999999</v>
      </c>
      <c r="S793" s="15">
        <f t="shared" si="51"/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5">
        <f t="shared" si="50"/>
        <v>41555.873645833337</v>
      </c>
      <c r="S794" s="15">
        <f t="shared" si="51"/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5">
        <f t="shared" si="50"/>
        <v>41442.741249999999</v>
      </c>
      <c r="S795" s="15">
        <f t="shared" si="51"/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5">
        <f t="shared" si="50"/>
        <v>40736.115011574075</v>
      </c>
      <c r="S796" s="15">
        <f t="shared" si="51"/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5">
        <f t="shared" si="50"/>
        <v>40963.613032407404</v>
      </c>
      <c r="S797" s="15">
        <f t="shared" si="51"/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5">
        <f t="shared" si="50"/>
        <v>41502.882928240739</v>
      </c>
      <c r="S798" s="15">
        <f t="shared" si="51"/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5">
        <f t="shared" si="50"/>
        <v>40996.994074074071</v>
      </c>
      <c r="S799" s="15">
        <f t="shared" si="51"/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5">
        <f t="shared" si="50"/>
        <v>41882.590127314819</v>
      </c>
      <c r="S800" s="15">
        <f t="shared" si="51"/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5">
        <f t="shared" si="50"/>
        <v>40996.667199074072</v>
      </c>
      <c r="S801" s="15">
        <f t="shared" si="51"/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5">
        <f t="shared" si="50"/>
        <v>41863.433495370373</v>
      </c>
      <c r="S802" s="15">
        <f t="shared" si="51"/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5">
        <f t="shared" si="50"/>
        <v>40695.795370370368</v>
      </c>
      <c r="S803" s="15">
        <f t="shared" si="51"/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5">
        <f t="shared" si="50"/>
        <v>41123.022268518522</v>
      </c>
      <c r="S804" s="15">
        <f t="shared" si="51"/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5">
        <f t="shared" si="50"/>
        <v>40665.949976851851</v>
      </c>
      <c r="S805" s="15">
        <f t="shared" si="51"/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5">
        <f t="shared" si="50"/>
        <v>40730.105625000004</v>
      </c>
      <c r="S806" s="15">
        <f t="shared" si="51"/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5">
        <f t="shared" si="50"/>
        <v>40690.823055555556</v>
      </c>
      <c r="S807" s="15">
        <f t="shared" si="51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5">
        <f t="shared" si="50"/>
        <v>40763.691423611112</v>
      </c>
      <c r="S808" s="15">
        <f t="shared" si="51"/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5">
        <f t="shared" si="50"/>
        <v>42759.628599537042</v>
      </c>
      <c r="S809" s="15">
        <f t="shared" si="51"/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5">
        <f t="shared" si="50"/>
        <v>41962.100532407407</v>
      </c>
      <c r="S810" s="15">
        <f t="shared" si="51"/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5">
        <f t="shared" si="50"/>
        <v>41628.833680555559</v>
      </c>
      <c r="S811" s="15">
        <f t="shared" si="51"/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5">
        <f t="shared" si="50"/>
        <v>41123.056273148148</v>
      </c>
      <c r="S812" s="15">
        <f t="shared" si="51"/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5">
        <f t="shared" si="50"/>
        <v>41443.643541666665</v>
      </c>
      <c r="S813" s="15">
        <f t="shared" si="51"/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5">
        <f t="shared" si="50"/>
        <v>41282.017962962964</v>
      </c>
      <c r="S814" s="15">
        <f t="shared" si="51"/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8"/>
        <v>160</v>
      </c>
      <c r="Q815">
        <f t="shared" si="49"/>
        <v>25</v>
      </c>
      <c r="R815" s="15">
        <f t="shared" si="50"/>
        <v>41080.960243055553</v>
      </c>
      <c r="S815" s="15">
        <f t="shared" si="51"/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5">
        <f t="shared" si="50"/>
        <v>40679.743067129632</v>
      </c>
      <c r="S816" s="15">
        <f t="shared" si="51"/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5">
        <f t="shared" si="50"/>
        <v>41914.917858796296</v>
      </c>
      <c r="S817" s="15">
        <f t="shared" si="51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5">
        <f t="shared" si="50"/>
        <v>41341.870868055557</v>
      </c>
      <c r="S818" s="15">
        <f t="shared" si="51"/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5">
        <f t="shared" si="50"/>
        <v>40925.599664351852</v>
      </c>
      <c r="S819" s="15">
        <f t="shared" si="51"/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5">
        <f t="shared" si="50"/>
        <v>41120.882881944446</v>
      </c>
      <c r="S820" s="15">
        <f t="shared" si="51"/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5">
        <f t="shared" si="50"/>
        <v>41619.998310185183</v>
      </c>
      <c r="S821" s="15">
        <f t="shared" si="51"/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5">
        <f t="shared" si="50"/>
        <v>41768.841921296298</v>
      </c>
      <c r="S822" s="15">
        <f t="shared" si="51"/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5">
        <f t="shared" si="50"/>
        <v>42093.922048611115</v>
      </c>
      <c r="S823" s="15">
        <f t="shared" si="51"/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5">
        <f t="shared" si="50"/>
        <v>41157.947337962964</v>
      </c>
      <c r="S824" s="15">
        <f t="shared" si="51"/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5">
        <f t="shared" si="50"/>
        <v>42055.972824074073</v>
      </c>
      <c r="S825" s="15">
        <f t="shared" si="51"/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5">
        <f t="shared" si="50"/>
        <v>40250.242106481484</v>
      </c>
      <c r="S826" s="15">
        <f t="shared" si="51"/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5">
        <f t="shared" si="50"/>
        <v>41186.306527777779</v>
      </c>
      <c r="S827" s="15">
        <f t="shared" si="51"/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5">
        <f t="shared" si="50"/>
        <v>40973.038541666669</v>
      </c>
      <c r="S828" s="15">
        <f t="shared" si="51"/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5">
        <f t="shared" si="50"/>
        <v>40927.473460648151</v>
      </c>
      <c r="S829" s="15">
        <f t="shared" si="51"/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5">
        <f t="shared" si="50"/>
        <v>41073.050717592596</v>
      </c>
      <c r="S830" s="15">
        <f t="shared" si="51"/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5">
        <f t="shared" si="50"/>
        <v>42504.801388888889</v>
      </c>
      <c r="S831" s="15">
        <f t="shared" si="51"/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5">
        <f t="shared" si="50"/>
        <v>41325.525752314818</v>
      </c>
      <c r="S832" s="15">
        <f t="shared" si="51"/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5">
        <f t="shared" si="50"/>
        <v>40996.646921296298</v>
      </c>
      <c r="S833" s="15">
        <f t="shared" si="51"/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48"/>
        <v>101</v>
      </c>
      <c r="Q834">
        <f t="shared" si="49"/>
        <v>97.99</v>
      </c>
      <c r="R834" s="15">
        <f t="shared" si="50"/>
        <v>40869.675173611111</v>
      </c>
      <c r="S834" s="15">
        <f t="shared" si="51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2">ROUND(E835/D835*100,0)</f>
        <v>102</v>
      </c>
      <c r="Q835">
        <f t="shared" ref="Q835:Q898" si="53">IFERROR(ROUND(E835/L835,2),0)</f>
        <v>148.78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5">
        <f t="shared" si="54"/>
        <v>41422.822824074072</v>
      </c>
      <c r="S836" s="15">
        <f t="shared" si="55"/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5">
        <f t="shared" si="54"/>
        <v>41005.45784722222</v>
      </c>
      <c r="S837" s="15">
        <f t="shared" si="55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5">
        <f t="shared" si="54"/>
        <v>41524.056921296295</v>
      </c>
      <c r="S838" s="15">
        <f t="shared" si="55"/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5">
        <f t="shared" si="54"/>
        <v>41730.998402777775</v>
      </c>
      <c r="S839" s="15">
        <f t="shared" si="55"/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5">
        <f t="shared" si="54"/>
        <v>40895.897974537038</v>
      </c>
      <c r="S840" s="15">
        <f t="shared" si="55"/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5">
        <f t="shared" si="54"/>
        <v>41144.763379629629</v>
      </c>
      <c r="S841" s="15">
        <f t="shared" si="55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5">
        <f t="shared" si="54"/>
        <v>42607.226701388892</v>
      </c>
      <c r="S842" s="15">
        <f t="shared" si="55"/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5">
        <f t="shared" si="54"/>
        <v>41923.838692129626</v>
      </c>
      <c r="S843" s="15">
        <f t="shared" si="55"/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5">
        <f t="shared" si="54"/>
        <v>41526.592395833337</v>
      </c>
      <c r="S844" s="15">
        <f t="shared" si="55"/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5">
        <f t="shared" si="54"/>
        <v>41905.684629629628</v>
      </c>
      <c r="S846" s="15">
        <f t="shared" si="55"/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5">
        <f t="shared" si="54"/>
        <v>42578.205972222218</v>
      </c>
      <c r="S847" s="15">
        <f t="shared" si="55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5">
        <f t="shared" si="54"/>
        <v>41694.391840277778</v>
      </c>
      <c r="S848" s="15">
        <f t="shared" si="55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2"/>
        <v>100</v>
      </c>
      <c r="Q849">
        <f t="shared" si="53"/>
        <v>10</v>
      </c>
      <c r="R849" s="15">
        <f t="shared" si="54"/>
        <v>42165.79833333334</v>
      </c>
      <c r="S849" s="15">
        <f t="shared" si="55"/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5">
        <f t="shared" si="54"/>
        <v>42078.792048611111</v>
      </c>
      <c r="S850" s="15">
        <f t="shared" si="55"/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5">
        <f t="shared" si="54"/>
        <v>42051.148888888885</v>
      </c>
      <c r="S851" s="15">
        <f t="shared" si="55"/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5">
        <f t="shared" si="54"/>
        <v>42452.827743055561</v>
      </c>
      <c r="S852" s="15">
        <f t="shared" si="55"/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5">
        <f t="shared" si="54"/>
        <v>42522.880243055552</v>
      </c>
      <c r="S853" s="15">
        <f t="shared" si="55"/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5">
        <f t="shared" si="54"/>
        <v>42656.805497685185</v>
      </c>
      <c r="S854" s="15">
        <f t="shared" si="55"/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2"/>
        <v>100</v>
      </c>
      <c r="Q855">
        <f t="shared" si="53"/>
        <v>30</v>
      </c>
      <c r="R855" s="15">
        <f t="shared" si="54"/>
        <v>42021.832280092596</v>
      </c>
      <c r="S855" s="15">
        <f t="shared" si="55"/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5">
        <f t="shared" si="54"/>
        <v>42702.212337962963</v>
      </c>
      <c r="S856" s="15">
        <f t="shared" si="55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5">
        <f t="shared" si="54"/>
        <v>42545.125196759262</v>
      </c>
      <c r="S857" s="15">
        <f t="shared" si="55"/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5">
        <f t="shared" si="54"/>
        <v>42609.311990740738</v>
      </c>
      <c r="S858" s="15">
        <f t="shared" si="55"/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2"/>
        <v>100</v>
      </c>
      <c r="Q859">
        <f t="shared" si="53"/>
        <v>50</v>
      </c>
      <c r="R859" s="15">
        <f t="shared" si="54"/>
        <v>42291.581377314811</v>
      </c>
      <c r="S859" s="15">
        <f t="shared" si="55"/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5">
        <f t="shared" si="54"/>
        <v>42079.745578703703</v>
      </c>
      <c r="S860" s="15">
        <f t="shared" si="55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5">
        <f t="shared" si="54"/>
        <v>42128.820231481484</v>
      </c>
      <c r="S861" s="15">
        <f t="shared" si="55"/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5">
        <f t="shared" si="54"/>
        <v>41570.482789351852</v>
      </c>
      <c r="S862" s="15">
        <f t="shared" si="55"/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2"/>
        <v>2</v>
      </c>
      <c r="Q863">
        <f t="shared" si="53"/>
        <v>50.5</v>
      </c>
      <c r="R863" s="15">
        <f t="shared" si="54"/>
        <v>42599.965324074074</v>
      </c>
      <c r="S863" s="15">
        <f t="shared" si="55"/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2"/>
        <v>0</v>
      </c>
      <c r="Q864">
        <f t="shared" si="53"/>
        <v>42.5</v>
      </c>
      <c r="R864" s="15">
        <f t="shared" si="54"/>
        <v>41559.5549537037</v>
      </c>
      <c r="S864" s="15">
        <f t="shared" si="55"/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2"/>
        <v>5</v>
      </c>
      <c r="Q865">
        <f t="shared" si="53"/>
        <v>18</v>
      </c>
      <c r="R865" s="15">
        <f t="shared" si="54"/>
        <v>40921.117662037039</v>
      </c>
      <c r="S865" s="15">
        <f t="shared" si="55"/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5">
        <f t="shared" si="54"/>
        <v>41541.106921296298</v>
      </c>
      <c r="S866" s="15">
        <f t="shared" si="55"/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2"/>
        <v>2</v>
      </c>
      <c r="Q867">
        <f t="shared" si="53"/>
        <v>22.5</v>
      </c>
      <c r="R867" s="15">
        <f t="shared" si="54"/>
        <v>41230.77311342593</v>
      </c>
      <c r="S867" s="15">
        <f t="shared" si="55"/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5">
        <f t="shared" si="54"/>
        <v>42025.637939814813</v>
      </c>
      <c r="S868" s="15">
        <f t="shared" si="55"/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5">
        <f t="shared" si="54"/>
        <v>40088.105393518519</v>
      </c>
      <c r="S869" s="15">
        <f t="shared" si="55"/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2"/>
        <v>0</v>
      </c>
      <c r="Q870">
        <f t="shared" si="53"/>
        <v>50</v>
      </c>
      <c r="R870" s="15">
        <f t="shared" si="54"/>
        <v>41616.027754629627</v>
      </c>
      <c r="S870" s="15">
        <f t="shared" si="55"/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5">
        <f t="shared" si="54"/>
        <v>41342.845567129632</v>
      </c>
      <c r="S871" s="15">
        <f t="shared" si="55"/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2"/>
        <v>0</v>
      </c>
      <c r="Q872">
        <f t="shared" si="53"/>
        <v>12.4</v>
      </c>
      <c r="R872" s="15">
        <f t="shared" si="54"/>
        <v>41488.022256944445</v>
      </c>
      <c r="S872" s="15">
        <f t="shared" si="55"/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5">
        <f t="shared" si="54"/>
        <v>41577.561284722222</v>
      </c>
      <c r="S873" s="15">
        <f t="shared" si="55"/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2"/>
        <v>1</v>
      </c>
      <c r="Q874">
        <f t="shared" si="53"/>
        <v>32.5</v>
      </c>
      <c r="R874" s="15">
        <f t="shared" si="54"/>
        <v>40567.825543981482</v>
      </c>
      <c r="S874" s="15">
        <f t="shared" si="55"/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2"/>
        <v>1</v>
      </c>
      <c r="Q875">
        <f t="shared" si="53"/>
        <v>9</v>
      </c>
      <c r="R875" s="15">
        <f t="shared" si="54"/>
        <v>41184.167129629634</v>
      </c>
      <c r="S875" s="15">
        <f t="shared" si="55"/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5">
        <f t="shared" si="54"/>
        <v>41368.583726851852</v>
      </c>
      <c r="S876" s="15">
        <f t="shared" si="55"/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2"/>
        <v>0</v>
      </c>
      <c r="Q877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5">
        <f t="shared" si="54"/>
        <v>41276.496840277774</v>
      </c>
      <c r="S878" s="15">
        <f t="shared" si="55"/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5">
        <f t="shared" si="54"/>
        <v>41597.788888888892</v>
      </c>
      <c r="S879" s="15">
        <f t="shared" si="55"/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5">
        <f t="shared" si="54"/>
        <v>40505.232916666668</v>
      </c>
      <c r="S880" s="15">
        <f t="shared" si="55"/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5">
        <f t="shared" si="54"/>
        <v>41037.829918981479</v>
      </c>
      <c r="S881" s="15">
        <f t="shared" si="55"/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5">
        <f t="shared" si="54"/>
        <v>41179.32104166667</v>
      </c>
      <c r="S882" s="15">
        <f t="shared" si="55"/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2"/>
        <v>1</v>
      </c>
      <c r="Q883">
        <f t="shared" si="53"/>
        <v>30</v>
      </c>
      <c r="R883" s="15">
        <f t="shared" si="54"/>
        <v>40877.25099537037</v>
      </c>
      <c r="S883" s="15">
        <f t="shared" si="55"/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5">
        <f t="shared" si="54"/>
        <v>40759.860532407409</v>
      </c>
      <c r="S884" s="15">
        <f t="shared" si="55"/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5">
        <f t="shared" si="54"/>
        <v>42371.935590277775</v>
      </c>
      <c r="S885" s="15">
        <f t="shared" si="55"/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2"/>
        <v>1</v>
      </c>
      <c r="Q886">
        <f t="shared" si="53"/>
        <v>10</v>
      </c>
      <c r="R886" s="15">
        <f t="shared" si="54"/>
        <v>40981.802615740737</v>
      </c>
      <c r="S886" s="15">
        <f t="shared" si="55"/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5">
        <f t="shared" si="54"/>
        <v>42713.941099537042</v>
      </c>
      <c r="S887" s="15">
        <f t="shared" si="55"/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5">
        <f t="shared" si="54"/>
        <v>42603.870520833334</v>
      </c>
      <c r="S888" s="15">
        <f t="shared" si="55"/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2"/>
        <v>0</v>
      </c>
      <c r="Q889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2"/>
        <v>7</v>
      </c>
      <c r="Q890">
        <f t="shared" si="53"/>
        <v>18</v>
      </c>
      <c r="R890" s="15">
        <f t="shared" si="54"/>
        <v>40751.753298611111</v>
      </c>
      <c r="S890" s="15">
        <f t="shared" si="55"/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5">
        <f t="shared" si="54"/>
        <v>41887.784062500003</v>
      </c>
      <c r="S891" s="15">
        <f t="shared" si="55"/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5">
        <f t="shared" si="54"/>
        <v>41569.698831018519</v>
      </c>
      <c r="S892" s="15">
        <f t="shared" si="55"/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5">
        <f t="shared" si="54"/>
        <v>41842.031597222223</v>
      </c>
      <c r="S893" s="15">
        <f t="shared" si="55"/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5">
        <f t="shared" si="54"/>
        <v>40304.20003472222</v>
      </c>
      <c r="S894" s="15">
        <f t="shared" si="55"/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2"/>
        <v>10</v>
      </c>
      <c r="Q895">
        <f t="shared" si="53"/>
        <v>40</v>
      </c>
      <c r="R895" s="15">
        <f t="shared" si="54"/>
        <v>42065.897719907407</v>
      </c>
      <c r="S895" s="15">
        <f t="shared" si="55"/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5">
        <f t="shared" si="54"/>
        <v>42496.981597222228</v>
      </c>
      <c r="S896" s="15">
        <f t="shared" si="55"/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5">
        <f t="shared" si="54"/>
        <v>40431.127650462964</v>
      </c>
      <c r="S897" s="15">
        <f t="shared" si="55"/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2"/>
        <v>40</v>
      </c>
      <c r="Q898">
        <f t="shared" si="53"/>
        <v>44.44</v>
      </c>
      <c r="R898" s="15">
        <f t="shared" si="54"/>
        <v>42218.872986111113</v>
      </c>
      <c r="S898" s="15">
        <f t="shared" si="55"/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56">ROUND(E899/D899*100,0)</f>
        <v>0</v>
      </c>
      <c r="Q899">
        <f t="shared" ref="Q899:Q962" si="57">IFERROR(ROUND(E899/L899,2),0)</f>
        <v>0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6"/>
        <v>3</v>
      </c>
      <c r="Q900">
        <f t="shared" si="57"/>
        <v>35</v>
      </c>
      <c r="R900" s="15">
        <f t="shared" si="58"/>
        <v>40878.758217592593</v>
      </c>
      <c r="S900" s="15">
        <f t="shared" si="59"/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6"/>
        <v>37</v>
      </c>
      <c r="Q901">
        <f t="shared" si="57"/>
        <v>35</v>
      </c>
      <c r="R901" s="15">
        <f t="shared" si="58"/>
        <v>40646.099097222221</v>
      </c>
      <c r="S901" s="15">
        <f t="shared" si="59"/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6"/>
        <v>0</v>
      </c>
      <c r="Q902">
        <f t="shared" si="57"/>
        <v>10.5</v>
      </c>
      <c r="R902" s="15">
        <f t="shared" si="58"/>
        <v>42429.84956018519</v>
      </c>
      <c r="S902" s="15">
        <f t="shared" si="59"/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6"/>
        <v>0</v>
      </c>
      <c r="Q903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6"/>
        <v>0</v>
      </c>
      <c r="Q904">
        <f t="shared" si="57"/>
        <v>30</v>
      </c>
      <c r="R904" s="15">
        <f t="shared" si="58"/>
        <v>41829.965532407405</v>
      </c>
      <c r="S904" s="15">
        <f t="shared" si="59"/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6"/>
        <v>3</v>
      </c>
      <c r="Q905">
        <f t="shared" si="57"/>
        <v>40</v>
      </c>
      <c r="R905" s="15">
        <f t="shared" si="58"/>
        <v>41149.796064814815</v>
      </c>
      <c r="S905" s="15">
        <f t="shared" si="59"/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5">
        <f t="shared" si="58"/>
        <v>42342.080289351856</v>
      </c>
      <c r="S906" s="15">
        <f t="shared" si="59"/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5">
        <f t="shared" si="58"/>
        <v>40507.239884259259</v>
      </c>
      <c r="S907" s="15">
        <f t="shared" si="59"/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6"/>
        <v>0</v>
      </c>
      <c r="Q908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6"/>
        <v>0</v>
      </c>
      <c r="Q909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6"/>
        <v>0</v>
      </c>
      <c r="Q910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6"/>
        <v>3</v>
      </c>
      <c r="Q911">
        <f t="shared" si="57"/>
        <v>65</v>
      </c>
      <c r="R911" s="15">
        <f t="shared" si="58"/>
        <v>41081.69027777778</v>
      </c>
      <c r="S911" s="15">
        <f t="shared" si="59"/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5">
        <f t="shared" si="58"/>
        <v>42737.545358796298</v>
      </c>
      <c r="S912" s="15">
        <f t="shared" si="59"/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6"/>
        <v>0</v>
      </c>
      <c r="Q913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6"/>
        <v>1</v>
      </c>
      <c r="Q914">
        <f t="shared" si="57"/>
        <v>15</v>
      </c>
      <c r="R914" s="15">
        <f t="shared" si="58"/>
        <v>41194.109340277777</v>
      </c>
      <c r="S914" s="15">
        <f t="shared" si="59"/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5">
        <f t="shared" si="58"/>
        <v>41004.139108796298</v>
      </c>
      <c r="S915" s="15">
        <f t="shared" si="59"/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6"/>
        <v>0</v>
      </c>
      <c r="Q916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5">
        <f t="shared" si="58"/>
        <v>40937.679560185185</v>
      </c>
      <c r="S917" s="15">
        <f t="shared" si="59"/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6"/>
        <v>0</v>
      </c>
      <c r="Q918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6"/>
        <v>1</v>
      </c>
      <c r="Q919">
        <f t="shared" si="57"/>
        <v>30</v>
      </c>
      <c r="R919" s="15">
        <f t="shared" si="58"/>
        <v>41802.94363425926</v>
      </c>
      <c r="S919" s="15">
        <f t="shared" si="59"/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5">
        <f t="shared" si="58"/>
        <v>41944.916215277779</v>
      </c>
      <c r="S920" s="15">
        <f t="shared" si="59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6"/>
        <v>1</v>
      </c>
      <c r="Q921">
        <f t="shared" si="57"/>
        <v>100</v>
      </c>
      <c r="R921" s="15">
        <f t="shared" si="58"/>
        <v>41227.641724537039</v>
      </c>
      <c r="S921" s="15">
        <f t="shared" si="59"/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6"/>
        <v>0</v>
      </c>
      <c r="Q922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5">
        <f t="shared" si="58"/>
        <v>40847.171018518515</v>
      </c>
      <c r="S923" s="15">
        <f t="shared" si="59"/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5">
        <f t="shared" si="58"/>
        <v>41878.530011574076</v>
      </c>
      <c r="S924" s="15">
        <f t="shared" si="59"/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6"/>
        <v>2</v>
      </c>
      <c r="Q925">
        <f t="shared" si="57"/>
        <v>55</v>
      </c>
      <c r="R925" s="15">
        <f t="shared" si="58"/>
        <v>41934.959756944445</v>
      </c>
      <c r="S925" s="15">
        <f t="shared" si="59"/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5">
        <f t="shared" si="58"/>
        <v>41288.942928240744</v>
      </c>
      <c r="S926" s="15">
        <f t="shared" si="59"/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6"/>
        <v>3</v>
      </c>
      <c r="Q927">
        <f t="shared" si="57"/>
        <v>32</v>
      </c>
      <c r="R927" s="15">
        <f t="shared" si="58"/>
        <v>41575.880914351852</v>
      </c>
      <c r="S927" s="15">
        <f t="shared" si="59"/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6"/>
        <v>0</v>
      </c>
      <c r="Q928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6"/>
        <v>0</v>
      </c>
      <c r="Q929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5">
        <f t="shared" si="58"/>
        <v>41180.86241898148</v>
      </c>
      <c r="S930" s="15">
        <f t="shared" si="59"/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6"/>
        <v>0</v>
      </c>
      <c r="Q931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6"/>
        <v>38</v>
      </c>
      <c r="Q932">
        <f t="shared" si="57"/>
        <v>69</v>
      </c>
      <c r="R932" s="15">
        <f t="shared" si="58"/>
        <v>40312.915578703702</v>
      </c>
      <c r="S932" s="15">
        <f t="shared" si="59"/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5">
        <f t="shared" si="58"/>
        <v>41680.359976851854</v>
      </c>
      <c r="S933" s="15">
        <f t="shared" si="59"/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5">
        <f t="shared" si="58"/>
        <v>41310.969270833331</v>
      </c>
      <c r="S934" s="15">
        <f t="shared" si="59"/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6"/>
        <v>6</v>
      </c>
      <c r="Q935">
        <f t="shared" si="57"/>
        <v>60</v>
      </c>
      <c r="R935" s="15">
        <f t="shared" si="58"/>
        <v>41711.169085648151</v>
      </c>
      <c r="S935" s="15">
        <f t="shared" si="59"/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5">
        <f t="shared" si="58"/>
        <v>41733.737083333333</v>
      </c>
      <c r="S936" s="15">
        <f t="shared" si="59"/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6"/>
        <v>1</v>
      </c>
      <c r="Q937">
        <f t="shared" si="57"/>
        <v>25</v>
      </c>
      <c r="R937" s="15">
        <f t="shared" si="58"/>
        <v>42368.333668981482</v>
      </c>
      <c r="S937" s="15">
        <f t="shared" si="59"/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6"/>
        <v>0</v>
      </c>
      <c r="Q938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6"/>
        <v>1</v>
      </c>
      <c r="Q939">
        <f t="shared" si="57"/>
        <v>20</v>
      </c>
      <c r="R939" s="15">
        <f t="shared" si="58"/>
        <v>41551.798113425924</v>
      </c>
      <c r="S939" s="15">
        <f t="shared" si="59"/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6"/>
        <v>0</v>
      </c>
      <c r="Q940">
        <f t="shared" si="57"/>
        <v>25</v>
      </c>
      <c r="R940" s="15">
        <f t="shared" si="58"/>
        <v>41124.479722222226</v>
      </c>
      <c r="S940" s="15">
        <f t="shared" si="59"/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6"/>
        <v>1</v>
      </c>
      <c r="Q941">
        <f t="shared" si="57"/>
        <v>20</v>
      </c>
      <c r="R941" s="15">
        <f t="shared" si="58"/>
        <v>41416.763171296298</v>
      </c>
      <c r="S941" s="15">
        <f t="shared" si="59"/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5">
        <f t="shared" si="58"/>
        <v>42182.008402777778</v>
      </c>
      <c r="S942" s="15">
        <f t="shared" si="59"/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5">
        <f t="shared" si="58"/>
        <v>42746.096585648149</v>
      </c>
      <c r="S943" s="15">
        <f t="shared" si="59"/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5">
        <f t="shared" si="58"/>
        <v>42382.843287037031</v>
      </c>
      <c r="S944" s="15">
        <f t="shared" si="59"/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5">
        <f t="shared" si="58"/>
        <v>42673.66788194445</v>
      </c>
      <c r="S945" s="15">
        <f t="shared" si="59"/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5">
        <f t="shared" si="58"/>
        <v>42444.583912037036</v>
      </c>
      <c r="S946" s="15">
        <f t="shared" si="59"/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5">
        <f t="shared" si="58"/>
        <v>42732.872986111113</v>
      </c>
      <c r="S947" s="15">
        <f t="shared" si="59"/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6"/>
        <v>2</v>
      </c>
      <c r="Q948">
        <f t="shared" si="57"/>
        <v>57.2</v>
      </c>
      <c r="R948" s="15">
        <f t="shared" si="58"/>
        <v>42592.750555555554</v>
      </c>
      <c r="S948" s="15">
        <f t="shared" si="59"/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6"/>
        <v>0</v>
      </c>
      <c r="Q949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6"/>
        <v>12</v>
      </c>
      <c r="Q950">
        <f t="shared" si="57"/>
        <v>60</v>
      </c>
      <c r="R950" s="15">
        <f t="shared" si="58"/>
        <v>42411.828287037039</v>
      </c>
      <c r="S950" s="15">
        <f t="shared" si="59"/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6"/>
        <v>1</v>
      </c>
      <c r="Q951">
        <f t="shared" si="57"/>
        <v>39</v>
      </c>
      <c r="R951" s="15">
        <f t="shared" si="58"/>
        <v>42361.043703703705</v>
      </c>
      <c r="S951" s="15">
        <f t="shared" si="59"/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5">
        <f t="shared" si="58"/>
        <v>42356.750706018516</v>
      </c>
      <c r="S952" s="15">
        <f t="shared" si="59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5">
        <f t="shared" si="58"/>
        <v>42480.653611111105</v>
      </c>
      <c r="S953" s="15">
        <f t="shared" si="59"/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5">
        <f t="shared" si="58"/>
        <v>42662.613564814819</v>
      </c>
      <c r="S954" s="15">
        <f t="shared" si="59"/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6"/>
        <v>1</v>
      </c>
      <c r="Q955">
        <f t="shared" si="57"/>
        <v>25.2</v>
      </c>
      <c r="R955" s="15">
        <f t="shared" si="58"/>
        <v>41999.164340277777</v>
      </c>
      <c r="S955" s="15">
        <f t="shared" si="59"/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5">
        <f t="shared" si="58"/>
        <v>42194.833784722221</v>
      </c>
      <c r="S956" s="15">
        <f t="shared" si="59"/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5">
        <f t="shared" si="58"/>
        <v>42586.295138888891</v>
      </c>
      <c r="S957" s="15">
        <f t="shared" si="59"/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5">
        <f t="shared" si="58"/>
        <v>42060.913877314815</v>
      </c>
      <c r="S958" s="15">
        <f t="shared" si="59"/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5">
        <f t="shared" si="58"/>
        <v>42660.552465277782</v>
      </c>
      <c r="S959" s="15">
        <f t="shared" si="59"/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5">
        <f t="shared" si="58"/>
        <v>42082.802812499998</v>
      </c>
      <c r="S960" s="15">
        <f t="shared" si="59"/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5">
        <f t="shared" si="58"/>
        <v>41993.174363425926</v>
      </c>
      <c r="S961" s="15">
        <f t="shared" si="59"/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56"/>
        <v>46</v>
      </c>
      <c r="Q962">
        <f t="shared" si="57"/>
        <v>136.46</v>
      </c>
      <c r="R962" s="15">
        <f t="shared" si="58"/>
        <v>42766.626793981486</v>
      </c>
      <c r="S962" s="15">
        <f t="shared" si="59"/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0">ROUND(E963/D963*100,0)</f>
        <v>42</v>
      </c>
      <c r="Q963">
        <f t="shared" ref="Q963:Q1026" si="61">IFERROR(ROUND(E963/L963,2),0)</f>
        <v>364.35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5">
        <f t="shared" si="62"/>
        <v>42373.712418981479</v>
      </c>
      <c r="S964" s="15">
        <f t="shared" si="63"/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5">
        <f t="shared" si="62"/>
        <v>42625.635636574079</v>
      </c>
      <c r="S965" s="15">
        <f t="shared" si="63"/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5">
        <f t="shared" si="62"/>
        <v>42208.628692129627</v>
      </c>
      <c r="S966" s="15">
        <f t="shared" si="63"/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5">
        <f t="shared" si="62"/>
        <v>42637.016736111109</v>
      </c>
      <c r="S967" s="15">
        <f t="shared" si="63"/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5">
        <f t="shared" si="62"/>
        <v>42619.635787037041</v>
      </c>
      <c r="S968" s="15">
        <f t="shared" si="63"/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5">
        <f t="shared" si="62"/>
        <v>42422.254328703704</v>
      </c>
      <c r="S969" s="15">
        <f t="shared" si="63"/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5">
        <f t="shared" si="62"/>
        <v>41836.847615740742</v>
      </c>
      <c r="S970" s="15">
        <f t="shared" si="63"/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5">
        <f t="shared" si="62"/>
        <v>42742.30332175926</v>
      </c>
      <c r="S971" s="15">
        <f t="shared" si="63"/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0"/>
        <v>46</v>
      </c>
      <c r="Q972">
        <f t="shared" si="61"/>
        <v>164</v>
      </c>
      <c r="R972" s="15">
        <f t="shared" si="62"/>
        <v>42721.220520833333</v>
      </c>
      <c r="S972" s="15">
        <f t="shared" si="63"/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0"/>
        <v>0</v>
      </c>
      <c r="Q973">
        <f t="shared" si="61"/>
        <v>45.2</v>
      </c>
      <c r="R973" s="15">
        <f t="shared" si="62"/>
        <v>42111.709027777775</v>
      </c>
      <c r="S973" s="15">
        <f t="shared" si="63"/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5">
        <f t="shared" si="62"/>
        <v>41856.865717592591</v>
      </c>
      <c r="S974" s="15">
        <f t="shared" si="63"/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5">
        <f t="shared" si="62"/>
        <v>42257.014965277776</v>
      </c>
      <c r="S975" s="15">
        <f t="shared" si="63"/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5">
        <f t="shared" si="62"/>
        <v>42424.749490740738</v>
      </c>
      <c r="S976" s="15">
        <f t="shared" si="63"/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5">
        <f t="shared" si="62"/>
        <v>42489.696585648147</v>
      </c>
      <c r="S977" s="15">
        <f t="shared" si="63"/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5">
        <f t="shared" si="62"/>
        <v>42185.058993055558</v>
      </c>
      <c r="S978" s="15">
        <f t="shared" si="63"/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5">
        <f t="shared" si="62"/>
        <v>42391.942094907412</v>
      </c>
      <c r="S979" s="15">
        <f t="shared" si="63"/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5">
        <f t="shared" si="62"/>
        <v>42395.309039351851</v>
      </c>
      <c r="S980" s="15">
        <f t="shared" si="63"/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5">
        <f t="shared" si="62"/>
        <v>42506.416990740734</v>
      </c>
      <c r="S981" s="15">
        <f t="shared" si="63"/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5">
        <f t="shared" si="62"/>
        <v>41928.904189814813</v>
      </c>
      <c r="S982" s="15">
        <f t="shared" si="63"/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0"/>
        <v>0</v>
      </c>
      <c r="Q983">
        <f t="shared" si="61"/>
        <v>2.75</v>
      </c>
      <c r="R983" s="15">
        <f t="shared" si="62"/>
        <v>41830.947013888886</v>
      </c>
      <c r="S983" s="15">
        <f t="shared" si="63"/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0"/>
        <v>0</v>
      </c>
      <c r="Q984">
        <f t="shared" si="61"/>
        <v>1</v>
      </c>
      <c r="R984" s="15">
        <f t="shared" si="62"/>
        <v>42615.753310185188</v>
      </c>
      <c r="S984" s="15">
        <f t="shared" si="63"/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5">
        <f t="shared" si="62"/>
        <v>42574.667650462965</v>
      </c>
      <c r="S985" s="15">
        <f t="shared" si="63"/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5">
        <f t="shared" si="62"/>
        <v>42061.11583333333</v>
      </c>
      <c r="S986" s="15">
        <f t="shared" si="63"/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5">
        <f t="shared" si="62"/>
        <v>42339.967708333337</v>
      </c>
      <c r="S987" s="15">
        <f t="shared" si="63"/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5">
        <f t="shared" si="62"/>
        <v>42324.767361111109</v>
      </c>
      <c r="S988" s="15">
        <f t="shared" si="63"/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5">
        <f t="shared" si="62"/>
        <v>41773.294560185182</v>
      </c>
      <c r="S989" s="15">
        <f t="shared" si="63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0"/>
        <v>0</v>
      </c>
      <c r="Q990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5">
        <f t="shared" si="62"/>
        <v>42611.933969907404</v>
      </c>
      <c r="S991" s="15">
        <f t="shared" si="63"/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0"/>
        <v>0</v>
      </c>
      <c r="Q992">
        <f t="shared" si="61"/>
        <v>13</v>
      </c>
      <c r="R992" s="15">
        <f t="shared" si="62"/>
        <v>41855.784305555557</v>
      </c>
      <c r="S992" s="15">
        <f t="shared" si="63"/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5">
        <f t="shared" si="62"/>
        <v>42538.75680555556</v>
      </c>
      <c r="S993" s="15">
        <f t="shared" si="63"/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5">
        <f t="shared" si="62"/>
        <v>42437.924988425926</v>
      </c>
      <c r="S994" s="15">
        <f t="shared" si="63"/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5">
        <f t="shared" si="62"/>
        <v>42652.964907407411</v>
      </c>
      <c r="S995" s="15">
        <f t="shared" si="63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5">
        <f t="shared" si="62"/>
        <v>41921.263078703705</v>
      </c>
      <c r="S996" s="15">
        <f t="shared" si="63"/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5">
        <f t="shared" si="62"/>
        <v>41947.940740740742</v>
      </c>
      <c r="S997" s="15">
        <f t="shared" si="63"/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0"/>
        <v>2</v>
      </c>
      <c r="Q998">
        <f t="shared" si="61"/>
        <v>13</v>
      </c>
      <c r="R998" s="15">
        <f t="shared" si="62"/>
        <v>41817.866435185184</v>
      </c>
      <c r="S998" s="15">
        <f t="shared" si="63"/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5">
        <f t="shared" si="62"/>
        <v>41941.10297453704</v>
      </c>
      <c r="S999" s="15">
        <f t="shared" si="63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5">
        <f t="shared" si="62"/>
        <v>42282.168993055559</v>
      </c>
      <c r="S1000" s="15">
        <f t="shared" si="63"/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5">
        <f t="shared" si="62"/>
        <v>41926.29965277778</v>
      </c>
      <c r="S1001" s="15">
        <f t="shared" si="63"/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5">
        <f t="shared" si="62"/>
        <v>42749.059722222228</v>
      </c>
      <c r="S1002" s="15">
        <f t="shared" si="63"/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5">
        <f t="shared" si="62"/>
        <v>42720.720057870371</v>
      </c>
      <c r="S1003" s="15">
        <f t="shared" si="63"/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5">
        <f t="shared" si="62"/>
        <v>42325.684189814812</v>
      </c>
      <c r="S1004" s="15">
        <f t="shared" si="63"/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5">
        <f t="shared" si="62"/>
        <v>42780.709039351852</v>
      </c>
      <c r="S1005" s="15">
        <f t="shared" si="63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5">
        <f t="shared" si="62"/>
        <v>42388.708645833336</v>
      </c>
      <c r="S1006" s="15">
        <f t="shared" si="63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5">
        <f t="shared" si="62"/>
        <v>42276.624803240738</v>
      </c>
      <c r="S1007" s="15">
        <f t="shared" si="63"/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5">
        <f t="shared" si="62"/>
        <v>41977.040185185186</v>
      </c>
      <c r="S1008" s="15">
        <f t="shared" si="63"/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5">
        <f t="shared" si="62"/>
        <v>42676.583599537036</v>
      </c>
      <c r="S1009" s="15">
        <f t="shared" si="63"/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5">
        <f t="shared" si="62"/>
        <v>42702.809201388889</v>
      </c>
      <c r="S1010" s="15">
        <f t="shared" si="63"/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5">
        <f t="shared" si="62"/>
        <v>42510.604699074072</v>
      </c>
      <c r="S1011" s="15">
        <f t="shared" si="63"/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5">
        <f t="shared" si="62"/>
        <v>42561.829421296294</v>
      </c>
      <c r="S1012" s="15">
        <f t="shared" si="63"/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5">
        <f t="shared" si="62"/>
        <v>41946.898090277777</v>
      </c>
      <c r="S1013" s="15">
        <f t="shared" si="63"/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5">
        <f t="shared" si="62"/>
        <v>42714.440416666665</v>
      </c>
      <c r="S1014" s="15">
        <f t="shared" si="63"/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5">
        <f t="shared" si="62"/>
        <v>42339.833981481483</v>
      </c>
      <c r="S1015" s="15">
        <f t="shared" si="63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5">
        <f t="shared" si="62"/>
        <v>41955.002488425926</v>
      </c>
      <c r="S1016" s="15">
        <f t="shared" si="63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5">
        <f t="shared" si="62"/>
        <v>42303.878414351857</v>
      </c>
      <c r="S1017" s="15">
        <f t="shared" si="63"/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5">
        <f t="shared" si="62"/>
        <v>42422.107129629629</v>
      </c>
      <c r="S1018" s="15">
        <f t="shared" si="63"/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5">
        <f t="shared" si="62"/>
        <v>42289.675173611111</v>
      </c>
      <c r="S1019" s="15">
        <f t="shared" si="63"/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5">
        <f t="shared" si="62"/>
        <v>42535.492280092592</v>
      </c>
      <c r="S1020" s="15">
        <f t="shared" si="63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5">
        <f t="shared" si="62"/>
        <v>42009.973946759259</v>
      </c>
      <c r="S1021" s="15">
        <f t="shared" si="63"/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5">
        <f t="shared" si="62"/>
        <v>42127.069548611107</v>
      </c>
      <c r="S1022" s="15">
        <f t="shared" si="63"/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5">
        <f t="shared" si="62"/>
        <v>42271.251979166671</v>
      </c>
      <c r="S1023" s="15">
        <f t="shared" si="63"/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5">
        <f t="shared" si="62"/>
        <v>42111.646724537044</v>
      </c>
      <c r="S1024" s="15">
        <f t="shared" si="63"/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5">
        <f t="shared" si="62"/>
        <v>42145.919687500005</v>
      </c>
      <c r="S1025" s="15">
        <f t="shared" si="63"/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0"/>
        <v>119</v>
      </c>
      <c r="Q1026">
        <f t="shared" si="61"/>
        <v>388.98</v>
      </c>
      <c r="R1026" s="15">
        <f t="shared" si="62"/>
        <v>42370.580590277779</v>
      </c>
      <c r="S1026" s="15">
        <f t="shared" si="63"/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4">ROUND(E1027/D1027*100,0)</f>
        <v>110</v>
      </c>
      <c r="Q1027">
        <f t="shared" ref="Q1027:Q1090" si="65">IFERROR(ROUND(E1027/L1027,2),0)</f>
        <v>71.849999999999994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5">
        <f t="shared" si="66"/>
        <v>42426.407592592594</v>
      </c>
      <c r="S1028" s="15">
        <f t="shared" si="67"/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5">
        <f t="shared" si="66"/>
        <v>41905.034108796295</v>
      </c>
      <c r="S1029" s="15">
        <f t="shared" si="67"/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5">
        <f t="shared" si="66"/>
        <v>42755.627372685187</v>
      </c>
      <c r="S1030" s="15">
        <f t="shared" si="67"/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5">
        <f t="shared" si="66"/>
        <v>42044.711886574078</v>
      </c>
      <c r="S1031" s="15">
        <f t="shared" si="67"/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5">
        <f t="shared" si="66"/>
        <v>42611.483206018514</v>
      </c>
      <c r="S1032" s="15">
        <f t="shared" si="67"/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5">
        <f t="shared" si="66"/>
        <v>42324.764004629629</v>
      </c>
      <c r="S1033" s="15">
        <f t="shared" si="67"/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5">
        <f t="shared" si="66"/>
        <v>42514.666956018518</v>
      </c>
      <c r="S1034" s="15">
        <f t="shared" si="67"/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5">
        <f t="shared" si="66"/>
        <v>42688.732407407413</v>
      </c>
      <c r="S1035" s="15">
        <f t="shared" si="67"/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5">
        <f t="shared" si="66"/>
        <v>42555.166712962964</v>
      </c>
      <c r="S1036" s="15">
        <f t="shared" si="67"/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5">
        <f t="shared" si="66"/>
        <v>42016.641435185185</v>
      </c>
      <c r="S1037" s="15">
        <f t="shared" si="67"/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5">
        <f t="shared" si="66"/>
        <v>41249.448958333334</v>
      </c>
      <c r="S1038" s="15">
        <f t="shared" si="67"/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5">
        <f t="shared" si="66"/>
        <v>42119.822476851856</v>
      </c>
      <c r="S1039" s="15">
        <f t="shared" si="67"/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5">
        <f t="shared" si="66"/>
        <v>42418.231747685189</v>
      </c>
      <c r="S1040" s="15">
        <f t="shared" si="67"/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5">
        <f t="shared" si="66"/>
        <v>42692.109328703707</v>
      </c>
      <c r="S1041" s="15">
        <f t="shared" si="67"/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5">
        <f t="shared" si="66"/>
        <v>42579.708437499998</v>
      </c>
      <c r="S1042" s="15">
        <f t="shared" si="67"/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5">
        <f t="shared" si="66"/>
        <v>41851.696157407408</v>
      </c>
      <c r="S1044" s="15">
        <f t="shared" si="67"/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5">
        <f t="shared" si="66"/>
        <v>42114.252951388888</v>
      </c>
      <c r="S1045" s="15">
        <f t="shared" si="67"/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5">
        <f t="shared" si="66"/>
        <v>42011.925937499997</v>
      </c>
      <c r="S1046" s="15">
        <f t="shared" si="67"/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5">
        <f t="shared" si="66"/>
        <v>41844.874421296299</v>
      </c>
      <c r="S1047" s="15">
        <f t="shared" si="67"/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5">
        <f t="shared" si="66"/>
        <v>41918.818460648145</v>
      </c>
      <c r="S1049" s="15">
        <f t="shared" si="67"/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5">
        <f t="shared" si="66"/>
        <v>42598.053113425922</v>
      </c>
      <c r="S1050" s="15">
        <f t="shared" si="67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5">
        <f t="shared" si="66"/>
        <v>42775.172824074078</v>
      </c>
      <c r="S1055" s="15">
        <f t="shared" si="67"/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5">
        <f t="shared" si="66"/>
        <v>42079.913113425922</v>
      </c>
      <c r="S1062" s="15">
        <f t="shared" si="67"/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5">
        <f t="shared" si="66"/>
        <v>42556.807187500002</v>
      </c>
      <c r="S1064" s="15">
        <f t="shared" si="67"/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5">
        <f t="shared" si="66"/>
        <v>41417.228043981479</v>
      </c>
      <c r="S1066" s="15">
        <f t="shared" si="67"/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5">
        <f t="shared" si="66"/>
        <v>41661.381041666667</v>
      </c>
      <c r="S1067" s="15">
        <f t="shared" si="67"/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5">
        <f t="shared" si="66"/>
        <v>41445.962754629632</v>
      </c>
      <c r="S1068" s="15">
        <f t="shared" si="67"/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5">
        <f t="shared" si="66"/>
        <v>41599.855682870373</v>
      </c>
      <c r="S1069" s="15">
        <f t="shared" si="67"/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5">
        <f t="shared" si="66"/>
        <v>42440.371111111104</v>
      </c>
      <c r="S1070" s="15">
        <f t="shared" si="67"/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5">
        <f t="shared" si="66"/>
        <v>41572.229849537034</v>
      </c>
      <c r="S1071" s="15">
        <f t="shared" si="67"/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5">
        <f t="shared" si="66"/>
        <v>41163.011828703704</v>
      </c>
      <c r="S1072" s="15">
        <f t="shared" si="67"/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5">
        <f t="shared" si="66"/>
        <v>41645.832141203704</v>
      </c>
      <c r="S1074" s="15">
        <f t="shared" si="67"/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5">
        <f t="shared" si="66"/>
        <v>40802.964594907404</v>
      </c>
      <c r="S1075" s="15">
        <f t="shared" si="67"/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5">
        <f t="shared" si="66"/>
        <v>41613.172974537039</v>
      </c>
      <c r="S1076" s="15">
        <f t="shared" si="67"/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5">
        <f t="shared" si="66"/>
        <v>41005.904120370367</v>
      </c>
      <c r="S1077" s="15">
        <f t="shared" si="67"/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5">
        <f t="shared" si="66"/>
        <v>41838.377893518518</v>
      </c>
      <c r="S1078" s="15">
        <f t="shared" si="67"/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5">
        <f t="shared" si="66"/>
        <v>42353.16679398148</v>
      </c>
      <c r="S1079" s="15">
        <f t="shared" si="67"/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5">
        <f t="shared" si="66"/>
        <v>40701.195844907408</v>
      </c>
      <c r="S1080" s="15">
        <f t="shared" si="67"/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5">
        <f t="shared" si="66"/>
        <v>42479.566388888896</v>
      </c>
      <c r="S1081" s="15">
        <f t="shared" si="67"/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5">
        <f t="shared" si="66"/>
        <v>41740.138113425928</v>
      </c>
      <c r="S1082" s="15">
        <f t="shared" si="67"/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5">
        <f t="shared" si="66"/>
        <v>42002.926990740743</v>
      </c>
      <c r="S1083" s="15">
        <f t="shared" si="67"/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5">
        <f t="shared" si="66"/>
        <v>41101.906111111115</v>
      </c>
      <c r="S1084" s="15">
        <f t="shared" si="67"/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5">
        <f t="shared" si="66"/>
        <v>41793.659525462965</v>
      </c>
      <c r="S1085" s="15">
        <f t="shared" si="67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5">
        <f t="shared" si="66"/>
        <v>42413.671006944445</v>
      </c>
      <c r="S1087" s="15">
        <f t="shared" si="67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5">
        <f t="shared" si="66"/>
        <v>41845.866793981484</v>
      </c>
      <c r="S1088" s="15">
        <f t="shared" si="67"/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4"/>
        <v>14</v>
      </c>
      <c r="Q1090">
        <f t="shared" si="65"/>
        <v>43.42</v>
      </c>
      <c r="R1090" s="15">
        <f t="shared" si="66"/>
        <v>41723.799386574072</v>
      </c>
      <c r="S1090" s="15">
        <f t="shared" si="67"/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68">ROUND(E1091/D1091*100,0)</f>
        <v>8</v>
      </c>
      <c r="Q1091">
        <f t="shared" ref="Q1091:Q1154" si="69">IFERROR(ROUND(E1091/L1091,2),0)</f>
        <v>23.96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5">
        <f t="shared" si="70"/>
        <v>42123.185798611114</v>
      </c>
      <c r="S1092" s="15">
        <f t="shared" si="71"/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5">
        <f t="shared" si="70"/>
        <v>42440.820277777777</v>
      </c>
      <c r="S1093" s="15">
        <f t="shared" si="71"/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5">
        <f t="shared" si="70"/>
        <v>41250.025902777779</v>
      </c>
      <c r="S1094" s="15">
        <f t="shared" si="71"/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5">
        <f t="shared" si="70"/>
        <v>42396.973807870367</v>
      </c>
      <c r="S1095" s="15">
        <f t="shared" si="71"/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5">
        <f t="shared" si="70"/>
        <v>40795.713344907403</v>
      </c>
      <c r="S1096" s="15">
        <f t="shared" si="71"/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5">
        <f t="shared" si="70"/>
        <v>41486.537268518521</v>
      </c>
      <c r="S1097" s="15">
        <f t="shared" si="71"/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5">
        <f t="shared" si="70"/>
        <v>41885.51798611111</v>
      </c>
      <c r="S1098" s="15">
        <f t="shared" si="71"/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5">
        <f t="shared" si="70"/>
        <v>41660.792557870373</v>
      </c>
      <c r="S1099" s="15">
        <f t="shared" si="71"/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5">
        <f t="shared" si="70"/>
        <v>41712.762673611112</v>
      </c>
      <c r="S1100" s="15">
        <f t="shared" si="71"/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5">
        <f t="shared" si="70"/>
        <v>42107.836435185185</v>
      </c>
      <c r="S1101" s="15">
        <f t="shared" si="71"/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5">
        <f t="shared" si="70"/>
        <v>42384.110775462963</v>
      </c>
      <c r="S1102" s="15">
        <f t="shared" si="71"/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5">
        <f t="shared" si="70"/>
        <v>42538.77243055556</v>
      </c>
      <c r="S1103" s="15">
        <f t="shared" si="71"/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5">
        <f t="shared" si="70"/>
        <v>41577.045428240745</v>
      </c>
      <c r="S1104" s="15">
        <f t="shared" si="71"/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5">
        <f t="shared" si="70"/>
        <v>42479.22210648148</v>
      </c>
      <c r="S1105" s="15">
        <f t="shared" si="71"/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5">
        <f t="shared" si="70"/>
        <v>41771.40996527778</v>
      </c>
      <c r="S1106" s="15">
        <f t="shared" si="71"/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5">
        <f t="shared" si="70"/>
        <v>41692.135729166665</v>
      </c>
      <c r="S1107" s="15">
        <f t="shared" si="71"/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5">
        <f t="shared" si="70"/>
        <v>40973.740451388891</v>
      </c>
      <c r="S1108" s="15">
        <f t="shared" si="71"/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5">
        <f t="shared" si="70"/>
        <v>40952.636979166666</v>
      </c>
      <c r="S1110" s="15">
        <f t="shared" si="71"/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5">
        <f t="shared" si="70"/>
        <v>42662.752199074079</v>
      </c>
      <c r="S1111" s="15">
        <f t="shared" si="71"/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5">
        <f t="shared" si="70"/>
        <v>41220.933124999996</v>
      </c>
      <c r="S1112" s="15">
        <f t="shared" si="71"/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5">
        <f t="shared" si="70"/>
        <v>42347.203587962969</v>
      </c>
      <c r="S1113" s="15">
        <f t="shared" si="71"/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5">
        <f t="shared" si="70"/>
        <v>41963.759386574078</v>
      </c>
      <c r="S1114" s="15">
        <f t="shared" si="71"/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5">
        <f t="shared" si="70"/>
        <v>41835.977083333331</v>
      </c>
      <c r="S1115" s="15">
        <f t="shared" si="71"/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5">
        <f t="shared" si="70"/>
        <v>41526.345914351856</v>
      </c>
      <c r="S1116" s="15">
        <f t="shared" si="71"/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5">
        <f t="shared" si="70"/>
        <v>42429.695543981477</v>
      </c>
      <c r="S1117" s="15">
        <f t="shared" si="71"/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5">
        <f t="shared" si="70"/>
        <v>41009.847314814811</v>
      </c>
      <c r="S1118" s="15">
        <f t="shared" si="71"/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5">
        <f t="shared" si="70"/>
        <v>42333.598530092597</v>
      </c>
      <c r="S1119" s="15">
        <f t="shared" si="71"/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5">
        <f t="shared" si="70"/>
        <v>41704.16642361111</v>
      </c>
      <c r="S1120" s="15">
        <f t="shared" si="71"/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5">
        <f t="shared" si="70"/>
        <v>41722.792407407411</v>
      </c>
      <c r="S1121" s="15">
        <f t="shared" si="71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5">
        <f t="shared" si="70"/>
        <v>42412.934212962966</v>
      </c>
      <c r="S1123" s="15">
        <f t="shared" si="71"/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5">
        <f t="shared" si="70"/>
        <v>41718.5237037037</v>
      </c>
      <c r="S1125" s="15">
        <f t="shared" si="71"/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5">
        <f t="shared" si="70"/>
        <v>42094.667256944449</v>
      </c>
      <c r="S1126" s="15">
        <f t="shared" si="71"/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5">
        <f t="shared" si="70"/>
        <v>42535.327476851846</v>
      </c>
      <c r="S1128" s="15">
        <f t="shared" si="71"/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5">
        <f t="shared" si="70"/>
        <v>41926.854166666664</v>
      </c>
      <c r="S1129" s="15">
        <f t="shared" si="71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5">
        <f t="shared" si="70"/>
        <v>41828.649502314816</v>
      </c>
      <c r="S1130" s="15">
        <f t="shared" si="71"/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5">
        <f t="shared" si="70"/>
        <v>42496.264965277776</v>
      </c>
      <c r="S1131" s="15">
        <f t="shared" si="71"/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5">
        <f t="shared" si="70"/>
        <v>41908.996527777781</v>
      </c>
      <c r="S1132" s="15">
        <f t="shared" si="71"/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5">
        <f t="shared" si="70"/>
        <v>42706.115405092598</v>
      </c>
      <c r="S1134" s="15">
        <f t="shared" si="71"/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5">
        <f t="shared" si="70"/>
        <v>41821.407187500001</v>
      </c>
      <c r="S1135" s="15">
        <f t="shared" si="71"/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5">
        <f t="shared" si="70"/>
        <v>41958.285046296296</v>
      </c>
      <c r="S1136" s="15">
        <f t="shared" si="71"/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5">
        <f t="shared" si="70"/>
        <v>42558.989513888882</v>
      </c>
      <c r="S1137" s="15">
        <f t="shared" si="71"/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5">
        <f t="shared" si="70"/>
        <v>42327.671631944439</v>
      </c>
      <c r="S1138" s="15">
        <f t="shared" si="71"/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5">
        <f t="shared" si="70"/>
        <v>42453.819687499999</v>
      </c>
      <c r="S1139" s="15">
        <f t="shared" si="71"/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5">
        <f t="shared" si="70"/>
        <v>42736.9066087963</v>
      </c>
      <c r="S1140" s="15">
        <f t="shared" si="71"/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5">
        <f t="shared" si="70"/>
        <v>41975.347523148142</v>
      </c>
      <c r="S1141" s="15">
        <f t="shared" si="71"/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5">
        <f t="shared" si="70"/>
        <v>42325.19358796296</v>
      </c>
      <c r="S1145" s="15">
        <f t="shared" si="71"/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5">
        <f t="shared" si="70"/>
        <v>41854.747592592597</v>
      </c>
      <c r="S1147" s="15">
        <f t="shared" si="71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5">
        <f t="shared" si="70"/>
        <v>41723.9533912037</v>
      </c>
      <c r="S1148" s="15">
        <f t="shared" si="71"/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5">
        <f t="shared" si="70"/>
        <v>42675.171076388884</v>
      </c>
      <c r="S1150" s="15">
        <f t="shared" si="71"/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5">
        <f t="shared" si="70"/>
        <v>42507.71025462963</v>
      </c>
      <c r="S1151" s="15">
        <f t="shared" si="71"/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5">
        <f t="shared" si="70"/>
        <v>42317.954571759255</v>
      </c>
      <c r="S1152" s="15">
        <f t="shared" si="71"/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68"/>
        <v>6</v>
      </c>
      <c r="Q1154">
        <f t="shared" si="69"/>
        <v>60.73</v>
      </c>
      <c r="R1154" s="15">
        <f t="shared" si="70"/>
        <v>42109.709629629629</v>
      </c>
      <c r="S1154" s="15">
        <f t="shared" si="71"/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2">ROUND(E1155/D1155*100,0)</f>
        <v>1</v>
      </c>
      <c r="Q1155">
        <f t="shared" ref="Q1155:Q1218" si="73">IFERROR(ROUND(E1155/L1155,2),0)</f>
        <v>50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5">
        <f t="shared" si="74"/>
        <v>42223.108865740738</v>
      </c>
      <c r="S1156" s="15">
        <f t="shared" si="75"/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5">
        <f t="shared" si="74"/>
        <v>41835.763981481483</v>
      </c>
      <c r="S1157" s="15">
        <f t="shared" si="75"/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5">
        <f t="shared" si="74"/>
        <v>41918.628240740742</v>
      </c>
      <c r="S1159" s="15">
        <f t="shared" si="75"/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5">
        <f t="shared" si="74"/>
        <v>41952.09175925926</v>
      </c>
      <c r="S1160" s="15">
        <f t="shared" si="75"/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5">
        <f t="shared" si="74"/>
        <v>42061.154930555553</v>
      </c>
      <c r="S1162" s="15">
        <f t="shared" si="75"/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5">
        <f t="shared" si="74"/>
        <v>41876.683611111112</v>
      </c>
      <c r="S1164" s="15">
        <f t="shared" si="75"/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5">
        <f t="shared" si="74"/>
        <v>41792.214467592588</v>
      </c>
      <c r="S1167" s="15">
        <f t="shared" si="75"/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5">
        <f t="shared" si="74"/>
        <v>42150.485439814816</v>
      </c>
      <c r="S1168" s="15">
        <f t="shared" si="75"/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5">
        <f t="shared" si="74"/>
        <v>41863.734895833331</v>
      </c>
      <c r="S1169" s="15">
        <f t="shared" si="75"/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5">
        <f t="shared" si="74"/>
        <v>42605.053993055553</v>
      </c>
      <c r="S1170" s="15">
        <f t="shared" si="75"/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5">
        <f t="shared" si="74"/>
        <v>42027.353738425925</v>
      </c>
      <c r="S1171" s="15">
        <f t="shared" si="75"/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5">
        <f t="shared" si="74"/>
        <v>42124.893182870372</v>
      </c>
      <c r="S1172" s="15">
        <f t="shared" si="75"/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5">
        <f t="shared" si="74"/>
        <v>41938.804710648146</v>
      </c>
      <c r="S1173" s="15">
        <f t="shared" si="75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5">
        <f t="shared" si="74"/>
        <v>42184.185844907406</v>
      </c>
      <c r="S1175" s="15">
        <f t="shared" si="75"/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5">
        <f t="shared" si="74"/>
        <v>42468.84174768519</v>
      </c>
      <c r="S1176" s="15">
        <f t="shared" si="75"/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5">
        <f t="shared" si="74"/>
        <v>42170.728460648148</v>
      </c>
      <c r="S1177" s="15">
        <f t="shared" si="75"/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5">
        <f t="shared" si="74"/>
        <v>42746.019652777773</v>
      </c>
      <c r="S1178" s="15">
        <f t="shared" si="75"/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5">
        <f t="shared" si="74"/>
        <v>41837.905694444446</v>
      </c>
      <c r="S1180" s="15">
        <f t="shared" si="75"/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5">
        <f t="shared" si="74"/>
        <v>42275.720219907409</v>
      </c>
      <c r="S1181" s="15">
        <f t="shared" si="75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5">
        <f t="shared" si="74"/>
        <v>41781.806875000002</v>
      </c>
      <c r="S1182" s="15">
        <f t="shared" si="75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5">
        <f t="shared" si="74"/>
        <v>42034.339363425926</v>
      </c>
      <c r="S1183" s="15">
        <f t="shared" si="75"/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5">
        <f t="shared" si="74"/>
        <v>42728.827407407407</v>
      </c>
      <c r="S1184" s="15">
        <f t="shared" si="75"/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5">
        <f t="shared" si="74"/>
        <v>42656.86137731481</v>
      </c>
      <c r="S1185" s="15">
        <f t="shared" si="75"/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5">
        <f t="shared" si="74"/>
        <v>42741.599664351852</v>
      </c>
      <c r="S1186" s="15">
        <f t="shared" si="75"/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5">
        <f t="shared" si="74"/>
        <v>42130.865150462967</v>
      </c>
      <c r="S1187" s="15">
        <f t="shared" si="75"/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5">
        <f t="shared" si="74"/>
        <v>42123.86336805555</v>
      </c>
      <c r="S1188" s="15">
        <f t="shared" si="75"/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5">
        <f t="shared" si="74"/>
        <v>42109.894942129627</v>
      </c>
      <c r="S1189" s="15">
        <f t="shared" si="75"/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5">
        <f t="shared" si="74"/>
        <v>42711.700694444444</v>
      </c>
      <c r="S1190" s="15">
        <f t="shared" si="75"/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5">
        <f t="shared" si="74"/>
        <v>42529.979108796295</v>
      </c>
      <c r="S1191" s="15">
        <f t="shared" si="75"/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5">
        <f t="shared" si="74"/>
        <v>41852.665798611109</v>
      </c>
      <c r="S1192" s="15">
        <f t="shared" si="75"/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5">
        <f t="shared" si="74"/>
        <v>42419.603703703702</v>
      </c>
      <c r="S1193" s="15">
        <f t="shared" si="75"/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5">
        <f t="shared" si="74"/>
        <v>42747.506689814814</v>
      </c>
      <c r="S1194" s="15">
        <f t="shared" si="75"/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5">
        <f t="shared" si="74"/>
        <v>42409.776076388895</v>
      </c>
      <c r="S1195" s="15">
        <f t="shared" si="75"/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5">
        <f t="shared" si="74"/>
        <v>42072.488182870366</v>
      </c>
      <c r="S1196" s="15">
        <f t="shared" si="75"/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5">
        <f t="shared" si="74"/>
        <v>42298.34783564815</v>
      </c>
      <c r="S1197" s="15">
        <f t="shared" si="75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5">
        <f t="shared" si="74"/>
        <v>42326.818738425922</v>
      </c>
      <c r="S1198" s="15">
        <f t="shared" si="75"/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5">
        <f t="shared" si="74"/>
        <v>42503.66474537037</v>
      </c>
      <c r="S1199" s="15">
        <f t="shared" si="75"/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5">
        <f t="shared" si="74"/>
        <v>42333.619050925925</v>
      </c>
      <c r="S1200" s="15">
        <f t="shared" si="75"/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5">
        <f t="shared" si="74"/>
        <v>42161.770833333328</v>
      </c>
      <c r="S1201" s="15">
        <f t="shared" si="75"/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5">
        <f t="shared" si="74"/>
        <v>42089.477500000001</v>
      </c>
      <c r="S1202" s="15">
        <f t="shared" si="75"/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5">
        <f t="shared" si="74"/>
        <v>42536.60701388889</v>
      </c>
      <c r="S1203" s="15">
        <f t="shared" si="75"/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5">
        <f t="shared" si="74"/>
        <v>42152.288819444439</v>
      </c>
      <c r="S1204" s="15">
        <f t="shared" si="75"/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5">
        <f t="shared" si="74"/>
        <v>42125.614895833336</v>
      </c>
      <c r="S1205" s="15">
        <f t="shared" si="75"/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5">
        <f t="shared" si="74"/>
        <v>42297.748067129629</v>
      </c>
      <c r="S1206" s="15">
        <f t="shared" si="75"/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5">
        <f t="shared" si="74"/>
        <v>42138.506377314814</v>
      </c>
      <c r="S1207" s="15">
        <f t="shared" si="75"/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5">
        <f t="shared" si="74"/>
        <v>42772.776076388895</v>
      </c>
      <c r="S1208" s="15">
        <f t="shared" si="75"/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5">
        <f t="shared" si="74"/>
        <v>42430.430243055554</v>
      </c>
      <c r="S1209" s="15">
        <f t="shared" si="75"/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5">
        <f t="shared" si="74"/>
        <v>42423.709074074075</v>
      </c>
      <c r="S1210" s="15">
        <f t="shared" si="75"/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5">
        <f t="shared" si="74"/>
        <v>42761.846122685187</v>
      </c>
      <c r="S1211" s="15">
        <f t="shared" si="75"/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5">
        <f t="shared" si="74"/>
        <v>42132.941805555558</v>
      </c>
      <c r="S1212" s="15">
        <f t="shared" si="75"/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5">
        <f t="shared" si="74"/>
        <v>42515.866446759261</v>
      </c>
      <c r="S1213" s="15">
        <f t="shared" si="75"/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5">
        <f t="shared" si="74"/>
        <v>42318.950173611112</v>
      </c>
      <c r="S1214" s="15">
        <f t="shared" si="75"/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5">
        <f t="shared" si="74"/>
        <v>42731.755787037036</v>
      </c>
      <c r="S1215" s="15">
        <f t="shared" si="75"/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5">
        <f t="shared" si="74"/>
        <v>42104.840335648143</v>
      </c>
      <c r="S1216" s="15">
        <f t="shared" si="75"/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5">
        <f t="shared" si="74"/>
        <v>41759.923101851848</v>
      </c>
      <c r="S1217" s="15">
        <f t="shared" si="75"/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2"/>
        <v>146</v>
      </c>
      <c r="Q1218">
        <f t="shared" si="73"/>
        <v>91.88</v>
      </c>
      <c r="R1218" s="15">
        <f t="shared" si="74"/>
        <v>42247.616400462968</v>
      </c>
      <c r="S1218" s="15">
        <f t="shared" si="75"/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76">ROUND(E1219/D1219*100,0)</f>
        <v>103</v>
      </c>
      <c r="Q1219">
        <f t="shared" ref="Q1219:Q1282" si="77">IFERROR(ROUND(E1219/L1219,2),0)</f>
        <v>148.57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5">
        <f t="shared" si="78"/>
        <v>42278.662037037036</v>
      </c>
      <c r="S1220" s="15">
        <f t="shared" si="79"/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5">
        <f t="shared" si="78"/>
        <v>42633.461956018517</v>
      </c>
      <c r="S1221" s="15">
        <f t="shared" si="79"/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5">
        <f t="shared" si="78"/>
        <v>42211.628611111111</v>
      </c>
      <c r="S1222" s="15">
        <f t="shared" si="79"/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5">
        <f t="shared" si="78"/>
        <v>42680.47555555556</v>
      </c>
      <c r="S1223" s="15">
        <f t="shared" si="79"/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5">
        <f t="shared" si="78"/>
        <v>42430.720451388886</v>
      </c>
      <c r="S1224" s="15">
        <f t="shared" si="79"/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5">
        <f t="shared" si="78"/>
        <v>42654.177187499998</v>
      </c>
      <c r="S1225" s="15">
        <f t="shared" si="79"/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5">
        <f t="shared" si="78"/>
        <v>41736.549791666665</v>
      </c>
      <c r="S1226" s="15">
        <f t="shared" si="79"/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5">
        <f t="shared" si="78"/>
        <v>41509.905995370369</v>
      </c>
      <c r="S1227" s="15">
        <f t="shared" si="79"/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5">
        <f t="shared" si="78"/>
        <v>41715.874780092592</v>
      </c>
      <c r="S1228" s="15">
        <f t="shared" si="79"/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5">
        <f t="shared" si="78"/>
        <v>40754.729259259257</v>
      </c>
      <c r="S1230" s="15">
        <f t="shared" si="79"/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5">
        <f t="shared" si="78"/>
        <v>40985.459803240738</v>
      </c>
      <c r="S1231" s="15">
        <f t="shared" si="79"/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5">
        <f t="shared" si="78"/>
        <v>41506.848032407412</v>
      </c>
      <c r="S1234" s="15">
        <f t="shared" si="79"/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5">
        <f t="shared" si="78"/>
        <v>40939.948773148149</v>
      </c>
      <c r="S1235" s="15">
        <f t="shared" si="79"/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5">
        <f t="shared" si="78"/>
        <v>41583.135405092595</v>
      </c>
      <c r="S1237" s="15">
        <f t="shared" si="79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5">
        <f t="shared" si="78"/>
        <v>40731.61037037037</v>
      </c>
      <c r="S1240" s="15">
        <f t="shared" si="79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5">
        <f t="shared" si="78"/>
        <v>41409.040011574078</v>
      </c>
      <c r="S1242" s="15">
        <f t="shared" si="79"/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5">
        <f t="shared" si="78"/>
        <v>41923.837731481479</v>
      </c>
      <c r="S1243" s="15">
        <f t="shared" si="79"/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5">
        <f t="shared" si="78"/>
        <v>40782.165532407409</v>
      </c>
      <c r="S1244" s="15">
        <f t="shared" si="79"/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5">
        <f t="shared" si="78"/>
        <v>40671.879293981481</v>
      </c>
      <c r="S1245" s="15">
        <f t="shared" si="79"/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5">
        <f t="shared" si="78"/>
        <v>41355.825497685182</v>
      </c>
      <c r="S1246" s="15">
        <f t="shared" si="79"/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5">
        <f t="shared" si="78"/>
        <v>41774.599930555552</v>
      </c>
      <c r="S1247" s="15">
        <f t="shared" si="79"/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5">
        <f t="shared" si="78"/>
        <v>40838.043391203704</v>
      </c>
      <c r="S1248" s="15">
        <f t="shared" si="79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5">
        <f t="shared" si="78"/>
        <v>41370.292303240742</v>
      </c>
      <c r="S1249" s="15">
        <f t="shared" si="79"/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5">
        <f t="shared" si="78"/>
        <v>41767.656863425924</v>
      </c>
      <c r="S1250" s="15">
        <f t="shared" si="79"/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5">
        <f t="shared" si="78"/>
        <v>41067.74086805556</v>
      </c>
      <c r="S1251" s="15">
        <f t="shared" si="79"/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5">
        <f t="shared" si="78"/>
        <v>41843.64271990741</v>
      </c>
      <c r="S1252" s="15">
        <f t="shared" si="79"/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5">
        <f t="shared" si="78"/>
        <v>40751.814432870371</v>
      </c>
      <c r="S1253" s="15">
        <f t="shared" si="79"/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5">
        <f t="shared" si="78"/>
        <v>41543.988067129627</v>
      </c>
      <c r="S1254" s="15">
        <f t="shared" si="79"/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5">
        <f t="shared" si="78"/>
        <v>41855.783645833333</v>
      </c>
      <c r="S1255" s="15">
        <f t="shared" si="79"/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5">
        <f t="shared" si="78"/>
        <v>40487.621365740742</v>
      </c>
      <c r="S1256" s="15">
        <f t="shared" si="79"/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5">
        <f t="shared" si="78"/>
        <v>41579.845509259263</v>
      </c>
      <c r="S1257" s="15">
        <f t="shared" si="79"/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5">
        <f t="shared" si="78"/>
        <v>40921.919340277782</v>
      </c>
      <c r="S1258" s="15">
        <f t="shared" si="79"/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5">
        <f t="shared" si="78"/>
        <v>40587.085532407407</v>
      </c>
      <c r="S1259" s="15">
        <f t="shared" si="79"/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5">
        <f t="shared" si="78"/>
        <v>41487.611250000002</v>
      </c>
      <c r="S1260" s="15">
        <f t="shared" si="79"/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5">
        <f t="shared" si="78"/>
        <v>41766.970648148148</v>
      </c>
      <c r="S1261" s="15">
        <f t="shared" si="79"/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5">
        <f t="shared" si="78"/>
        <v>41666.842824074076</v>
      </c>
      <c r="S1262" s="15">
        <f t="shared" si="79"/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5">
        <f t="shared" si="78"/>
        <v>41638.342905092592</v>
      </c>
      <c r="S1263" s="15">
        <f t="shared" si="79"/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5">
        <f t="shared" si="78"/>
        <v>41656.762638888889</v>
      </c>
      <c r="S1264" s="15">
        <f t="shared" si="79"/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5">
        <f t="shared" si="78"/>
        <v>41692.084143518521</v>
      </c>
      <c r="S1265" s="15">
        <f t="shared" si="79"/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5">
        <f t="shared" si="78"/>
        <v>41547.662997685184</v>
      </c>
      <c r="S1266" s="15">
        <f t="shared" si="79"/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5">
        <f t="shared" si="78"/>
        <v>40465.655266203699</v>
      </c>
      <c r="S1267" s="15">
        <f t="shared" si="79"/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5">
        <f t="shared" si="78"/>
        <v>41620.87667824074</v>
      </c>
      <c r="S1268" s="15">
        <f t="shared" si="79"/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5">
        <f t="shared" si="78"/>
        <v>41449.585162037038</v>
      </c>
      <c r="S1269" s="15">
        <f t="shared" si="79"/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5">
        <f t="shared" si="78"/>
        <v>41507.845451388886</v>
      </c>
      <c r="S1270" s="15">
        <f t="shared" si="79"/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5">
        <f t="shared" si="78"/>
        <v>42445.823055555549</v>
      </c>
      <c r="S1271" s="15">
        <f t="shared" si="79"/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5">
        <f t="shared" si="78"/>
        <v>40933.856967592597</v>
      </c>
      <c r="S1272" s="15">
        <f t="shared" si="79"/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5">
        <f t="shared" si="78"/>
        <v>41561.683553240742</v>
      </c>
      <c r="S1273" s="15">
        <f t="shared" si="79"/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5">
        <f t="shared" si="78"/>
        <v>40274.745127314818</v>
      </c>
      <c r="S1274" s="15">
        <f t="shared" si="79"/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5">
        <f t="shared" si="78"/>
        <v>41852.730219907404</v>
      </c>
      <c r="S1275" s="15">
        <f t="shared" si="79"/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5">
        <f t="shared" si="78"/>
        <v>41116.690104166664</v>
      </c>
      <c r="S1276" s="15">
        <f t="shared" si="79"/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5">
        <f t="shared" si="78"/>
        <v>41458.867905092593</v>
      </c>
      <c r="S1277" s="15">
        <f t="shared" si="79"/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5">
        <f t="shared" si="78"/>
        <v>40007.704247685186</v>
      </c>
      <c r="S1278" s="15">
        <f t="shared" si="79"/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5">
        <f t="shared" si="78"/>
        <v>41121.561886574076</v>
      </c>
      <c r="S1279" s="15">
        <f t="shared" si="79"/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5">
        <f t="shared" si="78"/>
        <v>41786.555162037039</v>
      </c>
      <c r="S1280" s="15">
        <f t="shared" si="79"/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5">
        <f t="shared" si="78"/>
        <v>41682.099189814813</v>
      </c>
      <c r="S1281" s="15">
        <f t="shared" si="79"/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76"/>
        <v>111</v>
      </c>
      <c r="Q1282">
        <f t="shared" si="77"/>
        <v>127.98</v>
      </c>
      <c r="R1282" s="15">
        <f t="shared" si="78"/>
        <v>40513.757569444446</v>
      </c>
      <c r="S1282" s="15">
        <f t="shared" si="79"/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0">ROUND(E1283/D1283*100,0)</f>
        <v>111</v>
      </c>
      <c r="Q1283">
        <f t="shared" ref="Q1283:Q1346" si="81">IFERROR(ROUND(E1283/L1283,2),0)</f>
        <v>104.73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5">
        <f t="shared" si="82"/>
        <v>41586.475173611114</v>
      </c>
      <c r="S1284" s="15">
        <f t="shared" si="83"/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5">
        <f t="shared" si="82"/>
        <v>41320.717465277776</v>
      </c>
      <c r="S1285" s="15">
        <f t="shared" si="83"/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5">
        <f t="shared" si="82"/>
        <v>42712.23474537037</v>
      </c>
      <c r="S1286" s="15">
        <f t="shared" si="83"/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5">
        <f t="shared" si="82"/>
        <v>42160.583043981482</v>
      </c>
      <c r="S1287" s="15">
        <f t="shared" si="83"/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5">
        <f t="shared" si="82"/>
        <v>42039.384571759263</v>
      </c>
      <c r="S1288" s="15">
        <f t="shared" si="83"/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5">
        <f t="shared" si="82"/>
        <v>42107.621018518519</v>
      </c>
      <c r="S1289" s="15">
        <f t="shared" si="83"/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5">
        <f t="shared" si="82"/>
        <v>42561.154664351852</v>
      </c>
      <c r="S1290" s="15">
        <f t="shared" si="83"/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5">
        <f t="shared" si="82"/>
        <v>42709.134780092587</v>
      </c>
      <c r="S1291" s="15">
        <f t="shared" si="83"/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5">
        <f t="shared" si="82"/>
        <v>42086.614942129629</v>
      </c>
      <c r="S1292" s="15">
        <f t="shared" si="83"/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5">
        <f t="shared" si="82"/>
        <v>42064.652673611112</v>
      </c>
      <c r="S1293" s="15">
        <f t="shared" si="83"/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5">
        <f t="shared" si="82"/>
        <v>42256.764212962968</v>
      </c>
      <c r="S1294" s="15">
        <f t="shared" si="83"/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5">
        <f t="shared" si="82"/>
        <v>42292.701053240744</v>
      </c>
      <c r="S1295" s="15">
        <f t="shared" si="83"/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5">
        <f t="shared" si="82"/>
        <v>42278.453668981485</v>
      </c>
      <c r="S1296" s="15">
        <f t="shared" si="83"/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5">
        <f t="shared" si="82"/>
        <v>42184.572881944448</v>
      </c>
      <c r="S1297" s="15">
        <f t="shared" si="83"/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5">
        <f t="shared" si="82"/>
        <v>42423.050613425927</v>
      </c>
      <c r="S1298" s="15">
        <f t="shared" si="83"/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5">
        <f t="shared" si="82"/>
        <v>42461.747199074074</v>
      </c>
      <c r="S1299" s="15">
        <f t="shared" si="83"/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5">
        <f t="shared" si="82"/>
        <v>42458.680925925932</v>
      </c>
      <c r="S1300" s="15">
        <f t="shared" si="83"/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5">
        <f t="shared" si="82"/>
        <v>42169.814340277779</v>
      </c>
      <c r="S1301" s="15">
        <f t="shared" si="83"/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5">
        <f t="shared" si="82"/>
        <v>42483.675208333334</v>
      </c>
      <c r="S1302" s="15">
        <f t="shared" si="83"/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5">
        <f t="shared" si="82"/>
        <v>42195.749745370369</v>
      </c>
      <c r="S1303" s="15">
        <f t="shared" si="83"/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5">
        <f t="shared" si="82"/>
        <v>42675.057997685188</v>
      </c>
      <c r="S1304" s="15">
        <f t="shared" si="83"/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5">
        <f t="shared" si="82"/>
        <v>42566.441203703704</v>
      </c>
      <c r="S1305" s="15">
        <f t="shared" si="83"/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5">
        <f t="shared" si="82"/>
        <v>42747.194502314815</v>
      </c>
      <c r="S1306" s="15">
        <f t="shared" si="83"/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5">
        <f t="shared" si="82"/>
        <v>42543.665601851855</v>
      </c>
      <c r="S1307" s="15">
        <f t="shared" si="83"/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5">
        <f t="shared" si="82"/>
        <v>41947.457569444443</v>
      </c>
      <c r="S1308" s="15">
        <f t="shared" si="83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5">
        <f t="shared" si="82"/>
        <v>42387.503229166665</v>
      </c>
      <c r="S1309" s="15">
        <f t="shared" si="83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5">
        <f t="shared" si="82"/>
        <v>42611.613564814819</v>
      </c>
      <c r="S1310" s="15">
        <f t="shared" si="83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5">
        <f t="shared" si="82"/>
        <v>42257.882731481484</v>
      </c>
      <c r="S1311" s="15">
        <f t="shared" si="83"/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5">
        <f t="shared" si="82"/>
        <v>42556.667245370365</v>
      </c>
      <c r="S1312" s="15">
        <f t="shared" si="83"/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5">
        <f t="shared" si="82"/>
        <v>42669.802303240736</v>
      </c>
      <c r="S1313" s="15">
        <f t="shared" si="83"/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5">
        <f t="shared" si="82"/>
        <v>42082.702800925923</v>
      </c>
      <c r="S1314" s="15">
        <f t="shared" si="83"/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5">
        <f t="shared" si="82"/>
        <v>42402.709652777776</v>
      </c>
      <c r="S1315" s="15">
        <f t="shared" si="83"/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5">
        <f t="shared" si="82"/>
        <v>42604.669675925921</v>
      </c>
      <c r="S1316" s="15">
        <f t="shared" si="83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5">
        <f t="shared" si="82"/>
        <v>42278.498240740737</v>
      </c>
      <c r="S1317" s="15">
        <f t="shared" si="83"/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5">
        <f t="shared" si="82"/>
        <v>42393.961909722217</v>
      </c>
      <c r="S1318" s="15">
        <f t="shared" si="83"/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5">
        <f t="shared" si="82"/>
        <v>42520.235486111109</v>
      </c>
      <c r="S1319" s="15">
        <f t="shared" si="83"/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5">
        <f t="shared" si="82"/>
        <v>41985.043657407412</v>
      </c>
      <c r="S1320" s="15">
        <f t="shared" si="83"/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5">
        <f t="shared" si="82"/>
        <v>41816.812094907407</v>
      </c>
      <c r="S1321" s="15">
        <f t="shared" si="83"/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5">
        <f t="shared" si="82"/>
        <v>42705.690347222218</v>
      </c>
      <c r="S1322" s="15">
        <f t="shared" si="83"/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5">
        <f t="shared" si="82"/>
        <v>42697.74927083333</v>
      </c>
      <c r="S1323" s="15">
        <f t="shared" si="83"/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5">
        <f t="shared" si="82"/>
        <v>42115.656539351854</v>
      </c>
      <c r="S1324" s="15">
        <f t="shared" si="83"/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5">
        <f t="shared" si="82"/>
        <v>42451.698449074072</v>
      </c>
      <c r="S1325" s="15">
        <f t="shared" si="83"/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5">
        <f t="shared" si="82"/>
        <v>42626.633703703701</v>
      </c>
      <c r="S1326" s="15">
        <f t="shared" si="83"/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5">
        <f t="shared" si="82"/>
        <v>42704.086053240739</v>
      </c>
      <c r="S1327" s="15">
        <f t="shared" si="83"/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5">
        <f t="shared" si="82"/>
        <v>41974.791990740734</v>
      </c>
      <c r="S1328" s="15">
        <f t="shared" si="83"/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5">
        <f t="shared" si="82"/>
        <v>42123.678645833337</v>
      </c>
      <c r="S1329" s="15">
        <f t="shared" si="83"/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5">
        <f t="shared" si="82"/>
        <v>42612.642754629633</v>
      </c>
      <c r="S1330" s="15">
        <f t="shared" si="83"/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5">
        <f t="shared" si="82"/>
        <v>41935.221585648149</v>
      </c>
      <c r="S1331" s="15">
        <f t="shared" si="83"/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5">
        <f t="shared" si="82"/>
        <v>42522.276724537034</v>
      </c>
      <c r="S1332" s="15">
        <f t="shared" si="83"/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5">
        <f t="shared" si="82"/>
        <v>42569.50409722222</v>
      </c>
      <c r="S1333" s="15">
        <f t="shared" si="83"/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5">
        <f t="shared" si="82"/>
        <v>42410.774155092593</v>
      </c>
      <c r="S1336" s="15">
        <f t="shared" si="83"/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5">
        <f t="shared" si="82"/>
        <v>42313.936365740738</v>
      </c>
      <c r="S1337" s="15">
        <f t="shared" si="83"/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5">
        <f t="shared" si="82"/>
        <v>41955.863750000004</v>
      </c>
      <c r="S1338" s="15">
        <f t="shared" si="83"/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5">
        <f t="shared" si="82"/>
        <v>42767.577303240745</v>
      </c>
      <c r="S1339" s="15">
        <f t="shared" si="83"/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5">
        <f t="shared" si="82"/>
        <v>42188.803622685184</v>
      </c>
      <c r="S1340" s="15">
        <f t="shared" si="83"/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5">
        <f t="shared" si="82"/>
        <v>41936.647164351853</v>
      </c>
      <c r="S1341" s="15">
        <f t="shared" si="83"/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5">
        <f t="shared" si="82"/>
        <v>42612.624039351853</v>
      </c>
      <c r="S1343" s="15">
        <f t="shared" si="83"/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5">
        <f t="shared" si="82"/>
        <v>42172.816423611104</v>
      </c>
      <c r="S1344" s="15">
        <f t="shared" si="83"/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5">
        <f t="shared" si="82"/>
        <v>42542.526423611111</v>
      </c>
      <c r="S1345" s="15">
        <f t="shared" si="83"/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0"/>
        <v>378</v>
      </c>
      <c r="Q1346">
        <f t="shared" si="81"/>
        <v>40.76</v>
      </c>
      <c r="R1346" s="15">
        <f t="shared" si="82"/>
        <v>42522.789803240739</v>
      </c>
      <c r="S1346" s="15">
        <f t="shared" si="83"/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4">ROUND(E1347/D1347*100,0)</f>
        <v>125</v>
      </c>
      <c r="Q1347">
        <f t="shared" ref="Q1347:Q1410" si="85">IFERROR(ROUND(E1347/L1347,2),0)</f>
        <v>53.57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5">
        <f t="shared" si="86"/>
        <v>41422.075821759259</v>
      </c>
      <c r="S1348" s="15">
        <f t="shared" si="87"/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5">
        <f t="shared" si="86"/>
        <v>42040.638020833328</v>
      </c>
      <c r="S1349" s="15">
        <f t="shared" si="87"/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5">
        <f t="shared" si="86"/>
        <v>41963.506168981476</v>
      </c>
      <c r="S1350" s="15">
        <f t="shared" si="87"/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5">
        <f t="shared" si="86"/>
        <v>42317.33258101852</v>
      </c>
      <c r="S1351" s="15">
        <f t="shared" si="87"/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5">
        <f t="shared" si="86"/>
        <v>42334.013124999998</v>
      </c>
      <c r="S1352" s="15">
        <f t="shared" si="87"/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5">
        <f t="shared" si="86"/>
        <v>42382.74009259259</v>
      </c>
      <c r="S1353" s="15">
        <f t="shared" si="87"/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5">
        <f t="shared" si="86"/>
        <v>42200.578310185185</v>
      </c>
      <c r="S1354" s="15">
        <f t="shared" si="87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5">
        <f t="shared" si="86"/>
        <v>41309.11791666667</v>
      </c>
      <c r="S1355" s="15">
        <f t="shared" si="87"/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5">
        <f t="shared" si="86"/>
        <v>42502.807627314818</v>
      </c>
      <c r="S1356" s="15">
        <f t="shared" si="87"/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5">
        <f t="shared" si="86"/>
        <v>41213.254687499997</v>
      </c>
      <c r="S1357" s="15">
        <f t="shared" si="87"/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5">
        <f t="shared" si="86"/>
        <v>41430.038888888892</v>
      </c>
      <c r="S1358" s="15">
        <f t="shared" si="87"/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5">
        <f t="shared" si="86"/>
        <v>41304.962233796294</v>
      </c>
      <c r="S1359" s="15">
        <f t="shared" si="87"/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5">
        <f t="shared" si="86"/>
        <v>40689.570868055554</v>
      </c>
      <c r="S1360" s="15">
        <f t="shared" si="87"/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5">
        <f t="shared" si="86"/>
        <v>40668.814699074072</v>
      </c>
      <c r="S1361" s="15">
        <f t="shared" si="87"/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5">
        <f t="shared" si="86"/>
        <v>41095.900694444441</v>
      </c>
      <c r="S1362" s="15">
        <f t="shared" si="87"/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5">
        <f t="shared" si="86"/>
        <v>41781.717268518521</v>
      </c>
      <c r="S1363" s="15">
        <f t="shared" si="87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5">
        <f t="shared" si="86"/>
        <v>41464.934386574074</v>
      </c>
      <c r="S1364" s="15">
        <f t="shared" si="87"/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5">
        <f t="shared" si="86"/>
        <v>42396.8440625</v>
      </c>
      <c r="S1365" s="15">
        <f t="shared" si="87"/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5">
        <f t="shared" si="86"/>
        <v>41951.695671296293</v>
      </c>
      <c r="S1366" s="15">
        <f t="shared" si="87"/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5">
        <f t="shared" si="86"/>
        <v>42049.733240740738</v>
      </c>
      <c r="S1367" s="15">
        <f t="shared" si="87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5">
        <f t="shared" si="86"/>
        <v>41924.996099537035</v>
      </c>
      <c r="S1368" s="15">
        <f t="shared" si="87"/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5">
        <f t="shared" si="86"/>
        <v>42292.002893518518</v>
      </c>
      <c r="S1369" s="15">
        <f t="shared" si="87"/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5">
        <f t="shared" si="86"/>
        <v>42146.190902777773</v>
      </c>
      <c r="S1370" s="15">
        <f t="shared" si="87"/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5">
        <f t="shared" si="86"/>
        <v>41710.594282407408</v>
      </c>
      <c r="S1371" s="15">
        <f t="shared" si="87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5">
        <f t="shared" si="86"/>
        <v>41548.00335648148</v>
      </c>
      <c r="S1372" s="15">
        <f t="shared" si="87"/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5">
        <f t="shared" si="86"/>
        <v>42101.758587962962</v>
      </c>
      <c r="S1373" s="15">
        <f t="shared" si="87"/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5">
        <f t="shared" si="86"/>
        <v>41072.739953703705</v>
      </c>
      <c r="S1374" s="15">
        <f t="shared" si="87"/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5">
        <f t="shared" si="86"/>
        <v>42704.95177083333</v>
      </c>
      <c r="S1375" s="15">
        <f t="shared" si="87"/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5">
        <f t="shared" si="86"/>
        <v>42424.161898148144</v>
      </c>
      <c r="S1376" s="15">
        <f t="shared" si="87"/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5">
        <f t="shared" si="86"/>
        <v>42720.066192129627</v>
      </c>
      <c r="S1377" s="15">
        <f t="shared" si="87"/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5">
        <f t="shared" si="86"/>
        <v>42677.669050925921</v>
      </c>
      <c r="S1378" s="15">
        <f t="shared" si="87"/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5">
        <f t="shared" si="86"/>
        <v>42747.219560185185</v>
      </c>
      <c r="S1379" s="15">
        <f t="shared" si="87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5">
        <f t="shared" si="86"/>
        <v>42568.759374999994</v>
      </c>
      <c r="S1380" s="15">
        <f t="shared" si="87"/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5">
        <f t="shared" si="86"/>
        <v>42130.491620370376</v>
      </c>
      <c r="S1381" s="15">
        <f t="shared" si="87"/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5">
        <f t="shared" si="86"/>
        <v>42141.762800925921</v>
      </c>
      <c r="S1382" s="15">
        <f t="shared" si="87"/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5">
        <f t="shared" si="86"/>
        <v>42703.214409722219</v>
      </c>
      <c r="S1383" s="15">
        <f t="shared" si="87"/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5">
        <f t="shared" si="86"/>
        <v>41370.800185185188</v>
      </c>
      <c r="S1384" s="15">
        <f t="shared" si="87"/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5">
        <f t="shared" si="86"/>
        <v>42707.074976851851</v>
      </c>
      <c r="S1385" s="15">
        <f t="shared" si="87"/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5">
        <f t="shared" si="86"/>
        <v>42160.735208333332</v>
      </c>
      <c r="S1386" s="15">
        <f t="shared" si="87"/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5">
        <f t="shared" si="86"/>
        <v>42433.688900462963</v>
      </c>
      <c r="S1387" s="15">
        <f t="shared" si="87"/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5">
        <f t="shared" si="86"/>
        <v>42184.646863425922</v>
      </c>
      <c r="S1388" s="15">
        <f t="shared" si="87"/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5">
        <f t="shared" si="86"/>
        <v>42126.92123842593</v>
      </c>
      <c r="S1389" s="15">
        <f t="shared" si="87"/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5">
        <f t="shared" si="86"/>
        <v>42634.614780092597</v>
      </c>
      <c r="S1390" s="15">
        <f t="shared" si="87"/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5">
        <f t="shared" si="86"/>
        <v>42565.480983796297</v>
      </c>
      <c r="S1391" s="15">
        <f t="shared" si="87"/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5">
        <f t="shared" si="86"/>
        <v>42087.803310185183</v>
      </c>
      <c r="S1392" s="15">
        <f t="shared" si="87"/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5">
        <f t="shared" si="86"/>
        <v>42193.650671296295</v>
      </c>
      <c r="S1393" s="15">
        <f t="shared" si="87"/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5">
        <f t="shared" si="86"/>
        <v>42401.154930555553</v>
      </c>
      <c r="S1394" s="15">
        <f t="shared" si="87"/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5">
        <f t="shared" si="86"/>
        <v>42553.681979166664</v>
      </c>
      <c r="S1395" s="15">
        <f t="shared" si="87"/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5">
        <f t="shared" si="86"/>
        <v>42752.144976851851</v>
      </c>
      <c r="S1396" s="15">
        <f t="shared" si="87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5">
        <f t="shared" si="86"/>
        <v>42719.90834490741</v>
      </c>
      <c r="S1397" s="15">
        <f t="shared" si="87"/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5">
        <f t="shared" si="86"/>
        <v>42018.99863425926</v>
      </c>
      <c r="S1398" s="15">
        <f t="shared" si="87"/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5">
        <f t="shared" si="86"/>
        <v>42640.917939814812</v>
      </c>
      <c r="S1399" s="15">
        <f t="shared" si="87"/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5">
        <f t="shared" si="86"/>
        <v>42526.874236111107</v>
      </c>
      <c r="S1400" s="15">
        <f t="shared" si="87"/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5">
        <f t="shared" si="86"/>
        <v>41889.004317129627</v>
      </c>
      <c r="S1401" s="15">
        <f t="shared" si="87"/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5">
        <f t="shared" si="86"/>
        <v>42498.341122685189</v>
      </c>
      <c r="S1402" s="15">
        <f t="shared" si="87"/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5">
        <f t="shared" si="86"/>
        <v>41399.99622685185</v>
      </c>
      <c r="S1403" s="15">
        <f t="shared" si="87"/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5">
        <f t="shared" si="86"/>
        <v>42065.053368055553</v>
      </c>
      <c r="S1404" s="15">
        <f t="shared" si="87"/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5">
        <f t="shared" si="86"/>
        <v>41451.062905092593</v>
      </c>
      <c r="S1405" s="15">
        <f t="shared" si="87"/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5">
        <f t="shared" si="86"/>
        <v>42032.510243055556</v>
      </c>
      <c r="S1406" s="15">
        <f t="shared" si="87"/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5">
        <f t="shared" si="86"/>
        <v>41941.680567129632</v>
      </c>
      <c r="S1407" s="15">
        <f t="shared" si="87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5">
        <f t="shared" si="86"/>
        <v>42297.432951388888</v>
      </c>
      <c r="S1408" s="15">
        <f t="shared" si="87"/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5">
        <f t="shared" si="86"/>
        <v>41838.536782407406</v>
      </c>
      <c r="S1409" s="15">
        <f t="shared" si="87"/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4"/>
        <v>7</v>
      </c>
      <c r="Q1410">
        <f t="shared" si="85"/>
        <v>12</v>
      </c>
      <c r="R1410" s="15">
        <f t="shared" si="86"/>
        <v>42291.872175925921</v>
      </c>
      <c r="S1410" s="15">
        <f t="shared" si="87"/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88">ROUND(E1411/D1411*100,0)</f>
        <v>0</v>
      </c>
      <c r="Q1411">
        <f t="shared" ref="Q1411:Q1474" si="89">IFERROR(ROUND(E1411/L1411,2),0)</f>
        <v>0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5">
        <f t="shared" si="90"/>
        <v>42479.318518518514</v>
      </c>
      <c r="S1412" s="15">
        <f t="shared" si="91"/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5">
        <f t="shared" si="90"/>
        <v>42013.059027777781</v>
      </c>
      <c r="S1413" s="15">
        <f t="shared" si="91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5">
        <f t="shared" si="90"/>
        <v>41947.063645833332</v>
      </c>
      <c r="S1414" s="15">
        <f t="shared" si="91"/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5">
        <f t="shared" si="90"/>
        <v>42360.437152777777</v>
      </c>
      <c r="S1415" s="15">
        <f t="shared" si="91"/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5">
        <f t="shared" si="90"/>
        <v>42708.25309027778</v>
      </c>
      <c r="S1416" s="15">
        <f t="shared" si="91"/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5">
        <f t="shared" si="90"/>
        <v>42192.675821759258</v>
      </c>
      <c r="S1417" s="15">
        <f t="shared" si="91"/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5">
        <f t="shared" si="90"/>
        <v>42232.15016203704</v>
      </c>
      <c r="S1419" s="15">
        <f t="shared" si="91"/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5">
        <f t="shared" si="90"/>
        <v>42395.456412037034</v>
      </c>
      <c r="S1420" s="15">
        <f t="shared" si="91"/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5">
        <f t="shared" si="90"/>
        <v>42622.456238425926</v>
      </c>
      <c r="S1421" s="15">
        <f t="shared" si="91"/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5">
        <f t="shared" si="90"/>
        <v>42524.667662037042</v>
      </c>
      <c r="S1422" s="15">
        <f t="shared" si="91"/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5">
        <f t="shared" si="90"/>
        <v>42013.915613425925</v>
      </c>
      <c r="S1423" s="15">
        <f t="shared" si="91"/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5">
        <f t="shared" si="90"/>
        <v>42604.239629629628</v>
      </c>
      <c r="S1424" s="15">
        <f t="shared" si="91"/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5">
        <f t="shared" si="90"/>
        <v>42340.360312500001</v>
      </c>
      <c r="S1425" s="15">
        <f t="shared" si="91"/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5">
        <f t="shared" si="90"/>
        <v>42676.717615740738</v>
      </c>
      <c r="S1426" s="15">
        <f t="shared" si="91"/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5">
        <f t="shared" si="90"/>
        <v>42601.851678240739</v>
      </c>
      <c r="S1429" s="15">
        <f t="shared" si="91"/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5">
        <f t="shared" si="90"/>
        <v>42432.379826388889</v>
      </c>
      <c r="S1430" s="15">
        <f t="shared" si="91"/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5">
        <f t="shared" si="90"/>
        <v>41961.813518518517</v>
      </c>
      <c r="S1432" s="15">
        <f t="shared" si="91"/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5">
        <f t="shared" si="90"/>
        <v>42304.210833333331</v>
      </c>
      <c r="S1433" s="15">
        <f t="shared" si="91"/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5">
        <f t="shared" si="90"/>
        <v>42673.625868055555</v>
      </c>
      <c r="S1435" s="15">
        <f t="shared" si="91"/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5">
        <f t="shared" si="90"/>
        <v>42142.767106481479</v>
      </c>
      <c r="S1436" s="15">
        <f t="shared" si="91"/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5">
        <f t="shared" si="90"/>
        <v>42258.780324074076</v>
      </c>
      <c r="S1437" s="15">
        <f t="shared" si="91"/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5">
        <f t="shared" si="90"/>
        <v>42391.35019675926</v>
      </c>
      <c r="S1438" s="15">
        <f t="shared" si="91"/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5">
        <f t="shared" si="90"/>
        <v>41796.531701388885</v>
      </c>
      <c r="S1439" s="15">
        <f t="shared" si="91"/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5">
        <f t="shared" si="90"/>
        <v>42457.871516203704</v>
      </c>
      <c r="S1440" s="15">
        <f t="shared" si="91"/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5">
        <f t="shared" si="90"/>
        <v>42040.829872685179</v>
      </c>
      <c r="S1441" s="15">
        <f t="shared" si="91"/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5">
        <f t="shared" si="90"/>
        <v>42486.748414351852</v>
      </c>
      <c r="S1442" s="15">
        <f t="shared" si="91"/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5">
        <f t="shared" si="90"/>
        <v>42198.765844907408</v>
      </c>
      <c r="S1443" s="15">
        <f t="shared" si="91"/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5">
        <f t="shared" si="90"/>
        <v>42529.730717592596</v>
      </c>
      <c r="S1449" s="15">
        <f t="shared" si="91"/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5">
        <f t="shared" si="90"/>
        <v>42390.171261574069</v>
      </c>
      <c r="S1452" s="15">
        <f t="shared" si="91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5">
        <f t="shared" si="90"/>
        <v>41931.959016203706</v>
      </c>
      <c r="S1453" s="15">
        <f t="shared" si="91"/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5">
        <f t="shared" si="90"/>
        <v>42463.866666666669</v>
      </c>
      <c r="S1456" s="15">
        <f t="shared" si="91"/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5">
        <f t="shared" si="90"/>
        <v>41832.672685185185</v>
      </c>
      <c r="S1457" s="15">
        <f t="shared" si="91"/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5">
        <f t="shared" si="90"/>
        <v>42708.668576388889</v>
      </c>
      <c r="S1458" s="15">
        <f t="shared" si="91"/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5">
        <f t="shared" si="90"/>
        <v>41899.645300925928</v>
      </c>
      <c r="S1463" s="15">
        <f t="shared" si="91"/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5">
        <f t="shared" si="90"/>
        <v>41344.662858796299</v>
      </c>
      <c r="S1464" s="15">
        <f t="shared" si="91"/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5">
        <f t="shared" si="90"/>
        <v>41326.911319444444</v>
      </c>
      <c r="S1465" s="15">
        <f t="shared" si="91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5">
        <f t="shared" si="90"/>
        <v>41291.661550925928</v>
      </c>
      <c r="S1466" s="15">
        <f t="shared" si="91"/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5">
        <f t="shared" si="90"/>
        <v>40959.734398148146</v>
      </c>
      <c r="S1467" s="15">
        <f t="shared" si="91"/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5">
        <f t="shared" si="90"/>
        <v>42340.172060185185</v>
      </c>
      <c r="S1468" s="15">
        <f t="shared" si="91"/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5">
        <f t="shared" si="90"/>
        <v>40933.80190972222</v>
      </c>
      <c r="S1469" s="15">
        <f t="shared" si="91"/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5">
        <f t="shared" si="90"/>
        <v>40646.014456018522</v>
      </c>
      <c r="S1470" s="15">
        <f t="shared" si="91"/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5">
        <f t="shared" si="90"/>
        <v>41290.598483796297</v>
      </c>
      <c r="S1471" s="15">
        <f t="shared" si="91"/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5">
        <f t="shared" si="90"/>
        <v>41250.827118055553</v>
      </c>
      <c r="S1472" s="15">
        <f t="shared" si="91"/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5">
        <f t="shared" si="90"/>
        <v>42073.957569444443</v>
      </c>
      <c r="S1473" s="15">
        <f t="shared" si="91"/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88"/>
        <v>139</v>
      </c>
      <c r="Q1474">
        <f t="shared" si="89"/>
        <v>103.2</v>
      </c>
      <c r="R1474" s="15">
        <f t="shared" si="90"/>
        <v>41533.542858796296</v>
      </c>
      <c r="S1474" s="15">
        <f t="shared" si="91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2">ROUND(E1475/D1475*100,0)</f>
        <v>121</v>
      </c>
      <c r="Q1475">
        <f t="shared" ref="Q1475:Q1538" si="93">IFERROR(ROUND(E1475/L1475,2),0)</f>
        <v>38.46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5">
        <f t="shared" si="94"/>
        <v>41500.727916666663</v>
      </c>
      <c r="S1476" s="15">
        <f t="shared" si="95"/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5">
        <f t="shared" si="94"/>
        <v>41960.722951388889</v>
      </c>
      <c r="S1477" s="15">
        <f t="shared" si="95"/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5">
        <f t="shared" si="94"/>
        <v>40766.041921296295</v>
      </c>
      <c r="S1478" s="15">
        <f t="shared" si="95"/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5">
        <f t="shared" si="94"/>
        <v>40840.615787037037</v>
      </c>
      <c r="S1479" s="15">
        <f t="shared" si="95"/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5">
        <f t="shared" si="94"/>
        <v>41394.871678240743</v>
      </c>
      <c r="S1480" s="15">
        <f t="shared" si="95"/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5">
        <f t="shared" si="94"/>
        <v>41754.745243055557</v>
      </c>
      <c r="S1481" s="15">
        <f t="shared" si="95"/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5">
        <f t="shared" si="94"/>
        <v>41464.934016203704</v>
      </c>
      <c r="S1482" s="15">
        <f t="shared" si="95"/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5">
        <f t="shared" si="94"/>
        <v>41550.922974537039</v>
      </c>
      <c r="S1483" s="15">
        <f t="shared" si="95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5">
        <f t="shared" si="94"/>
        <v>41136.85805555556</v>
      </c>
      <c r="S1484" s="15">
        <f t="shared" si="95"/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5">
        <f t="shared" si="94"/>
        <v>42548.192997685182</v>
      </c>
      <c r="S1485" s="15">
        <f t="shared" si="95"/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5">
        <f t="shared" si="94"/>
        <v>42130.795983796299</v>
      </c>
      <c r="S1487" s="15">
        <f t="shared" si="95"/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5">
        <f t="shared" si="94"/>
        <v>42032.168530092589</v>
      </c>
      <c r="S1488" s="15">
        <f t="shared" si="95"/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5">
        <f t="shared" si="94"/>
        <v>41614.563194444447</v>
      </c>
      <c r="S1490" s="15">
        <f t="shared" si="95"/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5">
        <f t="shared" si="94"/>
        <v>41520.561041666668</v>
      </c>
      <c r="S1492" s="15">
        <f t="shared" si="95"/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5">
        <f t="shared" si="94"/>
        <v>41991.713460648149</v>
      </c>
      <c r="S1493" s="15">
        <f t="shared" si="95"/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5">
        <f t="shared" si="94"/>
        <v>40682.884791666671</v>
      </c>
      <c r="S1494" s="15">
        <f t="shared" si="95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5">
        <f t="shared" si="94"/>
        <v>42067.722372685181</v>
      </c>
      <c r="S1496" s="15">
        <f t="shared" si="95"/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5">
        <f t="shared" si="94"/>
        <v>41444.64261574074</v>
      </c>
      <c r="S1499" s="15">
        <f t="shared" si="95"/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5">
        <f t="shared" si="94"/>
        <v>41840.983541666668</v>
      </c>
      <c r="S1500" s="15">
        <f t="shared" si="95"/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5">
        <f t="shared" si="94"/>
        <v>42527.007326388892</v>
      </c>
      <c r="S1501" s="15">
        <f t="shared" si="95"/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5">
        <f t="shared" si="94"/>
        <v>41365.904594907406</v>
      </c>
      <c r="S1502" s="15">
        <f t="shared" si="95"/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5">
        <f t="shared" si="94"/>
        <v>42163.583599537036</v>
      </c>
      <c r="S1503" s="15">
        <f t="shared" si="95"/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5">
        <f t="shared" si="94"/>
        <v>42426.542592592596</v>
      </c>
      <c r="S1504" s="15">
        <f t="shared" si="95"/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5">
        <f t="shared" si="94"/>
        <v>42606.347233796296</v>
      </c>
      <c r="S1505" s="15">
        <f t="shared" si="95"/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5">
        <f t="shared" si="94"/>
        <v>41772.657685185186</v>
      </c>
      <c r="S1506" s="15">
        <f t="shared" si="95"/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5">
        <f t="shared" si="94"/>
        <v>42414.44332175926</v>
      </c>
      <c r="S1507" s="15">
        <f t="shared" si="95"/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5">
        <f t="shared" si="94"/>
        <v>41814.785925925928</v>
      </c>
      <c r="S1508" s="15">
        <f t="shared" si="95"/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5">
        <f t="shared" si="94"/>
        <v>40254.450335648151</v>
      </c>
      <c r="S1509" s="15">
        <f t="shared" si="95"/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5">
        <f t="shared" si="94"/>
        <v>41786.614363425928</v>
      </c>
      <c r="S1510" s="15">
        <f t="shared" si="95"/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5">
        <f t="shared" si="94"/>
        <v>42751.533391203702</v>
      </c>
      <c r="S1511" s="15">
        <f t="shared" si="95"/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5">
        <f t="shared" si="94"/>
        <v>41809.385162037033</v>
      </c>
      <c r="S1512" s="15">
        <f t="shared" si="95"/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5">
        <f t="shared" si="94"/>
        <v>42296.583379629628</v>
      </c>
      <c r="S1513" s="15">
        <f t="shared" si="95"/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5">
        <f t="shared" si="94"/>
        <v>42741.684479166666</v>
      </c>
      <c r="S1514" s="15">
        <f t="shared" si="95"/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5">
        <f t="shared" si="94"/>
        <v>41806.637337962966</v>
      </c>
      <c r="S1515" s="15">
        <f t="shared" si="95"/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5">
        <f t="shared" si="94"/>
        <v>42234.597685185188</v>
      </c>
      <c r="S1516" s="15">
        <f t="shared" si="95"/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5">
        <f t="shared" si="94"/>
        <v>42415.253437499996</v>
      </c>
      <c r="S1517" s="15">
        <f t="shared" si="95"/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5">
        <f t="shared" si="94"/>
        <v>42619.466342592597</v>
      </c>
      <c r="S1518" s="15">
        <f t="shared" si="95"/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5">
        <f t="shared" si="94"/>
        <v>41948.56658564815</v>
      </c>
      <c r="S1519" s="15">
        <f t="shared" si="95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5">
        <f t="shared" si="94"/>
        <v>41760.8200462963</v>
      </c>
      <c r="S1520" s="15">
        <f t="shared" si="95"/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5">
        <f t="shared" si="94"/>
        <v>41782.741701388892</v>
      </c>
      <c r="S1521" s="15">
        <f t="shared" si="95"/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5">
        <f t="shared" si="94"/>
        <v>41955.857789351852</v>
      </c>
      <c r="S1522" s="15">
        <f t="shared" si="95"/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5">
        <f t="shared" si="94"/>
        <v>42493.167719907404</v>
      </c>
      <c r="S1523" s="15">
        <f t="shared" si="95"/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5">
        <f t="shared" si="94"/>
        <v>41899.830312500002</v>
      </c>
      <c r="S1524" s="15">
        <f t="shared" si="95"/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5">
        <f t="shared" si="94"/>
        <v>41964.751342592594</v>
      </c>
      <c r="S1525" s="15">
        <f t="shared" si="95"/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5">
        <f t="shared" si="94"/>
        <v>42756.501041666663</v>
      </c>
      <c r="S1526" s="15">
        <f t="shared" si="95"/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5">
        <f t="shared" si="94"/>
        <v>42570.702986111108</v>
      </c>
      <c r="S1527" s="15">
        <f t="shared" si="95"/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5">
        <f t="shared" si="94"/>
        <v>42339.276006944448</v>
      </c>
      <c r="S1528" s="15">
        <f t="shared" si="95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5">
        <f t="shared" si="94"/>
        <v>42780.600532407407</v>
      </c>
      <c r="S1529" s="15">
        <f t="shared" si="95"/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5">
        <f t="shared" si="94"/>
        <v>42736.732893518521</v>
      </c>
      <c r="S1530" s="15">
        <f t="shared" si="95"/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5">
        <f t="shared" si="94"/>
        <v>42052.628703703704</v>
      </c>
      <c r="S1531" s="15">
        <f t="shared" si="95"/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5">
        <f t="shared" si="94"/>
        <v>42275.767303240747</v>
      </c>
      <c r="S1532" s="15">
        <f t="shared" si="95"/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5">
        <f t="shared" si="94"/>
        <v>41941.802384259259</v>
      </c>
      <c r="S1533" s="15">
        <f t="shared" si="95"/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5">
        <f t="shared" si="94"/>
        <v>42391.475289351853</v>
      </c>
      <c r="S1534" s="15">
        <f t="shared" si="95"/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5">
        <f t="shared" si="94"/>
        <v>42443.00204861111</v>
      </c>
      <c r="S1535" s="15">
        <f t="shared" si="95"/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5">
        <f t="shared" si="94"/>
        <v>42221.67432870371</v>
      </c>
      <c r="S1536" s="15">
        <f t="shared" si="95"/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5">
        <f t="shared" si="94"/>
        <v>42484.829062500001</v>
      </c>
      <c r="S1537" s="15">
        <f t="shared" si="95"/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2"/>
        <v>250</v>
      </c>
      <c r="Q1538">
        <f t="shared" si="93"/>
        <v>66.02</v>
      </c>
      <c r="R1538" s="15">
        <f t="shared" si="94"/>
        <v>42213.802199074074</v>
      </c>
      <c r="S1538" s="15">
        <f t="shared" si="95"/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96">ROUND(E1539/D1539*100,0)</f>
        <v>180</v>
      </c>
      <c r="Q1539">
        <f t="shared" ref="Q1539:Q1602" si="97">IFERROR(ROUND(E1539/L1539,2),0)</f>
        <v>96.38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5">
        <f t="shared" si="98"/>
        <v>41981.782060185185</v>
      </c>
      <c r="S1540" s="15">
        <f t="shared" si="99"/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5">
        <f t="shared" si="98"/>
        <v>42705.919201388882</v>
      </c>
      <c r="S1541" s="15">
        <f t="shared" si="99"/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5">
        <f t="shared" si="98"/>
        <v>41939.00712962963</v>
      </c>
      <c r="S1542" s="15">
        <f t="shared" si="99"/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5">
        <f t="shared" si="98"/>
        <v>41974.712245370371</v>
      </c>
      <c r="S1543" s="15">
        <f t="shared" si="99"/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5">
        <f t="shared" si="98"/>
        <v>42170.996527777781</v>
      </c>
      <c r="S1544" s="15">
        <f t="shared" si="99"/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5">
        <f t="shared" si="98"/>
        <v>41935.509652777779</v>
      </c>
      <c r="S1545" s="15">
        <f t="shared" si="99"/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5">
        <f t="shared" si="98"/>
        <v>42031.884652777779</v>
      </c>
      <c r="S1547" s="15">
        <f t="shared" si="99"/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5">
        <f t="shared" si="98"/>
        <v>41839.212951388887</v>
      </c>
      <c r="S1548" s="15">
        <f t="shared" si="99"/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5">
        <f t="shared" si="98"/>
        <v>42286.88217592593</v>
      </c>
      <c r="S1550" s="15">
        <f t="shared" si="99"/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5">
        <f t="shared" si="98"/>
        <v>42281.136099537034</v>
      </c>
      <c r="S1551" s="15">
        <f t="shared" si="99"/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5">
        <f t="shared" si="98"/>
        <v>42472.449467592596</v>
      </c>
      <c r="S1552" s="15">
        <f t="shared" si="99"/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5">
        <f t="shared" si="98"/>
        <v>41892.688750000001</v>
      </c>
      <c r="S1554" s="15">
        <f t="shared" si="99"/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5">
        <f t="shared" si="98"/>
        <v>42525.153055555551</v>
      </c>
      <c r="S1558" s="15">
        <f t="shared" si="99"/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5">
        <f t="shared" si="98"/>
        <v>41871.65315972222</v>
      </c>
      <c r="S1559" s="15">
        <f t="shared" si="99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5">
        <f t="shared" si="98"/>
        <v>42185.397673611107</v>
      </c>
      <c r="S1560" s="15">
        <f t="shared" si="99"/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5">
        <f t="shared" si="98"/>
        <v>42108.05322916666</v>
      </c>
      <c r="S1561" s="15">
        <f t="shared" si="99"/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5">
        <f t="shared" si="98"/>
        <v>41936.020752314813</v>
      </c>
      <c r="S1562" s="15">
        <f t="shared" si="99"/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5">
        <f t="shared" si="98"/>
        <v>41555.041701388887</v>
      </c>
      <c r="S1563" s="15">
        <f t="shared" si="99"/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5">
        <f t="shared" si="98"/>
        <v>41652.742488425924</v>
      </c>
      <c r="S1565" s="15">
        <f t="shared" si="99"/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5">
        <f t="shared" si="98"/>
        <v>42121.367002314815</v>
      </c>
      <c r="S1566" s="15">
        <f t="shared" si="99"/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5">
        <f t="shared" si="98"/>
        <v>40672.729872685188</v>
      </c>
      <c r="S1567" s="15">
        <f t="shared" si="99"/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5">
        <f t="shared" si="98"/>
        <v>42549.916712962964</v>
      </c>
      <c r="S1568" s="15">
        <f t="shared" si="99"/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5">
        <f t="shared" si="98"/>
        <v>41671.936863425923</v>
      </c>
      <c r="S1569" s="15">
        <f t="shared" si="99"/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5">
        <f t="shared" si="98"/>
        <v>41962.062326388885</v>
      </c>
      <c r="S1570" s="15">
        <f t="shared" si="99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5">
        <f t="shared" si="98"/>
        <v>42438.813449074078</v>
      </c>
      <c r="S1572" s="15">
        <f t="shared" si="99"/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5">
        <f t="shared" si="98"/>
        <v>42144.769479166673</v>
      </c>
      <c r="S1573" s="15">
        <f t="shared" si="99"/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5">
        <f t="shared" si="98"/>
        <v>42404.033090277779</v>
      </c>
      <c r="S1574" s="15">
        <f t="shared" si="99"/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5">
        <f t="shared" si="98"/>
        <v>42786.000023148154</v>
      </c>
      <c r="S1575" s="15">
        <f t="shared" si="99"/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5">
        <f t="shared" si="98"/>
        <v>42017.927418981482</v>
      </c>
      <c r="S1576" s="15">
        <f t="shared" si="99"/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5">
        <f t="shared" si="98"/>
        <v>41799.524259259262</v>
      </c>
      <c r="S1577" s="15">
        <f t="shared" si="99"/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5">
        <f t="shared" si="98"/>
        <v>42140.879259259258</v>
      </c>
      <c r="S1578" s="15">
        <f t="shared" si="99"/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5">
        <f t="shared" si="98"/>
        <v>41054.847777777781</v>
      </c>
      <c r="S1579" s="15">
        <f t="shared" si="99"/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5">
        <f t="shared" si="98"/>
        <v>40399.065868055557</v>
      </c>
      <c r="S1580" s="15">
        <f t="shared" si="99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5">
        <f t="shared" si="98"/>
        <v>41481.996423611112</v>
      </c>
      <c r="S1581" s="15">
        <f t="shared" si="99"/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5">
        <f t="shared" si="98"/>
        <v>42325.448958333334</v>
      </c>
      <c r="S1583" s="15">
        <f t="shared" si="99"/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5">
        <f t="shared" si="98"/>
        <v>42246.789965277778</v>
      </c>
      <c r="S1584" s="15">
        <f t="shared" si="99"/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5">
        <f t="shared" si="98"/>
        <v>41877.904988425929</v>
      </c>
      <c r="S1585" s="15">
        <f t="shared" si="99"/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5">
        <f t="shared" si="98"/>
        <v>42707.895462962959</v>
      </c>
      <c r="S1587" s="15">
        <f t="shared" si="99"/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5">
        <f t="shared" si="98"/>
        <v>41956.950983796298</v>
      </c>
      <c r="S1589" s="15">
        <f t="shared" si="99"/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5">
        <f t="shared" si="98"/>
        <v>42240.857222222221</v>
      </c>
      <c r="S1592" s="15">
        <f t="shared" si="99"/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5">
        <f t="shared" si="98"/>
        <v>42433.726168981477</v>
      </c>
      <c r="S1593" s="15">
        <f t="shared" si="99"/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5">
        <f t="shared" si="98"/>
        <v>42033.845543981486</v>
      </c>
      <c r="S1595" s="15">
        <f t="shared" si="99"/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5">
        <f t="shared" si="98"/>
        <v>42445.712754629625</v>
      </c>
      <c r="S1596" s="15">
        <f t="shared" si="99"/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5">
        <f t="shared" si="98"/>
        <v>41780.050092592595</v>
      </c>
      <c r="S1597" s="15">
        <f t="shared" si="99"/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5">
        <f t="shared" si="98"/>
        <v>41941.430196759262</v>
      </c>
      <c r="S1598" s="15">
        <f t="shared" si="99"/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5">
        <f t="shared" si="98"/>
        <v>42151.667337962965</v>
      </c>
      <c r="S1600" s="15">
        <f t="shared" si="99"/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96"/>
        <v>7</v>
      </c>
      <c r="Q1602">
        <f t="shared" si="97"/>
        <v>40.78</v>
      </c>
      <c r="R1602" s="15">
        <f t="shared" si="98"/>
        <v>41791.057314814818</v>
      </c>
      <c r="S1602" s="15">
        <f t="shared" si="99"/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0">ROUND(E1603/D1603*100,0)</f>
        <v>108</v>
      </c>
      <c r="Q1603">
        <f t="shared" ref="Q1603:Q1666" si="101">IFERROR(ROUND(E1603/L1603,2),0)</f>
        <v>48.33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5">
        <f t="shared" si="102"/>
        <v>40788.297650462962</v>
      </c>
      <c r="S1604" s="15">
        <f t="shared" si="103"/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5">
        <f t="shared" si="102"/>
        <v>40876.169664351852</v>
      </c>
      <c r="S1605" s="15">
        <f t="shared" si="103"/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5">
        <f t="shared" si="102"/>
        <v>40945.845312500001</v>
      </c>
      <c r="S1606" s="15">
        <f t="shared" si="103"/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5">
        <f t="shared" si="102"/>
        <v>40747.012881944444</v>
      </c>
      <c r="S1607" s="15">
        <f t="shared" si="103"/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5">
        <f t="shared" si="102"/>
        <v>40536.111550925925</v>
      </c>
      <c r="S1608" s="15">
        <f t="shared" si="103"/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5">
        <f t="shared" si="102"/>
        <v>41053.80846064815</v>
      </c>
      <c r="S1609" s="15">
        <f t="shared" si="103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5">
        <f t="shared" si="102"/>
        <v>41607.83085648148</v>
      </c>
      <c r="S1610" s="15">
        <f t="shared" si="103"/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5">
        <f t="shared" si="102"/>
        <v>40796.001261574071</v>
      </c>
      <c r="S1611" s="15">
        <f t="shared" si="103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5">
        <f t="shared" si="102"/>
        <v>41228.924884259257</v>
      </c>
      <c r="S1612" s="15">
        <f t="shared" si="103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5">
        <f t="shared" si="102"/>
        <v>41409.00037037037</v>
      </c>
      <c r="S1613" s="15">
        <f t="shared" si="103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5">
        <f t="shared" si="102"/>
        <v>41246.874814814815</v>
      </c>
      <c r="S1614" s="15">
        <f t="shared" si="103"/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5">
        <f t="shared" si="102"/>
        <v>41082.069467592592</v>
      </c>
      <c r="S1615" s="15">
        <f t="shared" si="103"/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5">
        <f t="shared" si="102"/>
        <v>41794.981122685182</v>
      </c>
      <c r="S1616" s="15">
        <f t="shared" si="103"/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5">
        <f t="shared" si="102"/>
        <v>40845.050879629627</v>
      </c>
      <c r="S1617" s="15">
        <f t="shared" si="103"/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5">
        <f t="shared" si="102"/>
        <v>41194.715520833335</v>
      </c>
      <c r="S1618" s="15">
        <f t="shared" si="103"/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5">
        <f t="shared" si="102"/>
        <v>41546.664212962962</v>
      </c>
      <c r="S1619" s="15">
        <f t="shared" si="103"/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5">
        <f t="shared" si="102"/>
        <v>41301.654340277775</v>
      </c>
      <c r="S1620" s="15">
        <f t="shared" si="103"/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5">
        <f t="shared" si="102"/>
        <v>41876.18618055556</v>
      </c>
      <c r="S1621" s="15">
        <f t="shared" si="103"/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5">
        <f t="shared" si="102"/>
        <v>41321.339583333334</v>
      </c>
      <c r="S1622" s="15">
        <f t="shared" si="103"/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5">
        <f t="shared" si="102"/>
        <v>41003.60665509259</v>
      </c>
      <c r="S1623" s="15">
        <f t="shared" si="103"/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5">
        <f t="shared" si="102"/>
        <v>41950.29483796296</v>
      </c>
      <c r="S1624" s="15">
        <f t="shared" si="103"/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5">
        <f t="shared" si="102"/>
        <v>41453.688530092593</v>
      </c>
      <c r="S1625" s="15">
        <f t="shared" si="103"/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5">
        <f t="shared" si="102"/>
        <v>41243.367303240739</v>
      </c>
      <c r="S1626" s="15">
        <f t="shared" si="103"/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5">
        <f t="shared" si="102"/>
        <v>41135.699687500004</v>
      </c>
      <c r="S1627" s="15">
        <f t="shared" si="103"/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5">
        <f t="shared" si="102"/>
        <v>41579.847997685189</v>
      </c>
      <c r="S1628" s="15">
        <f t="shared" si="103"/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5">
        <f t="shared" si="102"/>
        <v>41205.707048611112</v>
      </c>
      <c r="S1629" s="15">
        <f t="shared" si="103"/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5">
        <f t="shared" si="102"/>
        <v>41774.737060185187</v>
      </c>
      <c r="S1630" s="15">
        <f t="shared" si="103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5">
        <f t="shared" si="102"/>
        <v>41645.867280092592</v>
      </c>
      <c r="S1631" s="15">
        <f t="shared" si="103"/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5">
        <f t="shared" si="102"/>
        <v>40939.837673611109</v>
      </c>
      <c r="S1632" s="15">
        <f t="shared" si="103"/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5">
        <f t="shared" si="102"/>
        <v>41164.859502314815</v>
      </c>
      <c r="S1633" s="15">
        <f t="shared" si="103"/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5">
        <f t="shared" si="102"/>
        <v>40750.340902777774</v>
      </c>
      <c r="S1634" s="15">
        <f t="shared" si="103"/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5">
        <f t="shared" si="102"/>
        <v>40896.883750000001</v>
      </c>
      <c r="S1635" s="15">
        <f t="shared" si="103"/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5">
        <f t="shared" si="102"/>
        <v>40658.189826388887</v>
      </c>
      <c r="S1636" s="15">
        <f t="shared" si="103"/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5">
        <f t="shared" si="102"/>
        <v>42502.868761574078</v>
      </c>
      <c r="S1637" s="15">
        <f t="shared" si="103"/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5">
        <f t="shared" si="102"/>
        <v>40663.08666666667</v>
      </c>
      <c r="S1638" s="15">
        <f t="shared" si="103"/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5">
        <f t="shared" si="102"/>
        <v>40122.751620370371</v>
      </c>
      <c r="S1639" s="15">
        <f t="shared" si="103"/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5">
        <f t="shared" si="102"/>
        <v>41288.68712962963</v>
      </c>
      <c r="S1640" s="15">
        <f t="shared" si="103"/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5">
        <f t="shared" si="102"/>
        <v>40941.652372685188</v>
      </c>
      <c r="S1641" s="15">
        <f t="shared" si="103"/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5">
        <f t="shared" si="102"/>
        <v>40379.23096064815</v>
      </c>
      <c r="S1642" s="15">
        <f t="shared" si="103"/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5">
        <f t="shared" si="102"/>
        <v>41962.596574074079</v>
      </c>
      <c r="S1643" s="15">
        <f t="shared" si="103"/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5">
        <f t="shared" si="102"/>
        <v>40688.024618055555</v>
      </c>
      <c r="S1644" s="15">
        <f t="shared" si="103"/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5">
        <f t="shared" si="102"/>
        <v>41146.824212962965</v>
      </c>
      <c r="S1645" s="15">
        <f t="shared" si="103"/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5">
        <f t="shared" si="102"/>
        <v>41175.05972222222</v>
      </c>
      <c r="S1646" s="15">
        <f t="shared" si="103"/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5">
        <f t="shared" si="102"/>
        <v>41521.617361111108</v>
      </c>
      <c r="S1647" s="15">
        <f t="shared" si="103"/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5">
        <f t="shared" si="102"/>
        <v>41833.450266203705</v>
      </c>
      <c r="S1648" s="15">
        <f t="shared" si="103"/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5">
        <f t="shared" si="102"/>
        <v>41039.409456018519</v>
      </c>
      <c r="S1649" s="15">
        <f t="shared" si="103"/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5">
        <f t="shared" si="102"/>
        <v>40592.704652777778</v>
      </c>
      <c r="S1650" s="15">
        <f t="shared" si="103"/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5">
        <f t="shared" si="102"/>
        <v>41737.684664351851</v>
      </c>
      <c r="S1651" s="15">
        <f t="shared" si="103"/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5">
        <f t="shared" si="102"/>
        <v>41526.435613425929</v>
      </c>
      <c r="S1652" s="15">
        <f t="shared" si="103"/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5">
        <f t="shared" si="102"/>
        <v>40625.900694444441</v>
      </c>
      <c r="S1653" s="15">
        <f t="shared" si="103"/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5">
        <f t="shared" si="102"/>
        <v>41572.492974537039</v>
      </c>
      <c r="S1654" s="15">
        <f t="shared" si="103"/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5">
        <f t="shared" si="102"/>
        <v>40626.834444444445</v>
      </c>
      <c r="S1655" s="15">
        <f t="shared" si="103"/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5">
        <f t="shared" si="102"/>
        <v>40987.890740740739</v>
      </c>
      <c r="S1656" s="15">
        <f t="shared" si="103"/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5">
        <f t="shared" si="102"/>
        <v>40974.791898148149</v>
      </c>
      <c r="S1657" s="15">
        <f t="shared" si="103"/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5">
        <f t="shared" si="102"/>
        <v>41226.928842592592</v>
      </c>
      <c r="S1658" s="15">
        <f t="shared" si="103"/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5">
        <f t="shared" si="102"/>
        <v>41023.782037037039</v>
      </c>
      <c r="S1659" s="15">
        <f t="shared" si="103"/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5">
        <f t="shared" si="102"/>
        <v>41223.22184027778</v>
      </c>
      <c r="S1660" s="15">
        <f t="shared" si="103"/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5">
        <f t="shared" si="102"/>
        <v>41596.913437499999</v>
      </c>
      <c r="S1661" s="15">
        <f t="shared" si="103"/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5">
        <f t="shared" si="102"/>
        <v>42459.693865740745</v>
      </c>
      <c r="S1662" s="15">
        <f t="shared" si="103"/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5">
        <f t="shared" si="102"/>
        <v>42343.998043981483</v>
      </c>
      <c r="S1663" s="15">
        <f t="shared" si="103"/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5">
        <f t="shared" si="102"/>
        <v>40848.198333333334</v>
      </c>
      <c r="S1664" s="15">
        <f t="shared" si="103"/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5">
        <f t="shared" si="102"/>
        <v>42006.02207175926</v>
      </c>
      <c r="S1665" s="15">
        <f t="shared" si="103"/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0"/>
        <v>122</v>
      </c>
      <c r="Q1666">
        <f t="shared" si="101"/>
        <v>34.380000000000003</v>
      </c>
      <c r="R1666" s="15">
        <f t="shared" si="102"/>
        <v>40939.761782407404</v>
      </c>
      <c r="S1666" s="15">
        <f t="shared" si="103"/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4">ROUND(E1667/D1667*100,0)</f>
        <v>119</v>
      </c>
      <c r="Q1667">
        <f t="shared" ref="Q1667:Q1730" si="105">IFERROR(ROUND(E1667/L1667,2),0)</f>
        <v>44.96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5">
        <f t="shared" si="106"/>
        <v>41331.253159722226</v>
      </c>
      <c r="S1668" s="15">
        <f t="shared" si="107"/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5">
        <f t="shared" si="106"/>
        <v>41682.0705787037</v>
      </c>
      <c r="S1669" s="15">
        <f t="shared" si="107"/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5">
        <f t="shared" si="106"/>
        <v>40845.14975694444</v>
      </c>
      <c r="S1670" s="15">
        <f t="shared" si="107"/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5">
        <f t="shared" si="106"/>
        <v>42461.885138888887</v>
      </c>
      <c r="S1671" s="15">
        <f t="shared" si="107"/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5">
        <f t="shared" si="106"/>
        <v>40313.930543981485</v>
      </c>
      <c r="S1672" s="15">
        <f t="shared" si="107"/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5">
        <f t="shared" si="106"/>
        <v>42553.54414351852</v>
      </c>
      <c r="S1673" s="15">
        <f t="shared" si="107"/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5">
        <f t="shared" si="106"/>
        <v>41034.656597222223</v>
      </c>
      <c r="S1674" s="15">
        <f t="shared" si="107"/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5">
        <f t="shared" si="106"/>
        <v>42039.878379629634</v>
      </c>
      <c r="S1675" s="15">
        <f t="shared" si="107"/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5">
        <f t="shared" si="106"/>
        <v>42569.605393518519</v>
      </c>
      <c r="S1676" s="15">
        <f t="shared" si="107"/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5">
        <f t="shared" si="106"/>
        <v>40802.733101851853</v>
      </c>
      <c r="S1677" s="15">
        <f t="shared" si="107"/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5">
        <f t="shared" si="106"/>
        <v>40973.72623842593</v>
      </c>
      <c r="S1678" s="15">
        <f t="shared" si="107"/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5">
        <f t="shared" si="106"/>
        <v>42416.407129629632</v>
      </c>
      <c r="S1679" s="15">
        <f t="shared" si="107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5">
        <f t="shared" si="106"/>
        <v>41662.854988425926</v>
      </c>
      <c r="S1680" s="15">
        <f t="shared" si="107"/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5">
        <f t="shared" si="106"/>
        <v>40723.068807870368</v>
      </c>
      <c r="S1681" s="15">
        <f t="shared" si="107"/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5">
        <f t="shared" si="106"/>
        <v>41802.757719907408</v>
      </c>
      <c r="S1682" s="15">
        <f t="shared" si="107"/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5">
        <f t="shared" si="106"/>
        <v>42774.121342592596</v>
      </c>
      <c r="S1683" s="15">
        <f t="shared" si="107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5">
        <f t="shared" si="106"/>
        <v>42808.781689814816</v>
      </c>
      <c r="S1685" s="15">
        <f t="shared" si="107"/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5">
        <f t="shared" si="106"/>
        <v>42783.815289351856</v>
      </c>
      <c r="S1686" s="15">
        <f t="shared" si="107"/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5">
        <f t="shared" si="106"/>
        <v>42788.2502662037</v>
      </c>
      <c r="S1687" s="15">
        <f t="shared" si="107"/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5">
        <f t="shared" si="106"/>
        <v>42792.843969907408</v>
      </c>
      <c r="S1688" s="15">
        <f t="shared" si="107"/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5">
        <f t="shared" si="106"/>
        <v>42802.046817129631</v>
      </c>
      <c r="S1689" s="15">
        <f t="shared" si="107"/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5">
        <f t="shared" si="106"/>
        <v>42804.534652777773</v>
      </c>
      <c r="S1690" s="15">
        <f t="shared" si="107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5">
        <f t="shared" si="106"/>
        <v>42780.942476851851</v>
      </c>
      <c r="S1691" s="15">
        <f t="shared" si="107"/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5">
        <f t="shared" si="106"/>
        <v>42801.43104166667</v>
      </c>
      <c r="S1692" s="15">
        <f t="shared" si="107"/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5">
        <f t="shared" si="106"/>
        <v>42795.701481481476</v>
      </c>
      <c r="S1693" s="15">
        <f t="shared" si="107"/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5">
        <f t="shared" si="106"/>
        <v>42788.151238425926</v>
      </c>
      <c r="S1694" s="15">
        <f t="shared" si="107"/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5">
        <f t="shared" si="106"/>
        <v>42803.920277777783</v>
      </c>
      <c r="S1695" s="15">
        <f t="shared" si="107"/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5">
        <f t="shared" si="106"/>
        <v>42791.669837962967</v>
      </c>
      <c r="S1696" s="15">
        <f t="shared" si="107"/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5">
        <f t="shared" si="106"/>
        <v>42801.031412037039</v>
      </c>
      <c r="S1697" s="15">
        <f t="shared" si="107"/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5">
        <f t="shared" si="106"/>
        <v>42805.032962962956</v>
      </c>
      <c r="S1699" s="15">
        <f t="shared" si="107"/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5">
        <f t="shared" si="106"/>
        <v>42806.863946759258</v>
      </c>
      <c r="S1701" s="15">
        <f t="shared" si="107"/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5">
        <f t="shared" si="106"/>
        <v>42796.071643518517</v>
      </c>
      <c r="S1702" s="15">
        <f t="shared" si="107"/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5">
        <f t="shared" si="106"/>
        <v>41989.664409722223</v>
      </c>
      <c r="S1703" s="15">
        <f t="shared" si="107"/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5">
        <f t="shared" si="106"/>
        <v>42063.869791666672</v>
      </c>
      <c r="S1704" s="15">
        <f t="shared" si="107"/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5">
        <f t="shared" si="106"/>
        <v>42187.281678240746</v>
      </c>
      <c r="S1705" s="15">
        <f t="shared" si="107"/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5">
        <f t="shared" si="106"/>
        <v>42021.139733796299</v>
      </c>
      <c r="S1706" s="15">
        <f t="shared" si="107"/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5">
        <f t="shared" si="106"/>
        <v>42427.721006944441</v>
      </c>
      <c r="S1709" s="15">
        <f t="shared" si="107"/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5">
        <f t="shared" si="106"/>
        <v>41841.56381944444</v>
      </c>
      <c r="S1711" s="15">
        <f t="shared" si="107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5">
        <f t="shared" si="106"/>
        <v>42341.59129629629</v>
      </c>
      <c r="S1712" s="15">
        <f t="shared" si="107"/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5">
        <f t="shared" si="106"/>
        <v>41852.646226851852</v>
      </c>
      <c r="S1713" s="15">
        <f t="shared" si="107"/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5">
        <f t="shared" si="106"/>
        <v>41887.801064814819</v>
      </c>
      <c r="S1715" s="15">
        <f t="shared" si="107"/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5">
        <f t="shared" si="106"/>
        <v>42095.918530092589</v>
      </c>
      <c r="S1716" s="15">
        <f t="shared" si="107"/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5">
        <f t="shared" si="106"/>
        <v>42064.217418981483</v>
      </c>
      <c r="S1717" s="15">
        <f t="shared" si="107"/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5">
        <f t="shared" si="106"/>
        <v>42673.577534722222</v>
      </c>
      <c r="S1718" s="15">
        <f t="shared" si="107"/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5">
        <f t="shared" si="106"/>
        <v>42460.98192129629</v>
      </c>
      <c r="S1719" s="15">
        <f t="shared" si="107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5">
        <f t="shared" si="106"/>
        <v>42460.610520833332</v>
      </c>
      <c r="S1720" s="15">
        <f t="shared" si="107"/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5">
        <f t="shared" si="106"/>
        <v>41869.534618055557</v>
      </c>
      <c r="S1721" s="15">
        <f t="shared" si="107"/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5">
        <f t="shared" si="106"/>
        <v>41922.783229166671</v>
      </c>
      <c r="S1722" s="15">
        <f t="shared" si="107"/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5">
        <f t="shared" si="106"/>
        <v>42425.960983796293</v>
      </c>
      <c r="S1724" s="15">
        <f t="shared" si="107"/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5">
        <f t="shared" si="106"/>
        <v>42129.82540509259</v>
      </c>
      <c r="S1725" s="15">
        <f t="shared" si="107"/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5">
        <f t="shared" si="106"/>
        <v>41912.932430555556</v>
      </c>
      <c r="S1726" s="15">
        <f t="shared" si="107"/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5">
        <f t="shared" si="106"/>
        <v>41845.968159722222</v>
      </c>
      <c r="S1727" s="15">
        <f t="shared" si="107"/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5">
        <f t="shared" si="106"/>
        <v>41788.919722222221</v>
      </c>
      <c r="S1728" s="15">
        <f t="shared" si="107"/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5">
        <f t="shared" si="106"/>
        <v>42044.927974537044</v>
      </c>
      <c r="S1729" s="15">
        <f t="shared" si="107"/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4"/>
        <v>68</v>
      </c>
      <c r="Q1730">
        <f t="shared" si="105"/>
        <v>122.14</v>
      </c>
      <c r="R1730" s="15">
        <f t="shared" si="106"/>
        <v>42268.625856481478</v>
      </c>
      <c r="S1730" s="15">
        <f t="shared" si="107"/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08">ROUND(E1731/D1731*100,0)</f>
        <v>0</v>
      </c>
      <c r="Q1731">
        <f t="shared" ref="Q1731:Q1794" si="109">IFERROR(ROUND(E1731/L1731,2),0)</f>
        <v>0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5">
        <f t="shared" si="110"/>
        <v>42102.036527777775</v>
      </c>
      <c r="S1736" s="15">
        <f t="shared" si="111"/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5">
        <f t="shared" si="110"/>
        <v>42559.814178240747</v>
      </c>
      <c r="S1737" s="15">
        <f t="shared" si="111"/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5">
        <f t="shared" si="110"/>
        <v>42286.861493055556</v>
      </c>
      <c r="S1738" s="15">
        <f t="shared" si="111"/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5">
        <f t="shared" si="110"/>
        <v>42175.948981481488</v>
      </c>
      <c r="S1739" s="15">
        <f t="shared" si="111"/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5">
        <f t="shared" si="110"/>
        <v>41884.874328703707</v>
      </c>
      <c r="S1740" s="15">
        <f t="shared" si="111"/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5">
        <f t="shared" si="110"/>
        <v>42435.874212962968</v>
      </c>
      <c r="S1741" s="15">
        <f t="shared" si="111"/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5">
        <f t="shared" si="110"/>
        <v>42120.628136574072</v>
      </c>
      <c r="S1743" s="15">
        <f t="shared" si="111"/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5">
        <f t="shared" si="110"/>
        <v>42710.876967592587</v>
      </c>
      <c r="S1744" s="15">
        <f t="shared" si="111"/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5">
        <f t="shared" si="110"/>
        <v>42586.925636574073</v>
      </c>
      <c r="S1745" s="15">
        <f t="shared" si="111"/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5">
        <f t="shared" si="110"/>
        <v>42026.605057870373</v>
      </c>
      <c r="S1746" s="15">
        <f t="shared" si="111"/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5">
        <f t="shared" si="110"/>
        <v>42690.259699074071</v>
      </c>
      <c r="S1747" s="15">
        <f t="shared" si="111"/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5">
        <f t="shared" si="110"/>
        <v>42668.176701388889</v>
      </c>
      <c r="S1748" s="15">
        <f t="shared" si="111"/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5">
        <f t="shared" si="110"/>
        <v>42292.435532407413</v>
      </c>
      <c r="S1749" s="15">
        <f t="shared" si="111"/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5">
        <f t="shared" si="110"/>
        <v>42219.950729166667</v>
      </c>
      <c r="S1750" s="15">
        <f t="shared" si="111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5">
        <f t="shared" si="110"/>
        <v>42758.975937499999</v>
      </c>
      <c r="S1751" s="15">
        <f t="shared" si="111"/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5">
        <f t="shared" si="110"/>
        <v>42454.836851851855</v>
      </c>
      <c r="S1752" s="15">
        <f t="shared" si="111"/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5">
        <f t="shared" si="110"/>
        <v>42052.7815162037</v>
      </c>
      <c r="S1753" s="15">
        <f t="shared" si="111"/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5">
        <f t="shared" si="110"/>
        <v>42627.253263888888</v>
      </c>
      <c r="S1754" s="15">
        <f t="shared" si="111"/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5">
        <f t="shared" si="110"/>
        <v>42420.74962962963</v>
      </c>
      <c r="S1755" s="15">
        <f t="shared" si="111"/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5">
        <f t="shared" si="110"/>
        <v>42067.876770833333</v>
      </c>
      <c r="S1756" s="15">
        <f t="shared" si="111"/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5">
        <f t="shared" si="110"/>
        <v>42252.788900462961</v>
      </c>
      <c r="S1757" s="15">
        <f t="shared" si="111"/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5">
        <f t="shared" si="110"/>
        <v>42571.167465277773</v>
      </c>
      <c r="S1758" s="15">
        <f t="shared" si="111"/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5">
        <f t="shared" si="110"/>
        <v>42733.827349537038</v>
      </c>
      <c r="S1759" s="15">
        <f t="shared" si="111"/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5">
        <f t="shared" si="110"/>
        <v>42505.955925925926</v>
      </c>
      <c r="S1760" s="15">
        <f t="shared" si="111"/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5">
        <f t="shared" si="110"/>
        <v>42068.829039351855</v>
      </c>
      <c r="S1761" s="15">
        <f t="shared" si="111"/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5">
        <f t="shared" si="110"/>
        <v>42405.67260416667</v>
      </c>
      <c r="S1762" s="15">
        <f t="shared" si="111"/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5">
        <f t="shared" si="110"/>
        <v>42209.567824074074</v>
      </c>
      <c r="S1763" s="15">
        <f t="shared" si="111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5">
        <f t="shared" si="110"/>
        <v>42410.982002314813</v>
      </c>
      <c r="S1764" s="15">
        <f t="shared" si="111"/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5">
        <f t="shared" si="110"/>
        <v>42636.868518518517</v>
      </c>
      <c r="S1765" s="15">
        <f t="shared" si="111"/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5">
        <f t="shared" si="110"/>
        <v>41825.485868055555</v>
      </c>
      <c r="S1766" s="15">
        <f t="shared" si="111"/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5">
        <f t="shared" si="110"/>
        <v>41834.980462962965</v>
      </c>
      <c r="S1767" s="15">
        <f t="shared" si="111"/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5">
        <f t="shared" si="110"/>
        <v>41824.658379629633</v>
      </c>
      <c r="S1769" s="15">
        <f t="shared" si="111"/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5">
        <f t="shared" si="110"/>
        <v>41849.560694444444</v>
      </c>
      <c r="S1770" s="15">
        <f t="shared" si="111"/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5">
        <f t="shared" si="110"/>
        <v>41987.818969907406</v>
      </c>
      <c r="S1771" s="15">
        <f t="shared" si="111"/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5">
        <f t="shared" si="110"/>
        <v>41891.780023148152</v>
      </c>
      <c r="S1772" s="15">
        <f t="shared" si="111"/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5">
        <f t="shared" si="110"/>
        <v>41905.979629629634</v>
      </c>
      <c r="S1773" s="15">
        <f t="shared" si="111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5">
        <f t="shared" si="110"/>
        <v>41766.718009259261</v>
      </c>
      <c r="S1774" s="15">
        <f t="shared" si="111"/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5">
        <f t="shared" si="110"/>
        <v>41978.760393518518</v>
      </c>
      <c r="S1775" s="15">
        <f t="shared" si="111"/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5">
        <f t="shared" si="110"/>
        <v>41930.218657407408</v>
      </c>
      <c r="S1776" s="15">
        <f t="shared" si="111"/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5">
        <f t="shared" si="110"/>
        <v>41891.976388888892</v>
      </c>
      <c r="S1777" s="15">
        <f t="shared" si="111"/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5">
        <f t="shared" si="110"/>
        <v>41905.95684027778</v>
      </c>
      <c r="S1778" s="15">
        <f t="shared" si="111"/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5">
        <f t="shared" si="110"/>
        <v>42025.357094907406</v>
      </c>
      <c r="S1779" s="15">
        <f t="shared" si="111"/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5">
        <f t="shared" si="110"/>
        <v>42045.86336805555</v>
      </c>
      <c r="S1780" s="15">
        <f t="shared" si="111"/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5">
        <f t="shared" si="110"/>
        <v>42585.691898148143</v>
      </c>
      <c r="S1781" s="15">
        <f t="shared" si="111"/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5">
        <f t="shared" si="110"/>
        <v>42493.600810185191</v>
      </c>
      <c r="S1782" s="15">
        <f t="shared" si="111"/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5">
        <f t="shared" si="110"/>
        <v>42597.617418981477</v>
      </c>
      <c r="S1783" s="15">
        <f t="shared" si="111"/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5">
        <f t="shared" si="110"/>
        <v>42388.575104166666</v>
      </c>
      <c r="S1784" s="15">
        <f t="shared" si="111"/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5">
        <f t="shared" si="110"/>
        <v>42115.949976851851</v>
      </c>
      <c r="S1785" s="15">
        <f t="shared" si="111"/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5">
        <f t="shared" si="110"/>
        <v>42003.655555555553</v>
      </c>
      <c r="S1786" s="15">
        <f t="shared" si="111"/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5">
        <f t="shared" si="110"/>
        <v>41897.134895833333</v>
      </c>
      <c r="S1787" s="15">
        <f t="shared" si="111"/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5">
        <f t="shared" si="110"/>
        <v>41958.550659722227</v>
      </c>
      <c r="S1788" s="15">
        <f t="shared" si="111"/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5">
        <f t="shared" si="110"/>
        <v>42068.65552083333</v>
      </c>
      <c r="S1789" s="15">
        <f t="shared" si="111"/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5">
        <f t="shared" si="110"/>
        <v>41913.94840277778</v>
      </c>
      <c r="S1790" s="15">
        <f t="shared" si="111"/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5">
        <f t="shared" si="110"/>
        <v>41956.250034722223</v>
      </c>
      <c r="S1791" s="15">
        <f t="shared" si="111"/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5">
        <f t="shared" si="110"/>
        <v>42010.674513888895</v>
      </c>
      <c r="S1792" s="15">
        <f t="shared" si="111"/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5">
        <f t="shared" si="110"/>
        <v>41973.740335648152</v>
      </c>
      <c r="S1793" s="15">
        <f t="shared" si="111"/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08"/>
        <v>61</v>
      </c>
      <c r="Q1794">
        <f t="shared" si="109"/>
        <v>109.94</v>
      </c>
      <c r="R1794" s="15">
        <f t="shared" si="110"/>
        <v>42189.031041666662</v>
      </c>
      <c r="S1794" s="15">
        <f t="shared" si="111"/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2">ROUND(E1795/D1795*100,0)</f>
        <v>1</v>
      </c>
      <c r="Q1795">
        <f t="shared" ref="Q1795:Q1858" si="113">IFERROR(ROUND(E1795/L1795,2),0)</f>
        <v>20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5">
        <f t="shared" si="114"/>
        <v>42011.551180555558</v>
      </c>
      <c r="S1796" s="15">
        <f t="shared" si="115"/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5">
        <f t="shared" si="114"/>
        <v>42628.288668981477</v>
      </c>
      <c r="S1797" s="15">
        <f t="shared" si="115"/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5">
        <f t="shared" si="114"/>
        <v>42515.439421296294</v>
      </c>
      <c r="S1798" s="15">
        <f t="shared" si="115"/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5">
        <f t="shared" si="114"/>
        <v>42689.56931712963</v>
      </c>
      <c r="S1799" s="15">
        <f t="shared" si="115"/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5">
        <f t="shared" si="114"/>
        <v>42344.32677083333</v>
      </c>
      <c r="S1800" s="15">
        <f t="shared" si="115"/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5">
        <f t="shared" si="114"/>
        <v>41934.842685185184</v>
      </c>
      <c r="S1801" s="15">
        <f t="shared" si="115"/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5">
        <f t="shared" si="114"/>
        <v>42623.606134259258</v>
      </c>
      <c r="S1802" s="15">
        <f t="shared" si="115"/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5">
        <f t="shared" si="114"/>
        <v>42321.660509259258</v>
      </c>
      <c r="S1803" s="15">
        <f t="shared" si="115"/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5">
        <f t="shared" si="114"/>
        <v>42159.47256944445</v>
      </c>
      <c r="S1804" s="15">
        <f t="shared" si="115"/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5">
        <f t="shared" si="114"/>
        <v>42018.071550925932</v>
      </c>
      <c r="S1805" s="15">
        <f t="shared" si="115"/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5">
        <f t="shared" si="114"/>
        <v>42282.678287037037</v>
      </c>
      <c r="S1806" s="15">
        <f t="shared" si="115"/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5">
        <f t="shared" si="114"/>
        <v>42247.803912037038</v>
      </c>
      <c r="S1807" s="15">
        <f t="shared" si="115"/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5">
        <f t="shared" si="114"/>
        <v>41877.638298611113</v>
      </c>
      <c r="S1808" s="15">
        <f t="shared" si="115"/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5">
        <f t="shared" si="114"/>
        <v>41880.068437499998</v>
      </c>
      <c r="S1809" s="15">
        <f t="shared" si="115"/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5">
        <f t="shared" si="114"/>
        <v>42742.680902777778</v>
      </c>
      <c r="S1810" s="15">
        <f t="shared" si="115"/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5">
        <f t="shared" si="114"/>
        <v>42029.907858796301</v>
      </c>
      <c r="S1811" s="15">
        <f t="shared" si="115"/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5">
        <f t="shared" si="114"/>
        <v>41860.91002314815</v>
      </c>
      <c r="S1812" s="15">
        <f t="shared" si="115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5">
        <f t="shared" si="114"/>
        <v>41876.433680555558</v>
      </c>
      <c r="S1813" s="15">
        <f t="shared" si="115"/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5">
        <f t="shared" si="114"/>
        <v>42524.318703703699</v>
      </c>
      <c r="S1814" s="15">
        <f t="shared" si="115"/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5">
        <f t="shared" si="114"/>
        <v>42033.314074074078</v>
      </c>
      <c r="S1816" s="15">
        <f t="shared" si="115"/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5">
        <f t="shared" si="114"/>
        <v>42548.876192129625</v>
      </c>
      <c r="S1818" s="15">
        <f t="shared" si="115"/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5">
        <f t="shared" si="114"/>
        <v>42705.662118055552</v>
      </c>
      <c r="S1819" s="15">
        <f t="shared" si="115"/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5">
        <f t="shared" si="114"/>
        <v>41820.752268518518</v>
      </c>
      <c r="S1821" s="15">
        <f t="shared" si="115"/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5">
        <f t="shared" si="114"/>
        <v>42065.084375000006</v>
      </c>
      <c r="S1822" s="15">
        <f t="shared" si="115"/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5">
        <f t="shared" si="114"/>
        <v>40926.319062499999</v>
      </c>
      <c r="S1823" s="15">
        <f t="shared" si="115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5">
        <f t="shared" si="114"/>
        <v>41634.797013888885</v>
      </c>
      <c r="S1824" s="15">
        <f t="shared" si="115"/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5">
        <f t="shared" si="114"/>
        <v>41176.684907407405</v>
      </c>
      <c r="S1825" s="15">
        <f t="shared" si="115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5">
        <f t="shared" si="114"/>
        <v>41626.916284722225</v>
      </c>
      <c r="S1826" s="15">
        <f t="shared" si="115"/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5">
        <f t="shared" si="114"/>
        <v>41443.83452546296</v>
      </c>
      <c r="S1827" s="15">
        <f t="shared" si="115"/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5">
        <f t="shared" si="114"/>
        <v>41657.923807870371</v>
      </c>
      <c r="S1828" s="15">
        <f t="shared" si="115"/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5">
        <f t="shared" si="114"/>
        <v>40555.325937499998</v>
      </c>
      <c r="S1829" s="15">
        <f t="shared" si="115"/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5">
        <f t="shared" si="114"/>
        <v>41736.899652777778</v>
      </c>
      <c r="S1830" s="15">
        <f t="shared" si="115"/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5">
        <f t="shared" si="114"/>
        <v>40516.087627314817</v>
      </c>
      <c r="S1831" s="15">
        <f t="shared" si="115"/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5">
        <f t="shared" si="114"/>
        <v>41664.684108796297</v>
      </c>
      <c r="S1832" s="15">
        <f t="shared" si="115"/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5">
        <f t="shared" si="114"/>
        <v>41026.996099537035</v>
      </c>
      <c r="S1833" s="15">
        <f t="shared" si="115"/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5">
        <f t="shared" si="114"/>
        <v>40576.539664351854</v>
      </c>
      <c r="S1834" s="15">
        <f t="shared" si="115"/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5">
        <f t="shared" si="114"/>
        <v>41303.044016203705</v>
      </c>
      <c r="S1835" s="15">
        <f t="shared" si="115"/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5">
        <f t="shared" si="114"/>
        <v>41988.964062500003</v>
      </c>
      <c r="S1836" s="15">
        <f t="shared" si="115"/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5">
        <f t="shared" si="114"/>
        <v>42430.702210648145</v>
      </c>
      <c r="S1837" s="15">
        <f t="shared" si="115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5">
        <f t="shared" si="114"/>
        <v>41305.809363425928</v>
      </c>
      <c r="S1838" s="15">
        <f t="shared" si="115"/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5">
        <f t="shared" si="114"/>
        <v>40926.047858796301</v>
      </c>
      <c r="S1839" s="15">
        <f t="shared" si="115"/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5">
        <f t="shared" si="114"/>
        <v>40788.786539351851</v>
      </c>
      <c r="S1840" s="15">
        <f t="shared" si="115"/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5">
        <f t="shared" si="114"/>
        <v>42614.722013888888</v>
      </c>
      <c r="S1841" s="15">
        <f t="shared" si="115"/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5">
        <f t="shared" si="114"/>
        <v>41382.096180555556</v>
      </c>
      <c r="S1842" s="15">
        <f t="shared" si="115"/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5">
        <f t="shared" si="114"/>
        <v>41745.84542824074</v>
      </c>
      <c r="S1843" s="15">
        <f t="shared" si="115"/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5">
        <f t="shared" si="114"/>
        <v>42031.631724537037</v>
      </c>
      <c r="S1844" s="15">
        <f t="shared" si="115"/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5">
        <f t="shared" si="114"/>
        <v>40564.994837962964</v>
      </c>
      <c r="S1845" s="15">
        <f t="shared" si="115"/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5">
        <f t="shared" si="114"/>
        <v>40666.973541666666</v>
      </c>
      <c r="S1846" s="15">
        <f t="shared" si="115"/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5">
        <f t="shared" si="114"/>
        <v>42523.333310185189</v>
      </c>
      <c r="S1847" s="15">
        <f t="shared" si="115"/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5">
        <f t="shared" si="114"/>
        <v>41228.650196759263</v>
      </c>
      <c r="S1848" s="15">
        <f t="shared" si="115"/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5">
        <f t="shared" si="114"/>
        <v>42094.236481481479</v>
      </c>
      <c r="S1849" s="15">
        <f t="shared" si="115"/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5">
        <f t="shared" si="114"/>
        <v>40691.788055555553</v>
      </c>
      <c r="S1850" s="15">
        <f t="shared" si="115"/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5">
        <f t="shared" si="114"/>
        <v>41169.845590277779</v>
      </c>
      <c r="S1851" s="15">
        <f t="shared" si="115"/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5">
        <f t="shared" si="114"/>
        <v>41800.959490740745</v>
      </c>
      <c r="S1852" s="15">
        <f t="shared" si="115"/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5">
        <f t="shared" si="114"/>
        <v>41827.906689814816</v>
      </c>
      <c r="S1853" s="15">
        <f t="shared" si="115"/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5">
        <f t="shared" si="114"/>
        <v>42081.77143518519</v>
      </c>
      <c r="S1854" s="15">
        <f t="shared" si="115"/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5">
        <f t="shared" si="114"/>
        <v>41177.060381944444</v>
      </c>
      <c r="S1855" s="15">
        <f t="shared" si="115"/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5">
        <f t="shared" si="114"/>
        <v>41388.021261574075</v>
      </c>
      <c r="S1856" s="15">
        <f t="shared" si="115"/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5">
        <f t="shared" si="114"/>
        <v>41600.538657407407</v>
      </c>
      <c r="S1857" s="15">
        <f t="shared" si="115"/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2"/>
        <v>101</v>
      </c>
      <c r="Q1858">
        <f t="shared" si="113"/>
        <v>53.29</v>
      </c>
      <c r="R1858" s="15">
        <f t="shared" si="114"/>
        <v>41817.854999999996</v>
      </c>
      <c r="S1858" s="15">
        <f t="shared" si="115"/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16">ROUND(E1859/D1859*100,0)</f>
        <v>100</v>
      </c>
      <c r="Q1859">
        <f t="shared" ref="Q1859:Q1922" si="117">IFERROR(ROUND(E1859/L1859,2),0)</f>
        <v>136.36000000000001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5">
        <f t="shared" si="118"/>
        <v>40833.200474537036</v>
      </c>
      <c r="S1860" s="15">
        <f t="shared" si="119"/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5">
        <f t="shared" si="118"/>
        <v>40778.770011574074</v>
      </c>
      <c r="S1861" s="15">
        <f t="shared" si="119"/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5">
        <f t="shared" si="118"/>
        <v>41655.709305555552</v>
      </c>
      <c r="S1862" s="15">
        <f t="shared" si="119"/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5">
        <f t="shared" si="118"/>
        <v>42755.492754629624</v>
      </c>
      <c r="S1864" s="15">
        <f t="shared" si="119"/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5">
        <f t="shared" si="118"/>
        <v>41772.797280092593</v>
      </c>
      <c r="S1865" s="15">
        <f t="shared" si="119"/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5">
        <f t="shared" si="118"/>
        <v>41733.716435185182</v>
      </c>
      <c r="S1866" s="15">
        <f t="shared" si="119"/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5">
        <f t="shared" si="118"/>
        <v>42645.367442129631</v>
      </c>
      <c r="S1867" s="15">
        <f t="shared" si="119"/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5">
        <f t="shared" si="118"/>
        <v>42742.246493055558</v>
      </c>
      <c r="S1868" s="15">
        <f t="shared" si="119"/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5">
        <f t="shared" si="118"/>
        <v>42649.924907407403</v>
      </c>
      <c r="S1869" s="15">
        <f t="shared" si="119"/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5">
        <f t="shared" si="118"/>
        <v>42328.779224537036</v>
      </c>
      <c r="S1870" s="15">
        <f t="shared" si="119"/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5">
        <f t="shared" si="118"/>
        <v>42371.355729166666</v>
      </c>
      <c r="S1872" s="15">
        <f t="shared" si="119"/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5">
        <f t="shared" si="118"/>
        <v>41923.783576388887</v>
      </c>
      <c r="S1873" s="15">
        <f t="shared" si="119"/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5">
        <f t="shared" si="118"/>
        <v>42155.129652777774</v>
      </c>
      <c r="S1874" s="15">
        <f t="shared" si="119"/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5">
        <f t="shared" si="118"/>
        <v>42164.615856481483</v>
      </c>
      <c r="S1875" s="15">
        <f t="shared" si="119"/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5">
        <f t="shared" si="118"/>
        <v>42529.969131944439</v>
      </c>
      <c r="S1876" s="15">
        <f t="shared" si="119"/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5">
        <f t="shared" si="118"/>
        <v>42528.899398148147</v>
      </c>
      <c r="S1877" s="15">
        <f t="shared" si="119"/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5">
        <f t="shared" si="118"/>
        <v>42413.649641203709</v>
      </c>
      <c r="S1881" s="15">
        <f t="shared" si="119"/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5">
        <f t="shared" si="118"/>
        <v>42430.566898148143</v>
      </c>
      <c r="S1882" s="15">
        <f t="shared" si="119"/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5">
        <f t="shared" si="118"/>
        <v>42043.152650462958</v>
      </c>
      <c r="S1883" s="15">
        <f t="shared" si="119"/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5">
        <f t="shared" si="118"/>
        <v>41067.949212962965</v>
      </c>
      <c r="S1884" s="15">
        <f t="shared" si="119"/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5">
        <f t="shared" si="118"/>
        <v>40977.948009259257</v>
      </c>
      <c r="S1885" s="15">
        <f t="shared" si="119"/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5">
        <f t="shared" si="118"/>
        <v>41205.198321759257</v>
      </c>
      <c r="S1886" s="15">
        <f t="shared" si="119"/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5">
        <f t="shared" si="118"/>
        <v>41099.093865740739</v>
      </c>
      <c r="S1887" s="15">
        <f t="shared" si="119"/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5">
        <f t="shared" si="118"/>
        <v>41925.906689814816</v>
      </c>
      <c r="S1888" s="15">
        <f t="shared" si="119"/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5">
        <f t="shared" si="118"/>
        <v>42323.800138888888</v>
      </c>
      <c r="S1889" s="15">
        <f t="shared" si="119"/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5">
        <f t="shared" si="118"/>
        <v>40299.239953703705</v>
      </c>
      <c r="S1890" s="15">
        <f t="shared" si="119"/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5">
        <f t="shared" si="118"/>
        <v>41299.793356481481</v>
      </c>
      <c r="S1891" s="15">
        <f t="shared" si="119"/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5">
        <f t="shared" si="118"/>
        <v>41228.786203703705</v>
      </c>
      <c r="S1892" s="15">
        <f t="shared" si="119"/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5">
        <f t="shared" si="118"/>
        <v>40335.798078703701</v>
      </c>
      <c r="S1893" s="15">
        <f t="shared" si="119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5">
        <f t="shared" si="118"/>
        <v>40671.637511574074</v>
      </c>
      <c r="S1894" s="15">
        <f t="shared" si="119"/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5">
        <f t="shared" si="118"/>
        <v>40632.94195601852</v>
      </c>
      <c r="S1895" s="15">
        <f t="shared" si="119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5">
        <f t="shared" si="118"/>
        <v>40920.904895833337</v>
      </c>
      <c r="S1896" s="15">
        <f t="shared" si="119"/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5">
        <f t="shared" si="118"/>
        <v>42267.746782407412</v>
      </c>
      <c r="S1897" s="15">
        <f t="shared" si="119"/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5">
        <f t="shared" si="118"/>
        <v>40981.710243055553</v>
      </c>
      <c r="S1898" s="15">
        <f t="shared" si="119"/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5">
        <f t="shared" si="118"/>
        <v>41680.583402777782</v>
      </c>
      <c r="S1899" s="15">
        <f t="shared" si="119"/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5">
        <f t="shared" si="118"/>
        <v>42366.192974537036</v>
      </c>
      <c r="S1900" s="15">
        <f t="shared" si="119"/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5">
        <f t="shared" si="118"/>
        <v>42058.941736111112</v>
      </c>
      <c r="S1901" s="15">
        <f t="shared" si="119"/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5">
        <f t="shared" si="118"/>
        <v>41160.871886574074</v>
      </c>
      <c r="S1902" s="15">
        <f t="shared" si="119"/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5">
        <f t="shared" si="118"/>
        <v>42116.54315972222</v>
      </c>
      <c r="S1903" s="15">
        <f t="shared" si="119"/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5">
        <f t="shared" si="118"/>
        <v>42037.789895833332</v>
      </c>
      <c r="S1904" s="15">
        <f t="shared" si="119"/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5">
        <f t="shared" si="118"/>
        <v>42702.770729166667</v>
      </c>
      <c r="S1905" s="15">
        <f t="shared" si="119"/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5">
        <f t="shared" si="118"/>
        <v>42326.685428240744</v>
      </c>
      <c r="S1906" s="15">
        <f t="shared" si="119"/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5">
        <f t="shared" si="118"/>
        <v>41859.925856481481</v>
      </c>
      <c r="S1907" s="15">
        <f t="shared" si="119"/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5">
        <f t="shared" si="118"/>
        <v>42514.671099537038</v>
      </c>
      <c r="S1908" s="15">
        <f t="shared" si="119"/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5">
        <f t="shared" si="118"/>
        <v>41767.587094907409</v>
      </c>
      <c r="S1909" s="15">
        <f t="shared" si="119"/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5">
        <f t="shared" si="118"/>
        <v>42703.917824074073</v>
      </c>
      <c r="S1910" s="15">
        <f t="shared" si="119"/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5">
        <f t="shared" si="118"/>
        <v>41905.429155092592</v>
      </c>
      <c r="S1911" s="15">
        <f t="shared" si="119"/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5">
        <f t="shared" si="118"/>
        <v>42264.963159722218</v>
      </c>
      <c r="S1912" s="15">
        <f t="shared" si="119"/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5">
        <f t="shared" si="118"/>
        <v>41830.033958333333</v>
      </c>
      <c r="S1913" s="15">
        <f t="shared" si="119"/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5">
        <f t="shared" si="118"/>
        <v>42129.226388888885</v>
      </c>
      <c r="S1914" s="15">
        <f t="shared" si="119"/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5">
        <f t="shared" si="118"/>
        <v>41890.511319444442</v>
      </c>
      <c r="S1915" s="15">
        <f t="shared" si="119"/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5">
        <f t="shared" si="118"/>
        <v>41929.174456018518</v>
      </c>
      <c r="S1916" s="15">
        <f t="shared" si="119"/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5">
        <f t="shared" si="118"/>
        <v>41864.04886574074</v>
      </c>
      <c r="S1917" s="15">
        <f t="shared" si="119"/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5">
        <f t="shared" si="118"/>
        <v>42656.717303240745</v>
      </c>
      <c r="S1918" s="15">
        <f t="shared" si="119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5">
        <f t="shared" si="118"/>
        <v>42746.270057870366</v>
      </c>
      <c r="S1919" s="15">
        <f t="shared" si="119"/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5">
        <f t="shared" si="118"/>
        <v>41828.789942129632</v>
      </c>
      <c r="S1920" s="15">
        <f t="shared" si="119"/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5">
        <f t="shared" si="118"/>
        <v>42113.875567129624</v>
      </c>
      <c r="S1921" s="15">
        <f t="shared" si="119"/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16"/>
        <v>43</v>
      </c>
      <c r="Q1922">
        <f t="shared" si="117"/>
        <v>40.98</v>
      </c>
      <c r="R1922" s="15">
        <f t="shared" si="118"/>
        <v>42270.875706018516</v>
      </c>
      <c r="S1922" s="15">
        <f t="shared" si="119"/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0">ROUND(E1923/D1923*100,0)</f>
        <v>137</v>
      </c>
      <c r="Q1923">
        <f t="shared" ref="Q1923:Q1986" si="121">IFERROR(ROUND(E1923/L1923,2),0)</f>
        <v>54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5">
        <f t="shared" si="122"/>
        <v>41590.255868055552</v>
      </c>
      <c r="S1924" s="15">
        <f t="shared" si="123"/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5">
        <f t="shared" si="122"/>
        <v>40772.848749999997</v>
      </c>
      <c r="S1925" s="15">
        <f t="shared" si="123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5">
        <f t="shared" si="122"/>
        <v>41626.761053240742</v>
      </c>
      <c r="S1926" s="15">
        <f t="shared" si="123"/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5">
        <f t="shared" si="122"/>
        <v>41535.90148148148</v>
      </c>
      <c r="S1927" s="15">
        <f t="shared" si="123"/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5">
        <f t="shared" si="122"/>
        <v>40456.954351851848</v>
      </c>
      <c r="S1928" s="15">
        <f t="shared" si="123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5">
        <f t="shared" si="122"/>
        <v>40960.861562500002</v>
      </c>
      <c r="S1929" s="15">
        <f t="shared" si="123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5">
        <f t="shared" si="122"/>
        <v>41371.648078703707</v>
      </c>
      <c r="S1930" s="15">
        <f t="shared" si="123"/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5">
        <f t="shared" si="122"/>
        <v>40687.021597222221</v>
      </c>
      <c r="S1931" s="15">
        <f t="shared" si="123"/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5">
        <f t="shared" si="122"/>
        <v>41402.558819444443</v>
      </c>
      <c r="S1932" s="15">
        <f t="shared" si="123"/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5">
        <f t="shared" si="122"/>
        <v>41037.892465277779</v>
      </c>
      <c r="S1933" s="15">
        <f t="shared" si="123"/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5">
        <f t="shared" si="122"/>
        <v>40911.809872685182</v>
      </c>
      <c r="S1934" s="15">
        <f t="shared" si="123"/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5">
        <f t="shared" si="122"/>
        <v>41879.130868055552</v>
      </c>
      <c r="S1935" s="15">
        <f t="shared" si="123"/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5">
        <f t="shared" si="122"/>
        <v>40865.867141203707</v>
      </c>
      <c r="S1936" s="15">
        <f t="shared" si="123"/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5">
        <f t="shared" si="122"/>
        <v>41773.932534722226</v>
      </c>
      <c r="S1937" s="15">
        <f t="shared" si="123"/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5">
        <f t="shared" si="122"/>
        <v>40852.889699074076</v>
      </c>
      <c r="S1938" s="15">
        <f t="shared" si="123"/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5">
        <f t="shared" si="122"/>
        <v>41059.118993055556</v>
      </c>
      <c r="S1939" s="15">
        <f t="shared" si="123"/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5">
        <f t="shared" si="122"/>
        <v>41426.259618055556</v>
      </c>
      <c r="S1940" s="15">
        <f t="shared" si="123"/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5">
        <f t="shared" si="122"/>
        <v>41313.985046296293</v>
      </c>
      <c r="S1941" s="15">
        <f t="shared" si="123"/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5">
        <f t="shared" si="122"/>
        <v>40670.507326388892</v>
      </c>
      <c r="S1942" s="15">
        <f t="shared" si="123"/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5">
        <f t="shared" si="122"/>
        <v>41744.290868055556</v>
      </c>
      <c r="S1943" s="15">
        <f t="shared" si="123"/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5">
        <f t="shared" si="122"/>
        <v>40638.828009259261</v>
      </c>
      <c r="S1944" s="15">
        <f t="shared" si="123"/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5">
        <f t="shared" si="122"/>
        <v>42548.269861111112</v>
      </c>
      <c r="S1945" s="15">
        <f t="shared" si="123"/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5">
        <f t="shared" si="122"/>
        <v>41730.584374999999</v>
      </c>
      <c r="S1946" s="15">
        <f t="shared" si="123"/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5">
        <f t="shared" si="122"/>
        <v>42157.251828703709</v>
      </c>
      <c r="S1947" s="15">
        <f t="shared" si="123"/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5">
        <f t="shared" si="122"/>
        <v>41689.150011574071</v>
      </c>
      <c r="S1948" s="15">
        <f t="shared" si="123"/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5">
        <f t="shared" si="122"/>
        <v>40102.918055555558</v>
      </c>
      <c r="S1949" s="15">
        <f t="shared" si="123"/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5">
        <f t="shared" si="122"/>
        <v>42473.604270833333</v>
      </c>
      <c r="S1950" s="15">
        <f t="shared" si="123"/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5">
        <f t="shared" si="122"/>
        <v>41800.423043981478</v>
      </c>
      <c r="S1951" s="15">
        <f t="shared" si="123"/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5">
        <f t="shared" si="122"/>
        <v>40624.181400462963</v>
      </c>
      <c r="S1952" s="15">
        <f t="shared" si="123"/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5">
        <f t="shared" si="122"/>
        <v>42651.420567129629</v>
      </c>
      <c r="S1953" s="15">
        <f t="shared" si="123"/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5">
        <f t="shared" si="122"/>
        <v>41526.60665509259</v>
      </c>
      <c r="S1954" s="15">
        <f t="shared" si="123"/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5">
        <f t="shared" si="122"/>
        <v>40941.199826388889</v>
      </c>
      <c r="S1955" s="15">
        <f t="shared" si="123"/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5">
        <f t="shared" si="122"/>
        <v>42394.580740740741</v>
      </c>
      <c r="S1956" s="15">
        <f t="shared" si="123"/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5">
        <f t="shared" si="122"/>
        <v>41020.271770833337</v>
      </c>
      <c r="S1957" s="15">
        <f t="shared" si="123"/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5">
        <f t="shared" si="122"/>
        <v>42067.923668981486</v>
      </c>
      <c r="S1958" s="15">
        <f t="shared" si="123"/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5">
        <f t="shared" si="122"/>
        <v>41179.098530092589</v>
      </c>
      <c r="S1959" s="15">
        <f t="shared" si="123"/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5">
        <f t="shared" si="122"/>
        <v>41326.987974537034</v>
      </c>
      <c r="S1960" s="15">
        <f t="shared" si="123"/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5">
        <f t="shared" si="122"/>
        <v>41871.845601851855</v>
      </c>
      <c r="S1961" s="15">
        <f t="shared" si="123"/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5">
        <f t="shared" si="122"/>
        <v>41964.362743055557</v>
      </c>
      <c r="S1962" s="15">
        <f t="shared" si="123"/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5">
        <f t="shared" si="122"/>
        <v>41148.194641203707</v>
      </c>
      <c r="S1963" s="15">
        <f t="shared" si="123"/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5">
        <f t="shared" si="122"/>
        <v>41742.780509259261</v>
      </c>
      <c r="S1964" s="15">
        <f t="shared" si="123"/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5">
        <f t="shared" si="122"/>
        <v>41863.429791666669</v>
      </c>
      <c r="S1965" s="15">
        <f t="shared" si="123"/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5">
        <f t="shared" si="122"/>
        <v>42452.272824074069</v>
      </c>
      <c r="S1966" s="15">
        <f t="shared" si="123"/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5">
        <f t="shared" si="122"/>
        <v>40898.089236111111</v>
      </c>
      <c r="S1967" s="15">
        <f t="shared" si="123"/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5">
        <f t="shared" si="122"/>
        <v>41835.540486111109</v>
      </c>
      <c r="S1968" s="15">
        <f t="shared" si="123"/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5">
        <f t="shared" si="122"/>
        <v>41730.663530092592</v>
      </c>
      <c r="S1969" s="15">
        <f t="shared" si="123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5">
        <f t="shared" si="122"/>
        <v>42676.586979166663</v>
      </c>
      <c r="S1970" s="15">
        <f t="shared" si="123"/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5">
        <f t="shared" si="122"/>
        <v>42557.792453703703</v>
      </c>
      <c r="S1971" s="15">
        <f t="shared" si="123"/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5">
        <f t="shared" si="122"/>
        <v>41324.193298611113</v>
      </c>
      <c r="S1972" s="15">
        <f t="shared" si="123"/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5">
        <f t="shared" si="122"/>
        <v>41561.500706018516</v>
      </c>
      <c r="S1973" s="15">
        <f t="shared" si="123"/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5">
        <f t="shared" si="122"/>
        <v>41201.012083333335</v>
      </c>
      <c r="S1974" s="15">
        <f t="shared" si="123"/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5">
        <f t="shared" si="122"/>
        <v>42549.722962962958</v>
      </c>
      <c r="S1975" s="15">
        <f t="shared" si="123"/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5">
        <f t="shared" si="122"/>
        <v>41445.334131944444</v>
      </c>
      <c r="S1976" s="15">
        <f t="shared" si="123"/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5">
        <f t="shared" si="122"/>
        <v>41313.755219907405</v>
      </c>
      <c r="S1977" s="15">
        <f t="shared" si="123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5">
        <f t="shared" si="122"/>
        <v>41438.899594907409</v>
      </c>
      <c r="S1978" s="15">
        <f t="shared" si="123"/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5">
        <f t="shared" si="122"/>
        <v>42311.216898148152</v>
      </c>
      <c r="S1979" s="15">
        <f t="shared" si="123"/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5">
        <f t="shared" si="122"/>
        <v>41039.225601851853</v>
      </c>
      <c r="S1980" s="15">
        <f t="shared" si="123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5">
        <f t="shared" si="122"/>
        <v>42290.460023148145</v>
      </c>
      <c r="S1981" s="15">
        <f t="shared" si="123"/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5">
        <f t="shared" si="122"/>
        <v>42423.542384259257</v>
      </c>
      <c r="S1982" s="15">
        <f t="shared" si="123"/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5">
        <f t="shared" si="122"/>
        <v>41799.725289351853</v>
      </c>
      <c r="S1983" s="15">
        <f t="shared" si="123"/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5">
        <f t="shared" si="122"/>
        <v>42593.011782407411</v>
      </c>
      <c r="S1985" s="15">
        <f t="shared" si="123"/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0"/>
        <v>21</v>
      </c>
      <c r="Q1986">
        <f t="shared" si="121"/>
        <v>453.14</v>
      </c>
      <c r="R1986" s="15">
        <f t="shared" si="122"/>
        <v>41913.790289351848</v>
      </c>
      <c r="S1986" s="15">
        <f t="shared" si="123"/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4">ROUND(E1987/D1987*100,0)</f>
        <v>3</v>
      </c>
      <c r="Q1987">
        <f t="shared" ref="Q1987:Q2050" si="125">IFERROR(ROUND(E1987/L1987,2),0)</f>
        <v>12.75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5">
        <f t="shared" si="126"/>
        <v>42413.433831018512</v>
      </c>
      <c r="S1988" s="15">
        <f t="shared" si="127"/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5">
        <f t="shared" si="126"/>
        <v>42034.639768518522</v>
      </c>
      <c r="S1989" s="15">
        <f t="shared" si="127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5">
        <f t="shared" si="126"/>
        <v>42206.763217592597</v>
      </c>
      <c r="S1990" s="15">
        <f t="shared" si="127"/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5">
        <f t="shared" si="126"/>
        <v>42685.680648148147</v>
      </c>
      <c r="S1991" s="15">
        <f t="shared" si="127"/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5">
        <f t="shared" si="126"/>
        <v>42398.195972222224</v>
      </c>
      <c r="S1992" s="15">
        <f t="shared" si="127"/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5">
        <f t="shared" si="126"/>
        <v>42167.89335648148</v>
      </c>
      <c r="S1993" s="15">
        <f t="shared" si="127"/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5">
        <f t="shared" si="126"/>
        <v>42023.143414351856</v>
      </c>
      <c r="S1994" s="15">
        <f t="shared" si="127"/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5">
        <f t="shared" si="126"/>
        <v>42181.902037037042</v>
      </c>
      <c r="S1997" s="15">
        <f t="shared" si="127"/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5">
        <f t="shared" si="126"/>
        <v>41807.118495370371</v>
      </c>
      <c r="S2000" s="15">
        <f t="shared" si="127"/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5">
        <f t="shared" si="126"/>
        <v>41926.482731481483</v>
      </c>
      <c r="S2001" s="15">
        <f t="shared" si="127"/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5">
        <f t="shared" si="126"/>
        <v>42345.951539351852</v>
      </c>
      <c r="S2002" s="15">
        <f t="shared" si="127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5">
        <f t="shared" si="126"/>
        <v>42136.209675925929</v>
      </c>
      <c r="S2003" s="15">
        <f t="shared" si="127"/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5">
        <f t="shared" si="126"/>
        <v>42728.71230324074</v>
      </c>
      <c r="S2004" s="15">
        <f t="shared" si="127"/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5">
        <f t="shared" si="126"/>
        <v>40347.125601851854</v>
      </c>
      <c r="S2005" s="15">
        <f t="shared" si="127"/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5">
        <f t="shared" si="126"/>
        <v>41800.604895833334</v>
      </c>
      <c r="S2006" s="15">
        <f t="shared" si="127"/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5">
        <f t="shared" si="126"/>
        <v>41535.812708333331</v>
      </c>
      <c r="S2007" s="15">
        <f t="shared" si="127"/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5">
        <f t="shared" si="126"/>
        <v>41941.500520833331</v>
      </c>
      <c r="S2008" s="15">
        <f t="shared" si="127"/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5">
        <f t="shared" si="126"/>
        <v>40347.837800925925</v>
      </c>
      <c r="S2009" s="15">
        <f t="shared" si="127"/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5">
        <f t="shared" si="126"/>
        <v>40761.604421296295</v>
      </c>
      <c r="S2010" s="15">
        <f t="shared" si="127"/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5">
        <f t="shared" si="126"/>
        <v>42661.323414351849</v>
      </c>
      <c r="S2011" s="15">
        <f t="shared" si="127"/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5">
        <f t="shared" si="126"/>
        <v>42570.996423611112</v>
      </c>
      <c r="S2012" s="15">
        <f t="shared" si="127"/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5">
        <f t="shared" si="126"/>
        <v>42347.358483796299</v>
      </c>
      <c r="S2013" s="15">
        <f t="shared" si="127"/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5">
        <f t="shared" si="126"/>
        <v>42010.822233796294</v>
      </c>
      <c r="S2014" s="15">
        <f t="shared" si="127"/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5">
        <f t="shared" si="126"/>
        <v>42499.960810185185</v>
      </c>
      <c r="S2015" s="15">
        <f t="shared" si="127"/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5">
        <f t="shared" si="126"/>
        <v>41324.214571759258</v>
      </c>
      <c r="S2016" s="15">
        <f t="shared" si="127"/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5">
        <f t="shared" si="126"/>
        <v>40765.876886574071</v>
      </c>
      <c r="S2017" s="15">
        <f t="shared" si="127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5">
        <f t="shared" si="126"/>
        <v>41312.88077546296</v>
      </c>
      <c r="S2018" s="15">
        <f t="shared" si="127"/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5">
        <f t="shared" si="126"/>
        <v>40961.057349537034</v>
      </c>
      <c r="S2019" s="15">
        <f t="shared" si="127"/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5">
        <f t="shared" si="126"/>
        <v>42199.365844907406</v>
      </c>
      <c r="S2020" s="15">
        <f t="shared" si="127"/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5">
        <f t="shared" si="126"/>
        <v>42605.70857638889</v>
      </c>
      <c r="S2021" s="15">
        <f t="shared" si="127"/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5">
        <f t="shared" si="126"/>
        <v>41737.097499999996</v>
      </c>
      <c r="S2022" s="15">
        <f t="shared" si="127"/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5">
        <f t="shared" si="126"/>
        <v>41861.070567129631</v>
      </c>
      <c r="S2023" s="15">
        <f t="shared" si="127"/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5">
        <f t="shared" si="126"/>
        <v>42502.569120370375</v>
      </c>
      <c r="S2024" s="15">
        <f t="shared" si="127"/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5">
        <f t="shared" si="126"/>
        <v>42136.420752314814</v>
      </c>
      <c r="S2025" s="15">
        <f t="shared" si="127"/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5">
        <f t="shared" si="126"/>
        <v>41099.966944444444</v>
      </c>
      <c r="S2026" s="15">
        <f t="shared" si="127"/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5">
        <f t="shared" si="126"/>
        <v>42136.184560185182</v>
      </c>
      <c r="S2027" s="15">
        <f t="shared" si="127"/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5">
        <f t="shared" si="126"/>
        <v>41704.735937500001</v>
      </c>
      <c r="S2028" s="15">
        <f t="shared" si="127"/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5">
        <f t="shared" si="126"/>
        <v>42048.813877314817</v>
      </c>
      <c r="S2029" s="15">
        <f t="shared" si="127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5">
        <f t="shared" si="126"/>
        <v>40215.919050925928</v>
      </c>
      <c r="S2030" s="15">
        <f t="shared" si="127"/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5">
        <f t="shared" si="126"/>
        <v>41848.021770833337</v>
      </c>
      <c r="S2031" s="15">
        <f t="shared" si="127"/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5">
        <f t="shared" si="126"/>
        <v>41212.996481481481</v>
      </c>
      <c r="S2032" s="15">
        <f t="shared" si="127"/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5">
        <f t="shared" si="126"/>
        <v>41975.329317129625</v>
      </c>
      <c r="S2033" s="15">
        <f t="shared" si="127"/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5">
        <f t="shared" si="126"/>
        <v>42689.565671296295</v>
      </c>
      <c r="S2034" s="15">
        <f t="shared" si="127"/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5">
        <f t="shared" si="126"/>
        <v>41725.082384259258</v>
      </c>
      <c r="S2035" s="15">
        <f t="shared" si="127"/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5">
        <f t="shared" si="126"/>
        <v>42076.130011574074</v>
      </c>
      <c r="S2036" s="15">
        <f t="shared" si="127"/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5">
        <f t="shared" si="126"/>
        <v>42311.625081018516</v>
      </c>
      <c r="S2037" s="15">
        <f t="shared" si="127"/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5">
        <f t="shared" si="126"/>
        <v>41738.864803240744</v>
      </c>
      <c r="S2038" s="15">
        <f t="shared" si="127"/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5">
        <f t="shared" si="126"/>
        <v>41578.210104166668</v>
      </c>
      <c r="S2039" s="15">
        <f t="shared" si="127"/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5">
        <f t="shared" si="126"/>
        <v>41424.27107638889</v>
      </c>
      <c r="S2040" s="15">
        <f t="shared" si="127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5">
        <f t="shared" si="126"/>
        <v>42675.438946759255</v>
      </c>
      <c r="S2041" s="15">
        <f t="shared" si="127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5">
        <f t="shared" si="126"/>
        <v>41578.927118055559</v>
      </c>
      <c r="S2042" s="15">
        <f t="shared" si="127"/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5">
        <f t="shared" si="126"/>
        <v>42654.525775462964</v>
      </c>
      <c r="S2043" s="15">
        <f t="shared" si="127"/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5">
        <f t="shared" si="126"/>
        <v>42331.708032407405</v>
      </c>
      <c r="S2044" s="15">
        <f t="shared" si="127"/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5">
        <f t="shared" si="126"/>
        <v>42661.176817129628</v>
      </c>
      <c r="S2045" s="15">
        <f t="shared" si="127"/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5">
        <f t="shared" si="126"/>
        <v>42138.684189814812</v>
      </c>
      <c r="S2046" s="15">
        <f t="shared" si="127"/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5">
        <f t="shared" si="126"/>
        <v>41069.088506944441</v>
      </c>
      <c r="S2047" s="15">
        <f t="shared" si="127"/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5">
        <f t="shared" si="126"/>
        <v>41387.171805555554</v>
      </c>
      <c r="S2048" s="15">
        <f t="shared" si="127"/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5">
        <f t="shared" si="126"/>
        <v>42081.903587962966</v>
      </c>
      <c r="S2049" s="15">
        <f t="shared" si="127"/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4"/>
        <v>148</v>
      </c>
      <c r="Q2050">
        <f t="shared" si="125"/>
        <v>91.83</v>
      </c>
      <c r="R2050" s="15">
        <f t="shared" si="126"/>
        <v>41387.651516203703</v>
      </c>
      <c r="S2050" s="15">
        <f t="shared" si="127"/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28">ROUND(E2051/D2051*100,0)</f>
        <v>120</v>
      </c>
      <c r="Q2051">
        <f t="shared" ref="Q2051:Q2114" si="129">IFERROR(ROUND(E2051/L2051,2),0)</f>
        <v>80.989999999999995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5">
        <f t="shared" si="130"/>
        <v>42115.071504629625</v>
      </c>
      <c r="S2052" s="15">
        <f t="shared" si="131"/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5">
        <f t="shared" si="130"/>
        <v>41604.022418981483</v>
      </c>
      <c r="S2053" s="15">
        <f t="shared" si="131"/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5">
        <f t="shared" si="130"/>
        <v>42375.08394675926</v>
      </c>
      <c r="S2054" s="15">
        <f t="shared" si="131"/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5">
        <f t="shared" si="130"/>
        <v>42303.617488425924</v>
      </c>
      <c r="S2055" s="15">
        <f t="shared" si="131"/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5">
        <f t="shared" si="130"/>
        <v>41731.520949074074</v>
      </c>
      <c r="S2056" s="15">
        <f t="shared" si="131"/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5">
        <f t="shared" si="130"/>
        <v>41946.674108796295</v>
      </c>
      <c r="S2057" s="15">
        <f t="shared" si="131"/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5">
        <f t="shared" si="130"/>
        <v>41351.76090277778</v>
      </c>
      <c r="S2058" s="15">
        <f t="shared" si="131"/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5">
        <f t="shared" si="130"/>
        <v>42396.494583333333</v>
      </c>
      <c r="S2059" s="15">
        <f t="shared" si="131"/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5">
        <f t="shared" si="130"/>
        <v>42026.370717592596</v>
      </c>
      <c r="S2060" s="15">
        <f t="shared" si="131"/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5">
        <f t="shared" si="130"/>
        <v>42361.602476851855</v>
      </c>
      <c r="S2061" s="15">
        <f t="shared" si="131"/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5">
        <f t="shared" si="130"/>
        <v>41783.642939814818</v>
      </c>
      <c r="S2062" s="15">
        <f t="shared" si="131"/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5">
        <f t="shared" si="130"/>
        <v>42705.764513888891</v>
      </c>
      <c r="S2063" s="15">
        <f t="shared" si="131"/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5">
        <f t="shared" si="130"/>
        <v>42423.3830787037</v>
      </c>
      <c r="S2064" s="15">
        <f t="shared" si="131"/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5">
        <f t="shared" si="130"/>
        <v>42472.73265046296</v>
      </c>
      <c r="S2065" s="15">
        <f t="shared" si="131"/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5">
        <f t="shared" si="130"/>
        <v>41389.364849537036</v>
      </c>
      <c r="S2066" s="15">
        <f t="shared" si="131"/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5">
        <f t="shared" si="130"/>
        <v>41603.333668981482</v>
      </c>
      <c r="S2067" s="15">
        <f t="shared" si="131"/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5">
        <f t="shared" si="130"/>
        <v>41844.771793981483</v>
      </c>
      <c r="S2068" s="15">
        <f t="shared" si="131"/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5">
        <f t="shared" si="130"/>
        <v>42115.853888888887</v>
      </c>
      <c r="S2069" s="15">
        <f t="shared" si="131"/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5">
        <f t="shared" si="130"/>
        <v>42633.841608796298</v>
      </c>
      <c r="S2070" s="15">
        <f t="shared" si="131"/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5">
        <f t="shared" si="130"/>
        <v>42340.972118055557</v>
      </c>
      <c r="S2071" s="15">
        <f t="shared" si="131"/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5">
        <f t="shared" si="130"/>
        <v>42519.6565162037</v>
      </c>
      <c r="S2072" s="15">
        <f t="shared" si="131"/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5">
        <f t="shared" si="130"/>
        <v>42600.278749999998</v>
      </c>
      <c r="S2073" s="15">
        <f t="shared" si="131"/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5">
        <f t="shared" si="130"/>
        <v>42467.581388888888</v>
      </c>
      <c r="S2074" s="15">
        <f t="shared" si="131"/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5">
        <f t="shared" si="130"/>
        <v>42087.668032407411</v>
      </c>
      <c r="S2075" s="15">
        <f t="shared" si="131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5">
        <f t="shared" si="130"/>
        <v>42466.826180555552</v>
      </c>
      <c r="S2076" s="15">
        <f t="shared" si="131"/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5">
        <f t="shared" si="130"/>
        <v>41450.681574074071</v>
      </c>
      <c r="S2077" s="15">
        <f t="shared" si="131"/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5">
        <f t="shared" si="130"/>
        <v>41803.880659722221</v>
      </c>
      <c r="S2078" s="15">
        <f t="shared" si="131"/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5">
        <f t="shared" si="130"/>
        <v>42103.042546296296</v>
      </c>
      <c r="S2079" s="15">
        <f t="shared" si="131"/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5">
        <f t="shared" si="130"/>
        <v>42692.771493055552</v>
      </c>
      <c r="S2080" s="15">
        <f t="shared" si="131"/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5">
        <f t="shared" si="130"/>
        <v>42150.71056712963</v>
      </c>
      <c r="S2081" s="15">
        <f t="shared" si="131"/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5">
        <f t="shared" si="130"/>
        <v>42289.957175925927</v>
      </c>
      <c r="S2082" s="15">
        <f t="shared" si="131"/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5">
        <f t="shared" si="130"/>
        <v>41004.156886574077</v>
      </c>
      <c r="S2083" s="15">
        <f t="shared" si="131"/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5">
        <f t="shared" si="130"/>
        <v>40811.120324074072</v>
      </c>
      <c r="S2084" s="15">
        <f t="shared" si="131"/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5">
        <f t="shared" si="130"/>
        <v>41034.72216435185</v>
      </c>
      <c r="S2085" s="15">
        <f t="shared" si="131"/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5">
        <f t="shared" si="130"/>
        <v>41731.833124999997</v>
      </c>
      <c r="S2086" s="15">
        <f t="shared" si="131"/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5">
        <f t="shared" si="130"/>
        <v>41075.835497685184</v>
      </c>
      <c r="S2087" s="15">
        <f t="shared" si="131"/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5">
        <f t="shared" si="130"/>
        <v>40860.67050925926</v>
      </c>
      <c r="S2088" s="15">
        <f t="shared" si="131"/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5">
        <f t="shared" si="130"/>
        <v>40764.204375000001</v>
      </c>
      <c r="S2089" s="15">
        <f t="shared" si="131"/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5">
        <f t="shared" si="130"/>
        <v>40395.714722222219</v>
      </c>
      <c r="S2090" s="15">
        <f t="shared" si="131"/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5">
        <f t="shared" si="130"/>
        <v>41453.076319444444</v>
      </c>
      <c r="S2091" s="15">
        <f t="shared" si="131"/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5">
        <f t="shared" si="130"/>
        <v>41299.381423611114</v>
      </c>
      <c r="S2092" s="15">
        <f t="shared" si="131"/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5">
        <f t="shared" si="130"/>
        <v>40555.322662037033</v>
      </c>
      <c r="S2093" s="15">
        <f t="shared" si="131"/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5">
        <f t="shared" si="130"/>
        <v>40763.707546296297</v>
      </c>
      <c r="S2094" s="15">
        <f t="shared" si="131"/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5">
        <f t="shared" si="130"/>
        <v>41205.854537037041</v>
      </c>
      <c r="S2095" s="15">
        <f t="shared" si="131"/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5">
        <f t="shared" si="130"/>
        <v>40939.02002314815</v>
      </c>
      <c r="S2096" s="15">
        <f t="shared" si="131"/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5">
        <f t="shared" si="130"/>
        <v>40758.733483796292</v>
      </c>
      <c r="S2097" s="15">
        <f t="shared" si="131"/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5">
        <f t="shared" si="130"/>
        <v>41192.758506944447</v>
      </c>
      <c r="S2098" s="15">
        <f t="shared" si="131"/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5">
        <f t="shared" si="130"/>
        <v>40818.58489583333</v>
      </c>
      <c r="S2099" s="15">
        <f t="shared" si="131"/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5">
        <f t="shared" si="130"/>
        <v>40946.11383101852</v>
      </c>
      <c r="S2100" s="15">
        <f t="shared" si="131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5">
        <f t="shared" si="130"/>
        <v>42173.746342592596</v>
      </c>
      <c r="S2101" s="15">
        <f t="shared" si="131"/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5">
        <f t="shared" si="130"/>
        <v>41074.834965277776</v>
      </c>
      <c r="S2102" s="15">
        <f t="shared" si="131"/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5">
        <f t="shared" si="130"/>
        <v>40892.149467592593</v>
      </c>
      <c r="S2103" s="15">
        <f t="shared" si="131"/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5">
        <f t="shared" si="130"/>
        <v>40638.868611111109</v>
      </c>
      <c r="S2104" s="15">
        <f t="shared" si="131"/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5">
        <f t="shared" si="130"/>
        <v>41192.754942129628</v>
      </c>
      <c r="S2105" s="15">
        <f t="shared" si="131"/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5">
        <f t="shared" si="130"/>
        <v>41394.074467592596</v>
      </c>
      <c r="S2106" s="15">
        <f t="shared" si="131"/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5">
        <f t="shared" si="130"/>
        <v>41951.788807870369</v>
      </c>
      <c r="S2107" s="15">
        <f t="shared" si="131"/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5">
        <f t="shared" si="130"/>
        <v>41270.21497685185</v>
      </c>
      <c r="S2108" s="15">
        <f t="shared" si="131"/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5">
        <f t="shared" si="130"/>
        <v>41934.71056712963</v>
      </c>
      <c r="S2109" s="15">
        <f t="shared" si="131"/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5">
        <f t="shared" si="130"/>
        <v>41135.175694444442</v>
      </c>
      <c r="S2110" s="15">
        <f t="shared" si="131"/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5">
        <f t="shared" si="130"/>
        <v>42160.708530092597</v>
      </c>
      <c r="S2111" s="15">
        <f t="shared" si="131"/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5">
        <f t="shared" si="130"/>
        <v>41759.670937499999</v>
      </c>
      <c r="S2112" s="15">
        <f t="shared" si="131"/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5">
        <f t="shared" si="130"/>
        <v>40703.197048611109</v>
      </c>
      <c r="S2113" s="15">
        <f t="shared" si="131"/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28"/>
        <v>100</v>
      </c>
      <c r="Q2114">
        <f t="shared" si="129"/>
        <v>27.27</v>
      </c>
      <c r="R2114" s="15">
        <f t="shared" si="130"/>
        <v>41365.928159722222</v>
      </c>
      <c r="S2114" s="15">
        <f t="shared" si="131"/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2">ROUND(E2115/D2115*100,0)</f>
        <v>105</v>
      </c>
      <c r="Q2115">
        <f t="shared" ref="Q2115:Q2178" si="133">IFERROR(ROUND(E2115/L2115,2),0)</f>
        <v>68.599999999999994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5">
        <f t="shared" si="134"/>
        <v>40458.815625000003</v>
      </c>
      <c r="S2116" s="15">
        <f t="shared" si="135"/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5">
        <f t="shared" si="134"/>
        <v>40564.081030092595</v>
      </c>
      <c r="S2117" s="15">
        <f t="shared" si="135"/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5">
        <f t="shared" si="134"/>
        <v>41136.777812500004</v>
      </c>
      <c r="S2118" s="15">
        <f t="shared" si="135"/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5">
        <f t="shared" si="134"/>
        <v>42290.059594907405</v>
      </c>
      <c r="S2119" s="15">
        <f t="shared" si="135"/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5">
        <f t="shared" si="134"/>
        <v>40718.839537037034</v>
      </c>
      <c r="S2120" s="15">
        <f t="shared" si="135"/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5">
        <f t="shared" si="134"/>
        <v>41107.130150462966</v>
      </c>
      <c r="S2121" s="15">
        <f t="shared" si="135"/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5">
        <f t="shared" si="134"/>
        <v>41591.964537037034</v>
      </c>
      <c r="S2122" s="15">
        <f t="shared" si="135"/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5">
        <f t="shared" si="134"/>
        <v>42716.7424537037</v>
      </c>
      <c r="S2123" s="15">
        <f t="shared" si="135"/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5">
        <f t="shared" si="134"/>
        <v>42712.300567129627</v>
      </c>
      <c r="S2124" s="15">
        <f t="shared" si="135"/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5">
        <f t="shared" si="134"/>
        <v>40198.424849537041</v>
      </c>
      <c r="S2125" s="15">
        <f t="shared" si="135"/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5">
        <f t="shared" si="134"/>
        <v>40464.028182870366</v>
      </c>
      <c r="S2126" s="15">
        <f t="shared" si="135"/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5">
        <f t="shared" si="134"/>
        <v>42191.023530092592</v>
      </c>
      <c r="S2127" s="15">
        <f t="shared" si="135"/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5">
        <f t="shared" si="134"/>
        <v>41951.973229166666</v>
      </c>
      <c r="S2128" s="15">
        <f t="shared" si="135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5">
        <f t="shared" si="134"/>
        <v>42045.50535879629</v>
      </c>
      <c r="S2129" s="15">
        <f t="shared" si="135"/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5">
        <f t="shared" si="134"/>
        <v>41843.772789351853</v>
      </c>
      <c r="S2130" s="15">
        <f t="shared" si="135"/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5">
        <f t="shared" si="134"/>
        <v>42409.024305555555</v>
      </c>
      <c r="S2131" s="15">
        <f t="shared" si="135"/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5">
        <f t="shared" si="134"/>
        <v>41832.086377314816</v>
      </c>
      <c r="S2132" s="15">
        <f t="shared" si="135"/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5">
        <f t="shared" si="134"/>
        <v>42167.207071759258</v>
      </c>
      <c r="S2133" s="15">
        <f t="shared" si="135"/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5">
        <f t="shared" si="134"/>
        <v>41643.487175925926</v>
      </c>
      <c r="S2134" s="15">
        <f t="shared" si="135"/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5">
        <f t="shared" si="134"/>
        <v>40619.097210648149</v>
      </c>
      <c r="S2135" s="15">
        <f t="shared" si="135"/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5">
        <f t="shared" si="134"/>
        <v>41361.886469907404</v>
      </c>
      <c r="S2136" s="15">
        <f t="shared" si="135"/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5">
        <f t="shared" si="134"/>
        <v>41156.963344907403</v>
      </c>
      <c r="S2137" s="15">
        <f t="shared" si="135"/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5">
        <f t="shared" si="134"/>
        <v>41536.509097222224</v>
      </c>
      <c r="S2138" s="15">
        <f t="shared" si="135"/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5">
        <f t="shared" si="134"/>
        <v>41948.771168981482</v>
      </c>
      <c r="S2139" s="15">
        <f t="shared" si="135"/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5">
        <f t="shared" si="134"/>
        <v>41557.013182870374</v>
      </c>
      <c r="S2140" s="15">
        <f t="shared" si="135"/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5">
        <f t="shared" si="134"/>
        <v>42647.750092592592</v>
      </c>
      <c r="S2141" s="15">
        <f t="shared" si="135"/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5">
        <f t="shared" si="134"/>
        <v>41255.833611111113</v>
      </c>
      <c r="S2142" s="15">
        <f t="shared" si="135"/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5">
        <f t="shared" si="134"/>
        <v>42340.701504629629</v>
      </c>
      <c r="S2144" s="15">
        <f t="shared" si="135"/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5">
        <f t="shared" si="134"/>
        <v>40332.886712962965</v>
      </c>
      <c r="S2145" s="15">
        <f t="shared" si="135"/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5">
        <f t="shared" si="134"/>
        <v>41499.546759259261</v>
      </c>
      <c r="S2146" s="15">
        <f t="shared" si="135"/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5">
        <f t="shared" si="134"/>
        <v>41575.237430555557</v>
      </c>
      <c r="S2147" s="15">
        <f t="shared" si="135"/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5">
        <f t="shared" si="134"/>
        <v>42397.679513888885</v>
      </c>
      <c r="S2148" s="15">
        <f t="shared" si="135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5">
        <f t="shared" si="134"/>
        <v>41927.295694444445</v>
      </c>
      <c r="S2149" s="15">
        <f t="shared" si="135"/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5">
        <f t="shared" si="134"/>
        <v>42066.733587962968</v>
      </c>
      <c r="S2150" s="15">
        <f t="shared" si="135"/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5">
        <f t="shared" si="134"/>
        <v>42534.284710648149</v>
      </c>
      <c r="S2152" s="15">
        <f t="shared" si="135"/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5">
        <f t="shared" si="134"/>
        <v>42520.847384259265</v>
      </c>
      <c r="S2153" s="15">
        <f t="shared" si="135"/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5">
        <f t="shared" si="134"/>
        <v>41683.832280092596</v>
      </c>
      <c r="S2154" s="15">
        <f t="shared" si="135"/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5">
        <f t="shared" si="134"/>
        <v>41974.911087962959</v>
      </c>
      <c r="S2155" s="15">
        <f t="shared" si="135"/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5">
        <f t="shared" si="134"/>
        <v>41647.632256944446</v>
      </c>
      <c r="S2156" s="15">
        <f t="shared" si="135"/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5">
        <f t="shared" si="134"/>
        <v>42430.747511574074</v>
      </c>
      <c r="S2157" s="15">
        <f t="shared" si="135"/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5">
        <f t="shared" si="134"/>
        <v>41488.85423611111</v>
      </c>
      <c r="S2158" s="15">
        <f t="shared" si="135"/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5">
        <f t="shared" si="134"/>
        <v>42694.98128472222</v>
      </c>
      <c r="S2159" s="15">
        <f t="shared" si="135"/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5">
        <f t="shared" si="134"/>
        <v>41264.853865740741</v>
      </c>
      <c r="S2160" s="15">
        <f t="shared" si="135"/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5">
        <f t="shared" si="134"/>
        <v>40710.731180555551</v>
      </c>
      <c r="S2161" s="15">
        <f t="shared" si="135"/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5">
        <f t="shared" si="134"/>
        <v>41018.711863425924</v>
      </c>
      <c r="S2162" s="15">
        <f t="shared" si="135"/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5">
        <f t="shared" si="134"/>
        <v>42240.852534722217</v>
      </c>
      <c r="S2163" s="15">
        <f t="shared" si="135"/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5">
        <f t="shared" si="134"/>
        <v>41813.766099537039</v>
      </c>
      <c r="S2164" s="15">
        <f t="shared" si="135"/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5">
        <f t="shared" si="134"/>
        <v>42111.899537037039</v>
      </c>
      <c r="S2165" s="15">
        <f t="shared" si="135"/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5">
        <f t="shared" si="134"/>
        <v>42515.71775462963</v>
      </c>
      <c r="S2166" s="15">
        <f t="shared" si="135"/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5">
        <f t="shared" si="134"/>
        <v>42438.667071759264</v>
      </c>
      <c r="S2167" s="15">
        <f t="shared" si="135"/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5">
        <f t="shared" si="134"/>
        <v>41933.838171296295</v>
      </c>
      <c r="S2168" s="15">
        <f t="shared" si="135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5">
        <f t="shared" si="134"/>
        <v>41153.066400462965</v>
      </c>
      <c r="S2169" s="15">
        <f t="shared" si="135"/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5">
        <f t="shared" si="134"/>
        <v>42745.600243055553</v>
      </c>
      <c r="S2170" s="15">
        <f t="shared" si="135"/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5">
        <f t="shared" si="134"/>
        <v>42793.700821759259</v>
      </c>
      <c r="S2171" s="15">
        <f t="shared" si="135"/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5">
        <f t="shared" si="134"/>
        <v>42198.750254629631</v>
      </c>
      <c r="S2172" s="15">
        <f t="shared" si="135"/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5">
        <f t="shared" si="134"/>
        <v>42141.95711805555</v>
      </c>
      <c r="S2173" s="15">
        <f t="shared" si="135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5">
        <f t="shared" si="134"/>
        <v>42082.580092592587</v>
      </c>
      <c r="S2174" s="15">
        <f t="shared" si="135"/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5">
        <f t="shared" si="134"/>
        <v>41495.692627314813</v>
      </c>
      <c r="S2175" s="15">
        <f t="shared" si="135"/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5">
        <f t="shared" si="134"/>
        <v>42465.542905092589</v>
      </c>
      <c r="S2176" s="15">
        <f t="shared" si="135"/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5">
        <f t="shared" si="134"/>
        <v>42565.009097222224</v>
      </c>
      <c r="S2177" s="15">
        <f t="shared" si="135"/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2"/>
        <v>126</v>
      </c>
      <c r="Q2178">
        <f t="shared" si="133"/>
        <v>88.75</v>
      </c>
      <c r="R2178" s="15">
        <f t="shared" si="134"/>
        <v>42096.633206018523</v>
      </c>
      <c r="S2178" s="15">
        <f t="shared" si="135"/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36">ROUND(E2179/D2179*100,0)</f>
        <v>100</v>
      </c>
      <c r="Q2179">
        <f t="shared" ref="Q2179:Q2242" si="137">IFERROR(ROUND(E2179/L2179,2),0)</f>
        <v>65.87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5">
        <f t="shared" si="138"/>
        <v>42723.63653935185</v>
      </c>
      <c r="S2180" s="15">
        <f t="shared" si="139"/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5">
        <f t="shared" si="138"/>
        <v>42075.171203703707</v>
      </c>
      <c r="S2181" s="15">
        <f t="shared" si="139"/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5">
        <f t="shared" si="138"/>
        <v>42279.669768518521</v>
      </c>
      <c r="S2182" s="15">
        <f t="shared" si="139"/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5">
        <f t="shared" si="138"/>
        <v>42773.005243055552</v>
      </c>
      <c r="S2183" s="15">
        <f t="shared" si="139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5">
        <f t="shared" si="138"/>
        <v>41879.900752314818</v>
      </c>
      <c r="S2184" s="15">
        <f t="shared" si="139"/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5">
        <f t="shared" si="138"/>
        <v>42745.365474537044</v>
      </c>
      <c r="S2185" s="15">
        <f t="shared" si="139"/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5">
        <f t="shared" si="138"/>
        <v>42380.690289351856</v>
      </c>
      <c r="S2186" s="15">
        <f t="shared" si="139"/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5">
        <f t="shared" si="138"/>
        <v>41319.349988425929</v>
      </c>
      <c r="S2187" s="15">
        <f t="shared" si="139"/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5">
        <f t="shared" si="138"/>
        <v>42583.615081018521</v>
      </c>
      <c r="S2188" s="15">
        <f t="shared" si="139"/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5">
        <f t="shared" si="138"/>
        <v>42068.209097222221</v>
      </c>
      <c r="S2189" s="15">
        <f t="shared" si="139"/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5">
        <f t="shared" si="138"/>
        <v>42633.586122685185</v>
      </c>
      <c r="S2190" s="15">
        <f t="shared" si="139"/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5">
        <f t="shared" si="138"/>
        <v>42467.788194444445</v>
      </c>
      <c r="S2191" s="15">
        <f t="shared" si="139"/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5">
        <f t="shared" si="138"/>
        <v>42417.625046296293</v>
      </c>
      <c r="S2192" s="15">
        <f t="shared" si="139"/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5">
        <f t="shared" si="138"/>
        <v>42768.833645833336</v>
      </c>
      <c r="S2193" s="15">
        <f t="shared" si="139"/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5">
        <f t="shared" si="138"/>
        <v>42691.8512037037</v>
      </c>
      <c r="S2194" s="15">
        <f t="shared" si="139"/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5">
        <f t="shared" si="138"/>
        <v>42664.405925925923</v>
      </c>
      <c r="S2195" s="15">
        <f t="shared" si="139"/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5">
        <f t="shared" si="138"/>
        <v>42425.757986111115</v>
      </c>
      <c r="S2196" s="15">
        <f t="shared" si="139"/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5">
        <f t="shared" si="138"/>
        <v>42197.771990740745</v>
      </c>
      <c r="S2197" s="15">
        <f t="shared" si="139"/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5">
        <f t="shared" si="138"/>
        <v>42675.487291666665</v>
      </c>
      <c r="S2198" s="15">
        <f t="shared" si="139"/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5">
        <f t="shared" si="138"/>
        <v>42033.584016203706</v>
      </c>
      <c r="S2199" s="15">
        <f t="shared" si="139"/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5">
        <f t="shared" si="138"/>
        <v>42292.513888888891</v>
      </c>
      <c r="S2200" s="15">
        <f t="shared" si="139"/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5">
        <f t="shared" si="138"/>
        <v>42262.416643518518</v>
      </c>
      <c r="S2201" s="15">
        <f t="shared" si="139"/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5">
        <f t="shared" si="138"/>
        <v>42163.625787037032</v>
      </c>
      <c r="S2202" s="15">
        <f t="shared" si="139"/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5">
        <f t="shared" si="138"/>
        <v>41276.846817129634</v>
      </c>
      <c r="S2203" s="15">
        <f t="shared" si="139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5">
        <f t="shared" si="138"/>
        <v>41184.849166666667</v>
      </c>
      <c r="S2204" s="15">
        <f t="shared" si="139"/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5">
        <f t="shared" si="138"/>
        <v>42241.85974537037</v>
      </c>
      <c r="S2205" s="15">
        <f t="shared" si="139"/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5">
        <f t="shared" si="138"/>
        <v>41312.311562499999</v>
      </c>
      <c r="S2206" s="15">
        <f t="shared" si="139"/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5">
        <f t="shared" si="138"/>
        <v>41031.82163194444</v>
      </c>
      <c r="S2207" s="15">
        <f t="shared" si="139"/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5">
        <f t="shared" si="138"/>
        <v>40997.257222222222</v>
      </c>
      <c r="S2208" s="15">
        <f t="shared" si="139"/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5">
        <f t="shared" si="138"/>
        <v>41564.194131944445</v>
      </c>
      <c r="S2209" s="15">
        <f t="shared" si="139"/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5">
        <f t="shared" si="138"/>
        <v>40946.882245370369</v>
      </c>
      <c r="S2210" s="15">
        <f t="shared" si="139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5">
        <f t="shared" si="138"/>
        <v>41732.479675925926</v>
      </c>
      <c r="S2211" s="15">
        <f t="shared" si="139"/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5">
        <f t="shared" si="138"/>
        <v>40956.066087962965</v>
      </c>
      <c r="S2212" s="15">
        <f t="shared" si="139"/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5">
        <f t="shared" si="138"/>
        <v>41716.785011574073</v>
      </c>
      <c r="S2213" s="15">
        <f t="shared" si="139"/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5">
        <f t="shared" si="138"/>
        <v>41548.747418981482</v>
      </c>
      <c r="S2214" s="15">
        <f t="shared" si="139"/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5">
        <f t="shared" si="138"/>
        <v>42109.826145833329</v>
      </c>
      <c r="S2215" s="15">
        <f t="shared" si="139"/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5">
        <f t="shared" si="138"/>
        <v>41646.792222222226</v>
      </c>
      <c r="S2216" s="15">
        <f t="shared" si="139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5">
        <f t="shared" si="138"/>
        <v>40958.717268518521</v>
      </c>
      <c r="S2217" s="15">
        <f t="shared" si="139"/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5">
        <f t="shared" si="138"/>
        <v>42194.751678240747</v>
      </c>
      <c r="S2218" s="15">
        <f t="shared" si="139"/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5">
        <f t="shared" si="138"/>
        <v>42299.776770833334</v>
      </c>
      <c r="S2219" s="15">
        <f t="shared" si="139"/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5">
        <f t="shared" si="138"/>
        <v>41127.812303240738</v>
      </c>
      <c r="S2220" s="15">
        <f t="shared" si="139"/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5">
        <f t="shared" si="138"/>
        <v>42205.718888888892</v>
      </c>
      <c r="S2221" s="15">
        <f t="shared" si="139"/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5">
        <f t="shared" si="138"/>
        <v>41452.060601851852</v>
      </c>
      <c r="S2222" s="15">
        <f t="shared" si="139"/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5">
        <f t="shared" si="138"/>
        <v>42452.666770833333</v>
      </c>
      <c r="S2223" s="15">
        <f t="shared" si="139"/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5">
        <f t="shared" si="138"/>
        <v>40906.787581018521</v>
      </c>
      <c r="S2224" s="15">
        <f t="shared" si="139"/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5">
        <f t="shared" si="138"/>
        <v>42152.640833333338</v>
      </c>
      <c r="S2225" s="15">
        <f t="shared" si="139"/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5">
        <f t="shared" si="138"/>
        <v>42644.667534722219</v>
      </c>
      <c r="S2226" s="15">
        <f t="shared" si="139"/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5">
        <f t="shared" si="138"/>
        <v>41873.79184027778</v>
      </c>
      <c r="S2227" s="15">
        <f t="shared" si="139"/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5">
        <f t="shared" si="138"/>
        <v>42381.79886574074</v>
      </c>
      <c r="S2228" s="15">
        <f t="shared" si="139"/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5">
        <f t="shared" si="138"/>
        <v>41561.807349537034</v>
      </c>
      <c r="S2229" s="15">
        <f t="shared" si="139"/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5">
        <f t="shared" si="138"/>
        <v>42202.278194444443</v>
      </c>
      <c r="S2230" s="15">
        <f t="shared" si="139"/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5">
        <f t="shared" si="138"/>
        <v>41484.664247685185</v>
      </c>
      <c r="S2231" s="15">
        <f t="shared" si="139"/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5">
        <f t="shared" si="138"/>
        <v>41724.881099537037</v>
      </c>
      <c r="S2232" s="15">
        <f t="shared" si="139"/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5">
        <f t="shared" si="138"/>
        <v>41423.910891203705</v>
      </c>
      <c r="S2233" s="15">
        <f t="shared" si="139"/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5">
        <f t="shared" si="138"/>
        <v>41806.794074074074</v>
      </c>
      <c r="S2234" s="15">
        <f t="shared" si="139"/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5">
        <f t="shared" si="138"/>
        <v>42331.378923611104</v>
      </c>
      <c r="S2235" s="15">
        <f t="shared" si="139"/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5">
        <f t="shared" si="138"/>
        <v>42710.824618055558</v>
      </c>
      <c r="S2236" s="15">
        <f t="shared" si="139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5">
        <f t="shared" si="138"/>
        <v>42062.022118055553</v>
      </c>
      <c r="S2237" s="15">
        <f t="shared" si="139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5">
        <f t="shared" si="138"/>
        <v>42371.617164351846</v>
      </c>
      <c r="S2238" s="15">
        <f t="shared" si="139"/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5">
        <f t="shared" si="138"/>
        <v>41915.003275462965</v>
      </c>
      <c r="S2239" s="15">
        <f t="shared" si="139"/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5">
        <f t="shared" si="138"/>
        <v>42774.621712962966</v>
      </c>
      <c r="S2240" s="15">
        <f t="shared" si="139"/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5">
        <f t="shared" si="138"/>
        <v>41572.958495370374</v>
      </c>
      <c r="S2241" s="15">
        <f t="shared" si="139"/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36"/>
        <v>271</v>
      </c>
      <c r="Q2242">
        <f t="shared" si="137"/>
        <v>140.97999999999999</v>
      </c>
      <c r="R2242" s="15">
        <f t="shared" si="138"/>
        <v>42452.825740740736</v>
      </c>
      <c r="S2242" s="15">
        <f t="shared" si="139"/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0">ROUND(E2243/D2243*100,0)</f>
        <v>806</v>
      </c>
      <c r="Q2243">
        <f t="shared" ref="Q2243:Q2306" si="141">IFERROR(ROUND(E2243/L2243,2),0)</f>
        <v>49.47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5">
        <f t="shared" si="142"/>
        <v>41569.575613425928</v>
      </c>
      <c r="S2244" s="15">
        <f t="shared" si="143"/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5">
        <f t="shared" si="142"/>
        <v>42800.751041666663</v>
      </c>
      <c r="S2245" s="15">
        <f t="shared" si="143"/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5">
        <f t="shared" si="142"/>
        <v>42647.818819444445</v>
      </c>
      <c r="S2246" s="15">
        <f t="shared" si="143"/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5">
        <f t="shared" si="142"/>
        <v>41660.708530092597</v>
      </c>
      <c r="S2247" s="15">
        <f t="shared" si="143"/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5">
        <f t="shared" si="142"/>
        <v>42221.79178240741</v>
      </c>
      <c r="S2248" s="15">
        <f t="shared" si="143"/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5">
        <f t="shared" si="142"/>
        <v>42200.666261574079</v>
      </c>
      <c r="S2249" s="15">
        <f t="shared" si="143"/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5">
        <f t="shared" si="142"/>
        <v>42688.875902777778</v>
      </c>
      <c r="S2250" s="15">
        <f t="shared" si="143"/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5">
        <f t="shared" si="142"/>
        <v>41336.703298611108</v>
      </c>
      <c r="S2251" s="15">
        <f t="shared" si="143"/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5">
        <f t="shared" si="142"/>
        <v>42677.005474537036</v>
      </c>
      <c r="S2252" s="15">
        <f t="shared" si="143"/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5">
        <f t="shared" si="142"/>
        <v>41846.34579861111</v>
      </c>
      <c r="S2253" s="15">
        <f t="shared" si="143"/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5">
        <f t="shared" si="142"/>
        <v>42573.327986111108</v>
      </c>
      <c r="S2254" s="15">
        <f t="shared" si="143"/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5">
        <f t="shared" si="142"/>
        <v>42296.631331018521</v>
      </c>
      <c r="S2255" s="15">
        <f t="shared" si="143"/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5">
        <f t="shared" si="142"/>
        <v>42752.647777777776</v>
      </c>
      <c r="S2256" s="15">
        <f t="shared" si="143"/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5">
        <f t="shared" si="142"/>
        <v>42467.951979166668</v>
      </c>
      <c r="S2257" s="15">
        <f t="shared" si="143"/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5">
        <f t="shared" si="142"/>
        <v>42682.451921296291</v>
      </c>
      <c r="S2258" s="15">
        <f t="shared" si="143"/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5">
        <f t="shared" si="142"/>
        <v>42505.936678240745</v>
      </c>
      <c r="S2259" s="15">
        <f t="shared" si="143"/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5">
        <f t="shared" si="142"/>
        <v>42136.75100694444</v>
      </c>
      <c r="S2260" s="15">
        <f t="shared" si="143"/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5">
        <f t="shared" si="142"/>
        <v>42702.804814814815</v>
      </c>
      <c r="S2261" s="15">
        <f t="shared" si="143"/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5">
        <f t="shared" si="142"/>
        <v>41695.016782407409</v>
      </c>
      <c r="S2262" s="15">
        <f t="shared" si="143"/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5">
        <f t="shared" si="142"/>
        <v>42759.724768518514</v>
      </c>
      <c r="S2263" s="15">
        <f t="shared" si="143"/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5">
        <f t="shared" si="142"/>
        <v>41926.585162037038</v>
      </c>
      <c r="S2264" s="15">
        <f t="shared" si="143"/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5">
        <f t="shared" si="142"/>
        <v>42014.832326388889</v>
      </c>
      <c r="S2265" s="15">
        <f t="shared" si="143"/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5">
        <f t="shared" si="142"/>
        <v>42496.582337962958</v>
      </c>
      <c r="S2266" s="15">
        <f t="shared" si="143"/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5">
        <f t="shared" si="142"/>
        <v>42689.853090277778</v>
      </c>
      <c r="S2267" s="15">
        <f t="shared" si="143"/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5">
        <f t="shared" si="142"/>
        <v>42469.874907407408</v>
      </c>
      <c r="S2268" s="15">
        <f t="shared" si="143"/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5">
        <f t="shared" si="142"/>
        <v>41968.829826388886</v>
      </c>
      <c r="S2269" s="15">
        <f t="shared" si="143"/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5">
        <f t="shared" si="142"/>
        <v>42776.082349537035</v>
      </c>
      <c r="S2270" s="15">
        <f t="shared" si="143"/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5">
        <f t="shared" si="142"/>
        <v>42776.704432870371</v>
      </c>
      <c r="S2271" s="15">
        <f t="shared" si="143"/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5">
        <f t="shared" si="142"/>
        <v>42725.869363425925</v>
      </c>
      <c r="S2272" s="15">
        <f t="shared" si="143"/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5">
        <f t="shared" si="142"/>
        <v>42684.000046296293</v>
      </c>
      <c r="S2273" s="15">
        <f t="shared" si="143"/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5">
        <f t="shared" si="142"/>
        <v>42315.699490740735</v>
      </c>
      <c r="S2274" s="15">
        <f t="shared" si="143"/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5">
        <f t="shared" si="142"/>
        <v>42781.549097222218</v>
      </c>
      <c r="S2275" s="15">
        <f t="shared" si="143"/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5">
        <f t="shared" si="142"/>
        <v>41663.500659722224</v>
      </c>
      <c r="S2276" s="15">
        <f t="shared" si="143"/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5">
        <f t="shared" si="142"/>
        <v>41965.616655092599</v>
      </c>
      <c r="S2277" s="15">
        <f t="shared" si="143"/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5">
        <f t="shared" si="142"/>
        <v>41614.651493055557</v>
      </c>
      <c r="S2278" s="15">
        <f t="shared" si="143"/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5">
        <f t="shared" si="142"/>
        <v>40936.678506944445</v>
      </c>
      <c r="S2279" s="15">
        <f t="shared" si="143"/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5">
        <f t="shared" si="142"/>
        <v>42338.709108796291</v>
      </c>
      <c r="S2280" s="15">
        <f t="shared" si="143"/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5">
        <f t="shared" si="142"/>
        <v>42020.806701388887</v>
      </c>
      <c r="S2281" s="15">
        <f t="shared" si="143"/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5">
        <f t="shared" si="142"/>
        <v>42234.624895833331</v>
      </c>
      <c r="S2282" s="15">
        <f t="shared" si="143"/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5">
        <f t="shared" si="142"/>
        <v>40687.285844907405</v>
      </c>
      <c r="S2283" s="15">
        <f t="shared" si="143"/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5">
        <f t="shared" si="142"/>
        <v>42323.17460648148</v>
      </c>
      <c r="S2284" s="15">
        <f t="shared" si="143"/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5">
        <f t="shared" si="142"/>
        <v>40978.125046296293</v>
      </c>
      <c r="S2285" s="15">
        <f t="shared" si="143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5">
        <f t="shared" si="142"/>
        <v>40585.796817129631</v>
      </c>
      <c r="S2286" s="15">
        <f t="shared" si="143"/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5">
        <f t="shared" si="142"/>
        <v>41059.185682870368</v>
      </c>
      <c r="S2287" s="15">
        <f t="shared" si="143"/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5">
        <f t="shared" si="142"/>
        <v>41494.963587962964</v>
      </c>
      <c r="S2288" s="15">
        <f t="shared" si="143"/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5">
        <f t="shared" si="142"/>
        <v>41792.667361111111</v>
      </c>
      <c r="S2289" s="15">
        <f t="shared" si="143"/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5">
        <f t="shared" si="142"/>
        <v>41067.827418981484</v>
      </c>
      <c r="S2290" s="15">
        <f t="shared" si="143"/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5">
        <f t="shared" si="142"/>
        <v>41571.998379629629</v>
      </c>
      <c r="S2291" s="15">
        <f t="shared" si="143"/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5">
        <f t="shared" si="142"/>
        <v>40070.253819444442</v>
      </c>
      <c r="S2292" s="15">
        <f t="shared" si="143"/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5">
        <f t="shared" si="142"/>
        <v>40987.977060185185</v>
      </c>
      <c r="S2293" s="15">
        <f t="shared" si="143"/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5">
        <f t="shared" si="142"/>
        <v>40987.697638888887</v>
      </c>
      <c r="S2294" s="15">
        <f t="shared" si="143"/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5">
        <f t="shared" si="142"/>
        <v>41151.708321759259</v>
      </c>
      <c r="S2295" s="15">
        <f t="shared" si="143"/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5">
        <f t="shared" si="142"/>
        <v>41264.72314814815</v>
      </c>
      <c r="S2296" s="15">
        <f t="shared" si="143"/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5">
        <f t="shared" si="142"/>
        <v>41270.954351851848</v>
      </c>
      <c r="S2297" s="15">
        <f t="shared" si="143"/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5">
        <f t="shared" si="142"/>
        <v>40927.731782407405</v>
      </c>
      <c r="S2298" s="15">
        <f t="shared" si="143"/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5">
        <f t="shared" si="142"/>
        <v>40948.042233796295</v>
      </c>
      <c r="S2299" s="15">
        <f t="shared" si="143"/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5">
        <f t="shared" si="142"/>
        <v>41694.84065972222</v>
      </c>
      <c r="S2300" s="15">
        <f t="shared" si="143"/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5">
        <f t="shared" si="142"/>
        <v>40565.032511574071</v>
      </c>
      <c r="S2301" s="15">
        <f t="shared" si="143"/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5">
        <f t="shared" si="142"/>
        <v>41074.727037037039</v>
      </c>
      <c r="S2302" s="15">
        <f t="shared" si="143"/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5">
        <f t="shared" si="142"/>
        <v>41416.146944444445</v>
      </c>
      <c r="S2303" s="15">
        <f t="shared" si="143"/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5">
        <f t="shared" si="142"/>
        <v>41605.868449074071</v>
      </c>
      <c r="S2304" s="15">
        <f t="shared" si="143"/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5">
        <f t="shared" si="142"/>
        <v>40850.111064814817</v>
      </c>
      <c r="S2305" s="15">
        <f t="shared" si="143"/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0"/>
        <v>101</v>
      </c>
      <c r="Q2306">
        <f t="shared" si="141"/>
        <v>53.47</v>
      </c>
      <c r="R2306" s="15">
        <f t="shared" si="142"/>
        <v>40502.815868055557</v>
      </c>
      <c r="S2306" s="15">
        <f t="shared" si="143"/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4">ROUND(E2307/D2307*100,0)</f>
        <v>101</v>
      </c>
      <c r="Q2307">
        <f t="shared" ref="Q2307:Q2370" si="145">IFERROR(ROUND(E2307/L2307,2),0)</f>
        <v>109.11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5">
        <f t="shared" si="146"/>
        <v>40948.16815972222</v>
      </c>
      <c r="S2308" s="15">
        <f t="shared" si="147"/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5">
        <f t="shared" si="146"/>
        <v>41004.802465277775</v>
      </c>
      <c r="S2309" s="15">
        <f t="shared" si="147"/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5">
        <f t="shared" si="146"/>
        <v>41851.962916666671</v>
      </c>
      <c r="S2310" s="15">
        <f t="shared" si="147"/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5">
        <f t="shared" si="146"/>
        <v>41307.987696759257</v>
      </c>
      <c r="S2311" s="15">
        <f t="shared" si="147"/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5">
        <f t="shared" si="146"/>
        <v>41324.79415509259</v>
      </c>
      <c r="S2312" s="15">
        <f t="shared" si="147"/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5">
        <f t="shared" si="146"/>
        <v>41736.004502314812</v>
      </c>
      <c r="S2313" s="15">
        <f t="shared" si="147"/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5">
        <f t="shared" si="146"/>
        <v>41716.632847222223</v>
      </c>
      <c r="S2314" s="15">
        <f t="shared" si="147"/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5">
        <f t="shared" si="146"/>
        <v>41002.958634259259</v>
      </c>
      <c r="S2315" s="15">
        <f t="shared" si="147"/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5">
        <f t="shared" si="146"/>
        <v>41037.551585648151</v>
      </c>
      <c r="S2316" s="15">
        <f t="shared" si="147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5">
        <f t="shared" si="146"/>
        <v>41004.72619212963</v>
      </c>
      <c r="S2317" s="15">
        <f t="shared" si="147"/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5">
        <f t="shared" si="146"/>
        <v>40079.725115740745</v>
      </c>
      <c r="S2318" s="15">
        <f t="shared" si="147"/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5">
        <f t="shared" si="146"/>
        <v>40192.542233796295</v>
      </c>
      <c r="S2319" s="15">
        <f t="shared" si="147"/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5">
        <f t="shared" si="146"/>
        <v>40050.643680555557</v>
      </c>
      <c r="S2320" s="15">
        <f t="shared" si="147"/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5">
        <f t="shared" si="146"/>
        <v>41593.082002314812</v>
      </c>
      <c r="S2321" s="15">
        <f t="shared" si="147"/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5">
        <f t="shared" si="146"/>
        <v>41696.817129629628</v>
      </c>
      <c r="S2322" s="15">
        <f t="shared" si="147"/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5">
        <f t="shared" si="146"/>
        <v>42799.260428240741</v>
      </c>
      <c r="S2323" s="15">
        <f t="shared" si="147"/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5">
        <f t="shared" si="146"/>
        <v>42804.895474537043</v>
      </c>
      <c r="S2324" s="15">
        <f t="shared" si="147"/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5">
        <f t="shared" si="146"/>
        <v>42807.755173611105</v>
      </c>
      <c r="S2325" s="15">
        <f t="shared" si="147"/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5">
        <f t="shared" si="146"/>
        <v>42790.885243055556</v>
      </c>
      <c r="S2326" s="15">
        <f t="shared" si="147"/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5">
        <f t="shared" si="146"/>
        <v>42794.022349537037</v>
      </c>
      <c r="S2327" s="15">
        <f t="shared" si="147"/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5">
        <f t="shared" si="146"/>
        <v>42804.034120370372</v>
      </c>
      <c r="S2328" s="15">
        <f t="shared" si="147"/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5">
        <f t="shared" si="146"/>
        <v>41842.917129629634</v>
      </c>
      <c r="S2329" s="15">
        <f t="shared" si="147"/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5">
        <f t="shared" si="146"/>
        <v>42139.781678240746</v>
      </c>
      <c r="S2330" s="15">
        <f t="shared" si="147"/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5">
        <f t="shared" si="146"/>
        <v>41807.624374999999</v>
      </c>
      <c r="S2331" s="15">
        <f t="shared" si="147"/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5">
        <f t="shared" si="146"/>
        <v>42332.89980324074</v>
      </c>
      <c r="S2332" s="15">
        <f t="shared" si="147"/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5">
        <f t="shared" si="146"/>
        <v>41839.005671296298</v>
      </c>
      <c r="S2333" s="15">
        <f t="shared" si="147"/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5">
        <f t="shared" si="146"/>
        <v>42011.628136574072</v>
      </c>
      <c r="S2334" s="15">
        <f t="shared" si="147"/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5">
        <f t="shared" si="146"/>
        <v>41767.650347222225</v>
      </c>
      <c r="S2335" s="15">
        <f t="shared" si="147"/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5">
        <f t="shared" si="146"/>
        <v>41918.670115740737</v>
      </c>
      <c r="S2336" s="15">
        <f t="shared" si="147"/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5">
        <f t="shared" si="146"/>
        <v>41771.572256944448</v>
      </c>
      <c r="S2337" s="15">
        <f t="shared" si="147"/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5">
        <f t="shared" si="146"/>
        <v>41666.924710648149</v>
      </c>
      <c r="S2338" s="15">
        <f t="shared" si="147"/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5">
        <f t="shared" si="146"/>
        <v>41786.640543981484</v>
      </c>
      <c r="S2339" s="15">
        <f t="shared" si="147"/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5">
        <f t="shared" si="146"/>
        <v>41789.896805555552</v>
      </c>
      <c r="S2340" s="15">
        <f t="shared" si="147"/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5">
        <f t="shared" si="146"/>
        <v>42692.79987268518</v>
      </c>
      <c r="S2341" s="15">
        <f t="shared" si="147"/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5">
        <f t="shared" si="146"/>
        <v>42643.642800925925</v>
      </c>
      <c r="S2342" s="15">
        <f t="shared" si="147"/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5">
        <f t="shared" si="146"/>
        <v>42327.825289351851</v>
      </c>
      <c r="S2345" s="15">
        <f t="shared" si="147"/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5">
        <f t="shared" si="146"/>
        <v>42515.727650462963</v>
      </c>
      <c r="S2346" s="15">
        <f t="shared" si="147"/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5">
        <f t="shared" si="146"/>
        <v>42615.79896990741</v>
      </c>
      <c r="S2348" s="15">
        <f t="shared" si="147"/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5">
        <f t="shared" si="146"/>
        <v>42577.607361111113</v>
      </c>
      <c r="S2349" s="15">
        <f t="shared" si="147"/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5">
        <f t="shared" si="146"/>
        <v>42360.932152777779</v>
      </c>
      <c r="S2350" s="15">
        <f t="shared" si="147"/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5">
        <f t="shared" si="146"/>
        <v>42094.101145833338</v>
      </c>
      <c r="S2353" s="15">
        <f t="shared" si="147"/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5">
        <f t="shared" si="146"/>
        <v>41954.722916666666</v>
      </c>
      <c r="S2356" s="15">
        <f t="shared" si="147"/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5">
        <f t="shared" si="146"/>
        <v>42096.918240740735</v>
      </c>
      <c r="S2357" s="15">
        <f t="shared" si="147"/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5">
        <f t="shared" si="146"/>
        <v>42159.649583333332</v>
      </c>
      <c r="S2361" s="15">
        <f t="shared" si="147"/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5">
        <f t="shared" si="146"/>
        <v>42377.70694444445</v>
      </c>
      <c r="S2362" s="15">
        <f t="shared" si="147"/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5">
        <f t="shared" si="146"/>
        <v>41954.688310185185</v>
      </c>
      <c r="S2364" s="15">
        <f t="shared" si="147"/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5">
        <f t="shared" si="146"/>
        <v>42268.531631944439</v>
      </c>
      <c r="S2368" s="15">
        <f t="shared" si="147"/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5">
        <f t="shared" si="146"/>
        <v>42425.970092592594</v>
      </c>
      <c r="S2369" s="15">
        <f t="shared" si="147"/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4"/>
        <v>0</v>
      </c>
      <c r="Q2370">
        <f t="shared" si="145"/>
        <v>50</v>
      </c>
      <c r="R2370" s="15">
        <f t="shared" si="146"/>
        <v>42063.721817129626</v>
      </c>
      <c r="S2370" s="15">
        <f t="shared" si="147"/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48">ROUND(E2371/D2371*100,0)</f>
        <v>0</v>
      </c>
      <c r="Q2371">
        <f t="shared" ref="Q2371:Q2434" si="149">IFERROR(ROUND(E2371/L2371,2),0)</f>
        <v>0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5">
        <f t="shared" si="150"/>
        <v>41961.18913194444</v>
      </c>
      <c r="S2372" s="15">
        <f t="shared" si="151"/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5">
        <f t="shared" si="150"/>
        <v>42088.069108796291</v>
      </c>
      <c r="S2374" s="15">
        <f t="shared" si="151"/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5">
        <f t="shared" si="150"/>
        <v>42215.662314814821</v>
      </c>
      <c r="S2375" s="15">
        <f t="shared" si="151"/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5">
        <f t="shared" si="150"/>
        <v>42017.843287037031</v>
      </c>
      <c r="S2376" s="15">
        <f t="shared" si="151"/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5">
        <f t="shared" si="150"/>
        <v>42318.925532407404</v>
      </c>
      <c r="S2378" s="15">
        <f t="shared" si="151"/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5">
        <f t="shared" si="150"/>
        <v>42248.793310185181</v>
      </c>
      <c r="S2382" s="15">
        <f t="shared" si="151"/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5">
        <f t="shared" si="150"/>
        <v>42074.935740740737</v>
      </c>
      <c r="S2383" s="15">
        <f t="shared" si="151"/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5">
        <f t="shared" si="150"/>
        <v>42195.187534722223</v>
      </c>
      <c r="S2384" s="15">
        <f t="shared" si="151"/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5">
        <f t="shared" si="150"/>
        <v>42027.056793981479</v>
      </c>
      <c r="S2385" s="15">
        <f t="shared" si="151"/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5">
        <f t="shared" si="150"/>
        <v>41927.067627314813</v>
      </c>
      <c r="S2386" s="15">
        <f t="shared" si="151"/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5">
        <f t="shared" si="150"/>
        <v>42191.70175925926</v>
      </c>
      <c r="S2387" s="15">
        <f t="shared" si="151"/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5">
        <f t="shared" si="150"/>
        <v>42528.626620370371</v>
      </c>
      <c r="S2389" s="15">
        <f t="shared" si="151"/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5">
        <f t="shared" si="150"/>
        <v>41989.853692129633</v>
      </c>
      <c r="S2390" s="15">
        <f t="shared" si="151"/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5">
        <f t="shared" si="150"/>
        <v>42179.653379629628</v>
      </c>
      <c r="S2391" s="15">
        <f t="shared" si="151"/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5">
        <f t="shared" si="150"/>
        <v>42064.794490740736</v>
      </c>
      <c r="S2393" s="15">
        <f t="shared" si="151"/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5">
        <f t="shared" si="150"/>
        <v>42194.648344907408</v>
      </c>
      <c r="S2395" s="15">
        <f t="shared" si="151"/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5">
        <f t="shared" si="150"/>
        <v>42031.362187499995</v>
      </c>
      <c r="S2396" s="15">
        <f t="shared" si="151"/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5">
        <f t="shared" si="150"/>
        <v>42262.849050925928</v>
      </c>
      <c r="S2398" s="15">
        <f t="shared" si="151"/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5">
        <f t="shared" si="150"/>
        <v>42374.822870370372</v>
      </c>
      <c r="S2403" s="15">
        <f t="shared" si="151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5">
        <f t="shared" si="150"/>
        <v>42107.679756944446</v>
      </c>
      <c r="S2404" s="15">
        <f t="shared" si="151"/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5">
        <f t="shared" si="150"/>
        <v>42399.882615740738</v>
      </c>
      <c r="S2405" s="15">
        <f t="shared" si="151"/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5">
        <f t="shared" si="150"/>
        <v>42595.585358796292</v>
      </c>
      <c r="S2407" s="15">
        <f t="shared" si="151"/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5">
        <f t="shared" si="150"/>
        <v>41983.110995370371</v>
      </c>
      <c r="S2408" s="15">
        <f t="shared" si="151"/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5">
        <f t="shared" si="150"/>
        <v>42082.575555555552</v>
      </c>
      <c r="S2409" s="15">
        <f t="shared" si="151"/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5">
        <f t="shared" si="150"/>
        <v>41919.140706018516</v>
      </c>
      <c r="S2410" s="15">
        <f t="shared" si="151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5">
        <f t="shared" si="150"/>
        <v>42204.875868055555</v>
      </c>
      <c r="S2411" s="15">
        <f t="shared" si="151"/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5">
        <f t="shared" si="150"/>
        <v>42211.732430555552</v>
      </c>
      <c r="S2413" s="15">
        <f t="shared" si="151"/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5">
        <f t="shared" si="150"/>
        <v>41760.10974537037</v>
      </c>
      <c r="S2415" s="15">
        <f t="shared" si="151"/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5">
        <f t="shared" si="150"/>
        <v>42198.695138888885</v>
      </c>
      <c r="S2416" s="15">
        <f t="shared" si="151"/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5">
        <f t="shared" si="150"/>
        <v>42536.862800925926</v>
      </c>
      <c r="S2417" s="15">
        <f t="shared" si="151"/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5">
        <f t="shared" si="150"/>
        <v>42019.737766203703</v>
      </c>
      <c r="S2418" s="15">
        <f t="shared" si="151"/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5">
        <f t="shared" si="150"/>
        <v>42027.856990740736</v>
      </c>
      <c r="S2420" s="15">
        <f t="shared" si="151"/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5">
        <f t="shared" si="150"/>
        <v>41893.028877314813</v>
      </c>
      <c r="S2422" s="15">
        <f t="shared" si="151"/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5">
        <f t="shared" si="150"/>
        <v>42026.687453703707</v>
      </c>
      <c r="S2423" s="15">
        <f t="shared" si="151"/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5">
        <f t="shared" si="150"/>
        <v>42044.724953703699</v>
      </c>
      <c r="S2424" s="15">
        <f t="shared" si="151"/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5">
        <f t="shared" si="150"/>
        <v>41974.704745370371</v>
      </c>
      <c r="S2425" s="15">
        <f t="shared" si="151"/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5">
        <f t="shared" si="150"/>
        <v>41909.892453703702</v>
      </c>
      <c r="S2426" s="15">
        <f t="shared" si="151"/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5">
        <f t="shared" si="150"/>
        <v>42502.913761574076</v>
      </c>
      <c r="S2427" s="15">
        <f t="shared" si="151"/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5">
        <f t="shared" si="150"/>
        <v>42412.318668981476</v>
      </c>
      <c r="S2429" s="15">
        <f t="shared" si="151"/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5">
        <f t="shared" si="150"/>
        <v>42045.784155092595</v>
      </c>
      <c r="S2430" s="15">
        <f t="shared" si="151"/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5">
        <f t="shared" si="150"/>
        <v>42734.879236111112</v>
      </c>
      <c r="S2431" s="15">
        <f t="shared" si="151"/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5">
        <f t="shared" si="150"/>
        <v>42382.130833333329</v>
      </c>
      <c r="S2432" s="15">
        <f t="shared" si="151"/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5">
        <f t="shared" si="150"/>
        <v>42489.099687499998</v>
      </c>
      <c r="S2433" s="15">
        <f t="shared" si="151"/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48"/>
        <v>0</v>
      </c>
      <c r="Q2434">
        <f t="shared" si="149"/>
        <v>1</v>
      </c>
      <c r="R2434" s="15">
        <f t="shared" si="150"/>
        <v>42041.218715277777</v>
      </c>
      <c r="S2434" s="15">
        <f t="shared" si="151"/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2">ROUND(E2435/D2435*100,0)</f>
        <v>0</v>
      </c>
      <c r="Q2435">
        <f t="shared" ref="Q2435:Q2498" si="153">IFERROR(ROUND(E2435/L2435,2),0)</f>
        <v>0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5">
        <f t="shared" si="154"/>
        <v>42180.18604166666</v>
      </c>
      <c r="S2436" s="15">
        <f t="shared" si="155"/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5">
        <f t="shared" si="154"/>
        <v>42252.277615740735</v>
      </c>
      <c r="S2437" s="15">
        <f t="shared" si="155"/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5">
        <f t="shared" si="154"/>
        <v>42338.615393518514</v>
      </c>
      <c r="S2438" s="15">
        <f t="shared" si="155"/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5">
        <f t="shared" si="154"/>
        <v>42285.91506944444</v>
      </c>
      <c r="S2440" s="15">
        <f t="shared" si="155"/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5">
        <f t="shared" si="154"/>
        <v>42383.899456018517</v>
      </c>
      <c r="S2442" s="15">
        <f t="shared" si="155"/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5">
        <f t="shared" si="154"/>
        <v>42187.125625000001</v>
      </c>
      <c r="S2443" s="15">
        <f t="shared" si="155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5">
        <f t="shared" si="154"/>
        <v>42052.666990740734</v>
      </c>
      <c r="S2444" s="15">
        <f t="shared" si="155"/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5">
        <f t="shared" si="154"/>
        <v>41836.625254629631</v>
      </c>
      <c r="S2445" s="15">
        <f t="shared" si="155"/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5">
        <f t="shared" si="154"/>
        <v>42485.754525462966</v>
      </c>
      <c r="S2446" s="15">
        <f t="shared" si="155"/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5">
        <f t="shared" si="154"/>
        <v>42243.190057870372</v>
      </c>
      <c r="S2447" s="15">
        <f t="shared" si="155"/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5">
        <f t="shared" si="154"/>
        <v>42670.602673611109</v>
      </c>
      <c r="S2448" s="15">
        <f t="shared" si="155"/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5">
        <f t="shared" si="154"/>
        <v>42654.469826388886</v>
      </c>
      <c r="S2449" s="15">
        <f t="shared" si="155"/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5">
        <f t="shared" si="154"/>
        <v>42607.316122685181</v>
      </c>
      <c r="S2450" s="15">
        <f t="shared" si="155"/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5">
        <f t="shared" si="154"/>
        <v>41943.142534722225</v>
      </c>
      <c r="S2451" s="15">
        <f t="shared" si="155"/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5">
        <f t="shared" si="154"/>
        <v>41902.07240740741</v>
      </c>
      <c r="S2452" s="15">
        <f t="shared" si="155"/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5">
        <f t="shared" si="154"/>
        <v>42779.908449074079</v>
      </c>
      <c r="S2453" s="15">
        <f t="shared" si="155"/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5">
        <f t="shared" si="154"/>
        <v>42338.84375</v>
      </c>
      <c r="S2454" s="15">
        <f t="shared" si="155"/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5">
        <f t="shared" si="154"/>
        <v>42738.692233796297</v>
      </c>
      <c r="S2455" s="15">
        <f t="shared" si="155"/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5">
        <f t="shared" si="154"/>
        <v>42770.201481481476</v>
      </c>
      <c r="S2456" s="15">
        <f t="shared" si="155"/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5">
        <f t="shared" si="154"/>
        <v>42452.781828703708</v>
      </c>
      <c r="S2457" s="15">
        <f t="shared" si="155"/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5">
        <f t="shared" si="154"/>
        <v>42761.961099537039</v>
      </c>
      <c r="S2458" s="15">
        <f t="shared" si="155"/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5">
        <f t="shared" si="154"/>
        <v>42423.602500000001</v>
      </c>
      <c r="S2459" s="15">
        <f t="shared" si="155"/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5">
        <f t="shared" si="154"/>
        <v>42495.871736111112</v>
      </c>
      <c r="S2460" s="15">
        <f t="shared" si="155"/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5">
        <f t="shared" si="154"/>
        <v>42407.637557870374</v>
      </c>
      <c r="S2461" s="15">
        <f t="shared" si="155"/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5">
        <f t="shared" si="154"/>
        <v>42704.187118055561</v>
      </c>
      <c r="S2462" s="15">
        <f t="shared" si="155"/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5">
        <f t="shared" si="154"/>
        <v>40784.012696759259</v>
      </c>
      <c r="S2463" s="15">
        <f t="shared" si="155"/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5">
        <f t="shared" si="154"/>
        <v>41089.186296296299</v>
      </c>
      <c r="S2464" s="15">
        <f t="shared" si="155"/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5">
        <f t="shared" si="154"/>
        <v>41341.111400462964</v>
      </c>
      <c r="S2465" s="15">
        <f t="shared" si="155"/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5">
        <f t="shared" si="154"/>
        <v>42248.90042824074</v>
      </c>
      <c r="S2466" s="15">
        <f t="shared" si="155"/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5">
        <f t="shared" si="154"/>
        <v>41145.719305555554</v>
      </c>
      <c r="S2467" s="15">
        <f t="shared" si="155"/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5">
        <f t="shared" si="154"/>
        <v>41373.102465277778</v>
      </c>
      <c r="S2468" s="15">
        <f t="shared" si="155"/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5">
        <f t="shared" si="154"/>
        <v>41025.874201388891</v>
      </c>
      <c r="S2469" s="15">
        <f t="shared" si="155"/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5">
        <f t="shared" si="154"/>
        <v>41174.154178240737</v>
      </c>
      <c r="S2470" s="15">
        <f t="shared" si="155"/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5">
        <f t="shared" si="154"/>
        <v>40557.429733796293</v>
      </c>
      <c r="S2471" s="15">
        <f t="shared" si="155"/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5">
        <f t="shared" si="154"/>
        <v>41023.07471064815</v>
      </c>
      <c r="S2472" s="15">
        <f t="shared" si="155"/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5">
        <f t="shared" si="154"/>
        <v>40893.992962962962</v>
      </c>
      <c r="S2473" s="15">
        <f t="shared" si="155"/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5">
        <f t="shared" si="154"/>
        <v>40354.11550925926</v>
      </c>
      <c r="S2474" s="15">
        <f t="shared" si="155"/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5">
        <f t="shared" si="154"/>
        <v>41193.748483796298</v>
      </c>
      <c r="S2475" s="15">
        <f t="shared" si="155"/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5">
        <f t="shared" si="154"/>
        <v>40417.011296296296</v>
      </c>
      <c r="S2476" s="15">
        <f t="shared" si="155"/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5">
        <f t="shared" si="154"/>
        <v>40310.287673611114</v>
      </c>
      <c r="S2477" s="15">
        <f t="shared" si="155"/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5">
        <f t="shared" si="154"/>
        <v>41913.328356481477</v>
      </c>
      <c r="S2478" s="15">
        <f t="shared" si="155"/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5">
        <f t="shared" si="154"/>
        <v>41088.691493055558</v>
      </c>
      <c r="S2479" s="15">
        <f t="shared" si="155"/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5">
        <f t="shared" si="154"/>
        <v>41257.950381944444</v>
      </c>
      <c r="S2480" s="15">
        <f t="shared" si="155"/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5">
        <f t="shared" si="154"/>
        <v>41107.726782407408</v>
      </c>
      <c r="S2481" s="15">
        <f t="shared" si="155"/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5">
        <f t="shared" si="154"/>
        <v>42227.936157407406</v>
      </c>
      <c r="S2482" s="15">
        <f t="shared" si="155"/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5">
        <f t="shared" si="154"/>
        <v>40999.645925925928</v>
      </c>
      <c r="S2483" s="15">
        <f t="shared" si="155"/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5">
        <f t="shared" si="154"/>
        <v>40711.782210648147</v>
      </c>
      <c r="S2484" s="15">
        <f t="shared" si="155"/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5">
        <f t="shared" si="154"/>
        <v>40970.750034722223</v>
      </c>
      <c r="S2485" s="15">
        <f t="shared" si="155"/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5">
        <f t="shared" si="154"/>
        <v>40771.916701388887</v>
      </c>
      <c r="S2486" s="15">
        <f t="shared" si="155"/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5">
        <f t="shared" si="154"/>
        <v>40793.998599537037</v>
      </c>
      <c r="S2487" s="15">
        <f t="shared" si="155"/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5">
        <f t="shared" si="154"/>
        <v>40991.708055555559</v>
      </c>
      <c r="S2488" s="15">
        <f t="shared" si="155"/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5">
        <f t="shared" si="154"/>
        <v>41026.083298611113</v>
      </c>
      <c r="S2489" s="15">
        <f t="shared" si="155"/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5">
        <f t="shared" si="154"/>
        <v>40833.633194444446</v>
      </c>
      <c r="S2490" s="15">
        <f t="shared" si="155"/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5">
        <f t="shared" si="154"/>
        <v>41373.690266203703</v>
      </c>
      <c r="S2491" s="15">
        <f t="shared" si="155"/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5">
        <f t="shared" si="154"/>
        <v>41023.227731481478</v>
      </c>
      <c r="S2492" s="15">
        <f t="shared" si="155"/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5">
        <f t="shared" si="154"/>
        <v>40542.839282407411</v>
      </c>
      <c r="S2493" s="15">
        <f t="shared" si="155"/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5">
        <f t="shared" si="154"/>
        <v>41348.168287037035</v>
      </c>
      <c r="S2495" s="15">
        <f t="shared" si="155"/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5">
        <f t="shared" si="154"/>
        <v>41022.645185185182</v>
      </c>
      <c r="S2496" s="15">
        <f t="shared" si="155"/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5">
        <f t="shared" si="154"/>
        <v>41036.946469907409</v>
      </c>
      <c r="S2497" s="15">
        <f t="shared" si="155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2"/>
        <v>100</v>
      </c>
      <c r="Q2498">
        <f t="shared" si="153"/>
        <v>600</v>
      </c>
      <c r="R2498" s="15">
        <f t="shared" si="154"/>
        <v>41327.996435185189</v>
      </c>
      <c r="S2498" s="15">
        <f t="shared" si="155"/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56">ROUND(E2499/D2499*100,0)</f>
        <v>113</v>
      </c>
      <c r="Q2499">
        <f t="shared" ref="Q2499:Q2562" si="157">IFERROR(ROUND(E2499/L2499,2),0)</f>
        <v>80.55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5">
        <f t="shared" si="158"/>
        <v>42017.967442129629</v>
      </c>
      <c r="S2500" s="15">
        <f t="shared" si="159"/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5">
        <f t="shared" si="158"/>
        <v>41226.648576388885</v>
      </c>
      <c r="S2501" s="15">
        <f t="shared" si="159"/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5">
        <f t="shared" si="158"/>
        <v>41053.772858796299</v>
      </c>
      <c r="S2502" s="15">
        <f t="shared" si="159"/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5">
        <f t="shared" si="158"/>
        <v>42244.776666666665</v>
      </c>
      <c r="S2503" s="15">
        <f t="shared" si="159"/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5">
        <f t="shared" si="158"/>
        <v>41858.825439814813</v>
      </c>
      <c r="S2504" s="15">
        <f t="shared" si="159"/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5">
        <f t="shared" si="158"/>
        <v>42258.297094907408</v>
      </c>
      <c r="S2508" s="15">
        <f t="shared" si="159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5">
        <f t="shared" si="158"/>
        <v>42058.809594907405</v>
      </c>
      <c r="S2511" s="15">
        <f t="shared" si="159"/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5">
        <f t="shared" si="158"/>
        <v>42078.997361111105</v>
      </c>
      <c r="S2512" s="15">
        <f t="shared" si="159"/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5">
        <f t="shared" si="158"/>
        <v>41854.389780092592</v>
      </c>
      <c r="S2516" s="15">
        <f t="shared" si="159"/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5">
        <f t="shared" si="158"/>
        <v>42027.839733796296</v>
      </c>
      <c r="S2517" s="15">
        <f t="shared" si="159"/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5">
        <f t="shared" si="158"/>
        <v>42052.802430555559</v>
      </c>
      <c r="S2519" s="15">
        <f t="shared" si="159"/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5">
        <f t="shared" si="158"/>
        <v>41809.155138888891</v>
      </c>
      <c r="S2521" s="15">
        <f t="shared" si="159"/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5">
        <f t="shared" si="158"/>
        <v>42269.967835648145</v>
      </c>
      <c r="S2523" s="15">
        <f t="shared" si="159"/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5">
        <f t="shared" si="158"/>
        <v>42460.573611111111</v>
      </c>
      <c r="S2524" s="15">
        <f t="shared" si="159"/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5">
        <f t="shared" si="158"/>
        <v>41930.975601851853</v>
      </c>
      <c r="S2525" s="15">
        <f t="shared" si="159"/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5">
        <f t="shared" si="158"/>
        <v>41961.807372685187</v>
      </c>
      <c r="S2526" s="15">
        <f t="shared" si="159"/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5">
        <f t="shared" si="158"/>
        <v>41058.844571759262</v>
      </c>
      <c r="S2527" s="15">
        <f t="shared" si="159"/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5">
        <f t="shared" si="158"/>
        <v>41953.091134259259</v>
      </c>
      <c r="S2528" s="15">
        <f t="shared" si="159"/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5">
        <f t="shared" si="158"/>
        <v>41546.75105324074</v>
      </c>
      <c r="S2529" s="15">
        <f t="shared" si="159"/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5">
        <f t="shared" si="158"/>
        <v>42217.834525462968</v>
      </c>
      <c r="S2530" s="15">
        <f t="shared" si="159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5">
        <f t="shared" si="158"/>
        <v>40948.080729166664</v>
      </c>
      <c r="S2531" s="15">
        <f t="shared" si="159"/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5">
        <f t="shared" si="158"/>
        <v>42081.864641203705</v>
      </c>
      <c r="S2532" s="15">
        <f t="shared" si="159"/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5">
        <f t="shared" si="158"/>
        <v>42208.680023148147</v>
      </c>
      <c r="S2533" s="15">
        <f t="shared" si="159"/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5">
        <f t="shared" si="158"/>
        <v>41107.849143518521</v>
      </c>
      <c r="S2534" s="15">
        <f t="shared" si="159"/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5">
        <f t="shared" si="158"/>
        <v>41304.751284722224</v>
      </c>
      <c r="S2535" s="15">
        <f t="shared" si="159"/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5">
        <f t="shared" si="158"/>
        <v>40127.700370370374</v>
      </c>
      <c r="S2536" s="15">
        <f t="shared" si="159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5">
        <f t="shared" si="158"/>
        <v>41943.791030092594</v>
      </c>
      <c r="S2537" s="15">
        <f t="shared" si="159"/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5">
        <f t="shared" si="158"/>
        <v>41464.106087962966</v>
      </c>
      <c r="S2538" s="15">
        <f t="shared" si="159"/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5">
        <f t="shared" si="158"/>
        <v>40696.648784722223</v>
      </c>
      <c r="S2539" s="15">
        <f t="shared" si="159"/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5">
        <f t="shared" si="158"/>
        <v>41298.509965277779</v>
      </c>
      <c r="S2540" s="15">
        <f t="shared" si="159"/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5">
        <f t="shared" si="158"/>
        <v>41977.902222222227</v>
      </c>
      <c r="S2541" s="15">
        <f t="shared" si="159"/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5">
        <f t="shared" si="158"/>
        <v>40785.675011574072</v>
      </c>
      <c r="S2542" s="15">
        <f t="shared" si="159"/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5">
        <f t="shared" si="158"/>
        <v>41483.449282407404</v>
      </c>
      <c r="S2543" s="15">
        <f t="shared" si="159"/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5">
        <f t="shared" si="158"/>
        <v>41509.426585648151</v>
      </c>
      <c r="S2544" s="15">
        <f t="shared" si="159"/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5">
        <f t="shared" si="158"/>
        <v>40514.107615740737</v>
      </c>
      <c r="S2545" s="15">
        <f t="shared" si="159"/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5">
        <f t="shared" si="158"/>
        <v>41068.520474537036</v>
      </c>
      <c r="S2546" s="15">
        <f t="shared" si="159"/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5">
        <f t="shared" si="158"/>
        <v>42027.13817129629</v>
      </c>
      <c r="S2547" s="15">
        <f t="shared" si="159"/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5">
        <f t="shared" si="158"/>
        <v>41524.858553240738</v>
      </c>
      <c r="S2548" s="15">
        <f t="shared" si="159"/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5">
        <f t="shared" si="158"/>
        <v>40973.773182870369</v>
      </c>
      <c r="S2549" s="15">
        <f t="shared" si="159"/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5">
        <f t="shared" si="158"/>
        <v>42618.625428240746</v>
      </c>
      <c r="S2550" s="15">
        <f t="shared" si="159"/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5">
        <f t="shared" si="158"/>
        <v>41390.757754629631</v>
      </c>
      <c r="S2551" s="15">
        <f t="shared" si="159"/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5">
        <f t="shared" si="158"/>
        <v>42228.634328703702</v>
      </c>
      <c r="S2552" s="15">
        <f t="shared" si="159"/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5">
        <f t="shared" si="158"/>
        <v>40961.252141203702</v>
      </c>
      <c r="S2553" s="15">
        <f t="shared" si="159"/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5">
        <f t="shared" si="158"/>
        <v>42769.809965277775</v>
      </c>
      <c r="S2554" s="15">
        <f t="shared" si="159"/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5">
        <f t="shared" si="158"/>
        <v>41113.199155092596</v>
      </c>
      <c r="S2555" s="15">
        <f t="shared" si="159"/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5">
        <f t="shared" si="158"/>
        <v>42125.078275462962</v>
      </c>
      <c r="S2556" s="15">
        <f t="shared" si="159"/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5">
        <f t="shared" si="158"/>
        <v>41026.655011574076</v>
      </c>
      <c r="S2557" s="15">
        <f t="shared" si="159"/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5">
        <f t="shared" si="158"/>
        <v>41222.991400462961</v>
      </c>
      <c r="S2558" s="15">
        <f t="shared" si="159"/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5">
        <f t="shared" si="158"/>
        <v>41744.745208333334</v>
      </c>
      <c r="S2559" s="15">
        <f t="shared" si="159"/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5">
        <f t="shared" si="158"/>
        <v>42093.860023148154</v>
      </c>
      <c r="S2560" s="15">
        <f t="shared" si="159"/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5">
        <f t="shared" si="158"/>
        <v>40829.873657407406</v>
      </c>
      <c r="S2561" s="15">
        <f t="shared" si="159"/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56"/>
        <v>100</v>
      </c>
      <c r="Q2562">
        <f t="shared" si="157"/>
        <v>143</v>
      </c>
      <c r="R2562" s="15">
        <f t="shared" si="158"/>
        <v>42039.951087962967</v>
      </c>
      <c r="S2562" s="15">
        <f t="shared" si="159"/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0">ROUND(E2563/D2563*100,0)</f>
        <v>0</v>
      </c>
      <c r="Q2563">
        <f t="shared" ref="Q2563:Q2626" si="161">IFERROR(ROUND(E2563/L2563,2),0)</f>
        <v>0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5">
        <f t="shared" si="162"/>
        <v>42594.524756944447</v>
      </c>
      <c r="S2564" s="15">
        <f t="shared" si="163"/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5">
        <f t="shared" si="162"/>
        <v>42440.650335648148</v>
      </c>
      <c r="S2567" s="15">
        <f t="shared" si="163"/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5">
        <f t="shared" si="162"/>
        <v>42087.878912037035</v>
      </c>
      <c r="S2569" s="15">
        <f t="shared" si="163"/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5">
        <f t="shared" si="162"/>
        <v>42584.666597222225</v>
      </c>
      <c r="S2570" s="15">
        <f t="shared" si="163"/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5">
        <f t="shared" si="162"/>
        <v>42234.105462962965</v>
      </c>
      <c r="S2571" s="15">
        <f t="shared" si="163"/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5">
        <f t="shared" si="162"/>
        <v>42744.903182870374</v>
      </c>
      <c r="S2572" s="15">
        <f t="shared" si="163"/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5">
        <f t="shared" si="162"/>
        <v>42449.341678240744</v>
      </c>
      <c r="S2573" s="15">
        <f t="shared" si="163"/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5">
        <f t="shared" si="162"/>
        <v>41837.829895833333</v>
      </c>
      <c r="S2581" s="15">
        <f t="shared" si="163"/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5">
        <f t="shared" si="162"/>
        <v>42110.326423611114</v>
      </c>
      <c r="S2582" s="15">
        <f t="shared" si="163"/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5">
        <f t="shared" si="162"/>
        <v>42294.628449074073</v>
      </c>
      <c r="S2583" s="15">
        <f t="shared" si="163"/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5">
        <f t="shared" si="162"/>
        <v>42642.988819444443</v>
      </c>
      <c r="S2584" s="15">
        <f t="shared" si="163"/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5">
        <f t="shared" si="162"/>
        <v>42019.76944444445</v>
      </c>
      <c r="S2585" s="15">
        <f t="shared" si="163"/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5">
        <f t="shared" si="162"/>
        <v>41795.963333333333</v>
      </c>
      <c r="S2587" s="15">
        <f t="shared" si="163"/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5">
        <f t="shared" si="162"/>
        <v>42333.330277777779</v>
      </c>
      <c r="S2588" s="15">
        <f t="shared" si="163"/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5">
        <f t="shared" si="162"/>
        <v>42338.675381944442</v>
      </c>
      <c r="S2589" s="15">
        <f t="shared" si="163"/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5">
        <f t="shared" si="162"/>
        <v>42042.676226851851</v>
      </c>
      <c r="S2590" s="15">
        <f t="shared" si="163"/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5">
        <f t="shared" si="162"/>
        <v>42422.536192129628</v>
      </c>
      <c r="S2591" s="15">
        <f t="shared" si="163"/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5">
        <f t="shared" si="162"/>
        <v>42382.906527777777</v>
      </c>
      <c r="S2593" s="15">
        <f t="shared" si="163"/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5">
        <f t="shared" si="162"/>
        <v>41887.801168981481</v>
      </c>
      <c r="S2594" s="15">
        <f t="shared" si="163"/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5">
        <f t="shared" si="162"/>
        <v>41828.967916666668</v>
      </c>
      <c r="S2596" s="15">
        <f t="shared" si="163"/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5">
        <f t="shared" si="162"/>
        <v>42760.244212962964</v>
      </c>
      <c r="S2597" s="15">
        <f t="shared" si="163"/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5">
        <f t="shared" si="162"/>
        <v>41828.664456018516</v>
      </c>
      <c r="S2598" s="15">
        <f t="shared" si="163"/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5">
        <f t="shared" si="162"/>
        <v>42510.341631944444</v>
      </c>
      <c r="S2599" s="15">
        <f t="shared" si="163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5">
        <f t="shared" si="162"/>
        <v>42240.840289351851</v>
      </c>
      <c r="S2600" s="15">
        <f t="shared" si="163"/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5">
        <f t="shared" si="162"/>
        <v>41809.754016203704</v>
      </c>
      <c r="S2601" s="15">
        <f t="shared" si="163"/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5">
        <f t="shared" si="162"/>
        <v>42394.900462962964</v>
      </c>
      <c r="S2602" s="15">
        <f t="shared" si="163"/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5">
        <f t="shared" si="162"/>
        <v>41150.902187499996</v>
      </c>
      <c r="S2603" s="15">
        <f t="shared" si="163"/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5">
        <f t="shared" si="162"/>
        <v>41915.747314814813</v>
      </c>
      <c r="S2604" s="15">
        <f t="shared" si="163"/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5">
        <f t="shared" si="162"/>
        <v>41617.912662037037</v>
      </c>
      <c r="S2605" s="15">
        <f t="shared" si="163"/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5">
        <f t="shared" si="162"/>
        <v>40998.051192129627</v>
      </c>
      <c r="S2606" s="15">
        <f t="shared" si="163"/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5">
        <f t="shared" si="162"/>
        <v>42508.541550925926</v>
      </c>
      <c r="S2607" s="15">
        <f t="shared" si="163"/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5">
        <f t="shared" si="162"/>
        <v>41726.712754629632</v>
      </c>
      <c r="S2608" s="15">
        <f t="shared" si="163"/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5">
        <f t="shared" si="162"/>
        <v>42184.874675925923</v>
      </c>
      <c r="S2609" s="15">
        <f t="shared" si="163"/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5">
        <f t="shared" si="162"/>
        <v>42767.801712962959</v>
      </c>
      <c r="S2610" s="15">
        <f t="shared" si="163"/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5">
        <f t="shared" si="162"/>
        <v>41075.237858796296</v>
      </c>
      <c r="S2611" s="15">
        <f t="shared" si="163"/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5">
        <f t="shared" si="162"/>
        <v>42564.881076388891</v>
      </c>
      <c r="S2612" s="15">
        <f t="shared" si="163"/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5">
        <f t="shared" si="162"/>
        <v>42704.335810185185</v>
      </c>
      <c r="S2613" s="15">
        <f t="shared" si="163"/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5">
        <f t="shared" si="162"/>
        <v>41982.143171296295</v>
      </c>
      <c r="S2614" s="15">
        <f t="shared" si="163"/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5">
        <f t="shared" si="162"/>
        <v>41143.81821759259</v>
      </c>
      <c r="S2615" s="15">
        <f t="shared" si="163"/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5">
        <f t="shared" si="162"/>
        <v>41730.708472222221</v>
      </c>
      <c r="S2616" s="15">
        <f t="shared" si="163"/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5">
        <f t="shared" si="162"/>
        <v>42453.49726851852</v>
      </c>
      <c r="S2617" s="15">
        <f t="shared" si="163"/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5">
        <f t="shared" si="162"/>
        <v>42211.99454861111</v>
      </c>
      <c r="S2618" s="15">
        <f t="shared" si="163"/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5">
        <f t="shared" si="162"/>
        <v>41902.874432870369</v>
      </c>
      <c r="S2619" s="15">
        <f t="shared" si="163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5">
        <f t="shared" si="162"/>
        <v>42279.792372685188</v>
      </c>
      <c r="S2620" s="15">
        <f t="shared" si="163"/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5">
        <f t="shared" si="162"/>
        <v>42273.884305555555</v>
      </c>
      <c r="S2621" s="15">
        <f t="shared" si="163"/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5">
        <f t="shared" si="162"/>
        <v>42251.16715277778</v>
      </c>
      <c r="S2622" s="15">
        <f t="shared" si="163"/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5">
        <f t="shared" si="162"/>
        <v>42115.74754629629</v>
      </c>
      <c r="S2623" s="15">
        <f t="shared" si="163"/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5">
        <f t="shared" si="162"/>
        <v>42689.74324074074</v>
      </c>
      <c r="S2624" s="15">
        <f t="shared" si="163"/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5">
        <f t="shared" si="162"/>
        <v>42692.256550925929</v>
      </c>
      <c r="S2625" s="15">
        <f t="shared" si="163"/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0"/>
        <v>1379</v>
      </c>
      <c r="Q2626">
        <f t="shared" si="161"/>
        <v>31.82</v>
      </c>
      <c r="R2626" s="15">
        <f t="shared" si="162"/>
        <v>41144.42155092593</v>
      </c>
      <c r="S2626" s="15">
        <f t="shared" si="163"/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4">ROUND(E2627/D2627*100,0)</f>
        <v>956</v>
      </c>
      <c r="Q2627">
        <f t="shared" ref="Q2627:Q2690" si="165">IFERROR(ROUND(E2627/L2627,2),0)</f>
        <v>27.58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5">
        <f t="shared" si="166"/>
        <v>42128.628113425926</v>
      </c>
      <c r="S2628" s="15">
        <f t="shared" si="167"/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5">
        <f t="shared" si="166"/>
        <v>42304.829409722224</v>
      </c>
      <c r="S2629" s="15">
        <f t="shared" si="167"/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5">
        <f t="shared" si="166"/>
        <v>41953.966053240743</v>
      </c>
      <c r="S2630" s="15">
        <f t="shared" si="167"/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5">
        <f t="shared" si="166"/>
        <v>42108.538449074069</v>
      </c>
      <c r="S2631" s="15">
        <f t="shared" si="167"/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5">
        <f t="shared" si="166"/>
        <v>42524.105462962965</v>
      </c>
      <c r="S2632" s="15">
        <f t="shared" si="167"/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5">
        <f t="shared" si="166"/>
        <v>42218.169293981482</v>
      </c>
      <c r="S2633" s="15">
        <f t="shared" si="167"/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5">
        <f t="shared" si="166"/>
        <v>42494.061793981484</v>
      </c>
      <c r="S2634" s="15">
        <f t="shared" si="167"/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5">
        <f t="shared" si="166"/>
        <v>41667.823287037041</v>
      </c>
      <c r="S2635" s="15">
        <f t="shared" si="167"/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5">
        <f t="shared" si="166"/>
        <v>42612.656493055561</v>
      </c>
      <c r="S2636" s="15">
        <f t="shared" si="167"/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5">
        <f t="shared" si="166"/>
        <v>42037.950937500005</v>
      </c>
      <c r="S2637" s="15">
        <f t="shared" si="167"/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5">
        <f t="shared" si="166"/>
        <v>42636.614745370374</v>
      </c>
      <c r="S2638" s="15">
        <f t="shared" si="167"/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5">
        <f t="shared" si="166"/>
        <v>42639.549479166672</v>
      </c>
      <c r="S2639" s="15">
        <f t="shared" si="167"/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5">
        <f t="shared" si="166"/>
        <v>41989.913136574076</v>
      </c>
      <c r="S2640" s="15">
        <f t="shared" si="167"/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5">
        <f t="shared" si="166"/>
        <v>42024.86513888889</v>
      </c>
      <c r="S2641" s="15">
        <f t="shared" si="167"/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5">
        <f t="shared" si="166"/>
        <v>42103.160578703704</v>
      </c>
      <c r="S2642" s="15">
        <f t="shared" si="167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5">
        <f t="shared" si="166"/>
        <v>41880.827118055553</v>
      </c>
      <c r="S2643" s="15">
        <f t="shared" si="167"/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5">
        <f t="shared" si="166"/>
        <v>42689.582349537035</v>
      </c>
      <c r="S2645" s="15">
        <f t="shared" si="167"/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5">
        <f t="shared" si="166"/>
        <v>42774.792071759264</v>
      </c>
      <c r="S2646" s="15">
        <f t="shared" si="167"/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5">
        <f t="shared" si="166"/>
        <v>41921.842627314814</v>
      </c>
      <c r="S2647" s="15">
        <f t="shared" si="167"/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5">
        <f t="shared" si="166"/>
        <v>42226.313298611116</v>
      </c>
      <c r="S2648" s="15">
        <f t="shared" si="167"/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5">
        <f t="shared" si="166"/>
        <v>42200.261793981481</v>
      </c>
      <c r="S2649" s="15">
        <f t="shared" si="167"/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5">
        <f t="shared" si="166"/>
        <v>42408.714814814812</v>
      </c>
      <c r="S2650" s="15">
        <f t="shared" si="167"/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5">
        <f t="shared" si="166"/>
        <v>42341.99700231482</v>
      </c>
      <c r="S2651" s="15">
        <f t="shared" si="167"/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5">
        <f t="shared" si="166"/>
        <v>42695.624340277776</v>
      </c>
      <c r="S2652" s="15">
        <f t="shared" si="167"/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5">
        <f t="shared" si="166"/>
        <v>42327.805659722217</v>
      </c>
      <c r="S2653" s="15">
        <f t="shared" si="167"/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5">
        <f t="shared" si="166"/>
        <v>41953.158854166672</v>
      </c>
      <c r="S2654" s="15">
        <f t="shared" si="167"/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5">
        <f t="shared" si="166"/>
        <v>41771.651932870373</v>
      </c>
      <c r="S2655" s="15">
        <f t="shared" si="167"/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5">
        <f t="shared" si="166"/>
        <v>42055.600995370376</v>
      </c>
      <c r="S2656" s="15">
        <f t="shared" si="167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5">
        <f t="shared" si="166"/>
        <v>42381.866284722222</v>
      </c>
      <c r="S2657" s="15">
        <f t="shared" si="167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5">
        <f t="shared" si="166"/>
        <v>42767.688518518517</v>
      </c>
      <c r="S2658" s="15">
        <f t="shared" si="167"/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5">
        <f t="shared" si="166"/>
        <v>42551.928854166668</v>
      </c>
      <c r="S2659" s="15">
        <f t="shared" si="167"/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5">
        <f t="shared" si="166"/>
        <v>42551.884189814817</v>
      </c>
      <c r="S2660" s="15">
        <f t="shared" si="167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5">
        <f t="shared" si="166"/>
        <v>42082.069560185191</v>
      </c>
      <c r="S2661" s="15">
        <f t="shared" si="167"/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5">
        <f t="shared" si="166"/>
        <v>42272.713171296295</v>
      </c>
      <c r="S2662" s="15">
        <f t="shared" si="167"/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5">
        <f t="shared" si="166"/>
        <v>41542.958449074074</v>
      </c>
      <c r="S2663" s="15">
        <f t="shared" si="167"/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5">
        <f t="shared" si="166"/>
        <v>42207.746678240743</v>
      </c>
      <c r="S2664" s="15">
        <f t="shared" si="167"/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5">
        <f t="shared" si="166"/>
        <v>42222.622766203705</v>
      </c>
      <c r="S2665" s="15">
        <f t="shared" si="167"/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5">
        <f t="shared" si="166"/>
        <v>42313.02542824074</v>
      </c>
      <c r="S2666" s="15">
        <f t="shared" si="167"/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5">
        <f t="shared" si="166"/>
        <v>42083.895532407405</v>
      </c>
      <c r="S2667" s="15">
        <f t="shared" si="167"/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5">
        <f t="shared" si="166"/>
        <v>42235.764340277776</v>
      </c>
      <c r="S2668" s="15">
        <f t="shared" si="167"/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5">
        <f t="shared" si="166"/>
        <v>42380.926111111112</v>
      </c>
      <c r="S2669" s="15">
        <f t="shared" si="167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5">
        <f t="shared" si="166"/>
        <v>42275.588715277772</v>
      </c>
      <c r="S2670" s="15">
        <f t="shared" si="167"/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5">
        <f t="shared" si="166"/>
        <v>42319.035833333335</v>
      </c>
      <c r="S2671" s="15">
        <f t="shared" si="167"/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5">
        <f t="shared" si="166"/>
        <v>41821.020601851851</v>
      </c>
      <c r="S2672" s="15">
        <f t="shared" si="167"/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5">
        <f t="shared" si="166"/>
        <v>41962.749027777783</v>
      </c>
      <c r="S2673" s="15">
        <f t="shared" si="167"/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5">
        <f t="shared" si="166"/>
        <v>42344.884143518517</v>
      </c>
      <c r="S2674" s="15">
        <f t="shared" si="167"/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5">
        <f t="shared" si="166"/>
        <v>41912.541655092595</v>
      </c>
      <c r="S2675" s="15">
        <f t="shared" si="167"/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5">
        <f t="shared" si="166"/>
        <v>42529.632754629631</v>
      </c>
      <c r="S2676" s="15">
        <f t="shared" si="167"/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5">
        <f t="shared" si="166"/>
        <v>41923.857511574075</v>
      </c>
      <c r="S2677" s="15">
        <f t="shared" si="167"/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5">
        <f t="shared" si="166"/>
        <v>42482.624699074076</v>
      </c>
      <c r="S2678" s="15">
        <f t="shared" si="167"/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5">
        <f t="shared" si="166"/>
        <v>41793.029432870368</v>
      </c>
      <c r="S2679" s="15">
        <f t="shared" si="167"/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5">
        <f t="shared" si="166"/>
        <v>42241.798206018517</v>
      </c>
      <c r="S2680" s="15">
        <f t="shared" si="167"/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5">
        <f t="shared" si="166"/>
        <v>42033.001087962963</v>
      </c>
      <c r="S2681" s="15">
        <f t="shared" si="167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5">
        <f t="shared" si="166"/>
        <v>42436.211701388893</v>
      </c>
      <c r="S2682" s="15">
        <f t="shared" si="167"/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5">
        <f t="shared" si="166"/>
        <v>41805.895254629628</v>
      </c>
      <c r="S2683" s="15">
        <f t="shared" si="167"/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5">
        <f t="shared" si="166"/>
        <v>41932.871990740743</v>
      </c>
      <c r="S2684" s="15">
        <f t="shared" si="167"/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5">
        <f t="shared" si="166"/>
        <v>42034.75509259259</v>
      </c>
      <c r="S2685" s="15">
        <f t="shared" si="167"/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5">
        <f t="shared" si="166"/>
        <v>41820.914641203701</v>
      </c>
      <c r="S2686" s="15">
        <f t="shared" si="167"/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5">
        <f t="shared" si="166"/>
        <v>42061.69594907407</v>
      </c>
      <c r="S2687" s="15">
        <f t="shared" si="167"/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4"/>
        <v>0</v>
      </c>
      <c r="Q2690">
        <f t="shared" si="165"/>
        <v>5.29</v>
      </c>
      <c r="R2690" s="15">
        <f t="shared" si="166"/>
        <v>42028.118865740747</v>
      </c>
      <c r="S2690" s="15">
        <f t="shared" si="167"/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68">ROUND(E2691/D2691*100,0)</f>
        <v>0</v>
      </c>
      <c r="Q2691">
        <f t="shared" ref="Q2691:Q2754" si="169">IFERROR(ROUND(E2691/L2691,2),0)</f>
        <v>1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5">
        <f t="shared" si="170"/>
        <v>42113.105046296296</v>
      </c>
      <c r="S2692" s="15">
        <f t="shared" si="171"/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5">
        <f t="shared" si="170"/>
        <v>42089.724039351851</v>
      </c>
      <c r="S2693" s="15">
        <f t="shared" si="171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5">
        <f t="shared" si="170"/>
        <v>42058.334027777775</v>
      </c>
      <c r="S2694" s="15">
        <f t="shared" si="171"/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5">
        <f t="shared" si="170"/>
        <v>41834.138495370367</v>
      </c>
      <c r="S2695" s="15">
        <f t="shared" si="171"/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5">
        <f t="shared" si="170"/>
        <v>41878.140497685185</v>
      </c>
      <c r="S2696" s="15">
        <f t="shared" si="171"/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5">
        <f t="shared" si="170"/>
        <v>42048.181921296295</v>
      </c>
      <c r="S2697" s="15">
        <f t="shared" si="171"/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5">
        <f t="shared" si="170"/>
        <v>41964.844444444447</v>
      </c>
      <c r="S2698" s="15">
        <f t="shared" si="171"/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5">
        <f t="shared" si="170"/>
        <v>42187.940081018518</v>
      </c>
      <c r="S2699" s="15">
        <f t="shared" si="171"/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5">
        <f t="shared" si="170"/>
        <v>41787.898240740738</v>
      </c>
      <c r="S2700" s="15">
        <f t="shared" si="171"/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5">
        <f t="shared" si="170"/>
        <v>41870.87467592593</v>
      </c>
      <c r="S2702" s="15">
        <f t="shared" si="171"/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5">
        <f t="shared" si="170"/>
        <v>42801.774699074071</v>
      </c>
      <c r="S2703" s="15">
        <f t="shared" si="171"/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5">
        <f t="shared" si="170"/>
        <v>42800.801817129628</v>
      </c>
      <c r="S2704" s="15">
        <f t="shared" si="171"/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5">
        <f t="shared" si="170"/>
        <v>42756.690162037034</v>
      </c>
      <c r="S2705" s="15">
        <f t="shared" si="171"/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5">
        <f t="shared" si="170"/>
        <v>42787.862430555557</v>
      </c>
      <c r="S2706" s="15">
        <f t="shared" si="171"/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5">
        <f t="shared" si="170"/>
        <v>42773.916180555556</v>
      </c>
      <c r="S2707" s="15">
        <f t="shared" si="171"/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5">
        <f t="shared" si="170"/>
        <v>41899.294942129629</v>
      </c>
      <c r="S2708" s="15">
        <f t="shared" si="171"/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5">
        <f t="shared" si="170"/>
        <v>41391.782905092594</v>
      </c>
      <c r="S2709" s="15">
        <f t="shared" si="171"/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5">
        <f t="shared" si="170"/>
        <v>42512.698217592595</v>
      </c>
      <c r="S2710" s="15">
        <f t="shared" si="171"/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5">
        <f t="shared" si="170"/>
        <v>42612.149780092594</v>
      </c>
      <c r="S2711" s="15">
        <f t="shared" si="171"/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5">
        <f t="shared" si="170"/>
        <v>41828.229490740741</v>
      </c>
      <c r="S2712" s="15">
        <f t="shared" si="171"/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5">
        <f t="shared" si="170"/>
        <v>41780.745254629634</v>
      </c>
      <c r="S2713" s="15">
        <f t="shared" si="171"/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5">
        <f t="shared" si="170"/>
        <v>41432.062037037038</v>
      </c>
      <c r="S2714" s="15">
        <f t="shared" si="171"/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5">
        <f t="shared" si="170"/>
        <v>42322.653749999998</v>
      </c>
      <c r="S2715" s="15">
        <f t="shared" si="171"/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5">
        <f t="shared" si="170"/>
        <v>42629.655046296291</v>
      </c>
      <c r="S2716" s="15">
        <f t="shared" si="171"/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5">
        <f t="shared" si="170"/>
        <v>42387.398472222223</v>
      </c>
      <c r="S2717" s="15">
        <f t="shared" si="171"/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5">
        <f t="shared" si="170"/>
        <v>42255.333252314813</v>
      </c>
      <c r="S2718" s="15">
        <f t="shared" si="171"/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5">
        <f t="shared" si="170"/>
        <v>41934.914918981485</v>
      </c>
      <c r="S2719" s="15">
        <f t="shared" si="171"/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5">
        <f t="shared" si="170"/>
        <v>42465.596585648149</v>
      </c>
      <c r="S2720" s="15">
        <f t="shared" si="171"/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5">
        <f t="shared" si="170"/>
        <v>42418.031180555554</v>
      </c>
      <c r="S2721" s="15">
        <f t="shared" si="171"/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5">
        <f t="shared" si="170"/>
        <v>42655.465891203698</v>
      </c>
      <c r="S2722" s="15">
        <f t="shared" si="171"/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5">
        <f t="shared" si="170"/>
        <v>41493.543958333335</v>
      </c>
      <c r="S2723" s="15">
        <f t="shared" si="171"/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5">
        <f t="shared" si="170"/>
        <v>42704.857094907406</v>
      </c>
      <c r="S2724" s="15">
        <f t="shared" si="171"/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5">
        <f t="shared" si="170"/>
        <v>41944.83898148148</v>
      </c>
      <c r="S2725" s="15">
        <f t="shared" si="171"/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5">
        <f t="shared" si="170"/>
        <v>42199.32707175926</v>
      </c>
      <c r="S2726" s="15">
        <f t="shared" si="171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5">
        <f t="shared" si="170"/>
        <v>42745.744618055556</v>
      </c>
      <c r="S2727" s="15">
        <f t="shared" si="171"/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5">
        <f t="shared" si="170"/>
        <v>42452.579988425925</v>
      </c>
      <c r="S2728" s="15">
        <f t="shared" si="171"/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5">
        <f t="shared" si="170"/>
        <v>42198.676655092597</v>
      </c>
      <c r="S2729" s="15">
        <f t="shared" si="171"/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5">
        <f t="shared" si="170"/>
        <v>42333.59993055556</v>
      </c>
      <c r="S2730" s="15">
        <f t="shared" si="171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5">
        <f t="shared" si="170"/>
        <v>42095.240706018521</v>
      </c>
      <c r="S2731" s="15">
        <f t="shared" si="171"/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5">
        <f t="shared" si="170"/>
        <v>41351.541377314818</v>
      </c>
      <c r="S2732" s="15">
        <f t="shared" si="171"/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5">
        <f t="shared" si="170"/>
        <v>41872.525717592594</v>
      </c>
      <c r="S2733" s="15">
        <f t="shared" si="171"/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5">
        <f t="shared" si="170"/>
        <v>41389.808194444442</v>
      </c>
      <c r="S2734" s="15">
        <f t="shared" si="171"/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5">
        <f t="shared" si="170"/>
        <v>42044.272847222222</v>
      </c>
      <c r="S2735" s="15">
        <f t="shared" si="171"/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5">
        <f t="shared" si="170"/>
        <v>42626.668888888889</v>
      </c>
      <c r="S2736" s="15">
        <f t="shared" si="171"/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5">
        <f t="shared" si="170"/>
        <v>41316.120949074073</v>
      </c>
      <c r="S2737" s="15">
        <f t="shared" si="171"/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5">
        <f t="shared" si="170"/>
        <v>41722.666354166664</v>
      </c>
      <c r="S2738" s="15">
        <f t="shared" si="171"/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5">
        <f t="shared" si="170"/>
        <v>41611.917673611111</v>
      </c>
      <c r="S2739" s="15">
        <f t="shared" si="171"/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5">
        <f t="shared" si="170"/>
        <v>42620.143564814818</v>
      </c>
      <c r="S2740" s="15">
        <f t="shared" si="171"/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5">
        <f t="shared" si="170"/>
        <v>41719.887928240743</v>
      </c>
      <c r="S2741" s="15">
        <f t="shared" si="171"/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5">
        <f t="shared" si="170"/>
        <v>42045.031851851847</v>
      </c>
      <c r="S2742" s="15">
        <f t="shared" si="171"/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5">
        <f t="shared" si="170"/>
        <v>41911.657430555555</v>
      </c>
      <c r="S2743" s="15">
        <f t="shared" si="171"/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5">
        <f t="shared" si="170"/>
        <v>41030.719756944447</v>
      </c>
      <c r="S2744" s="15">
        <f t="shared" si="171"/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5">
        <f t="shared" si="170"/>
        <v>40938.062476851854</v>
      </c>
      <c r="S2746" s="15">
        <f t="shared" si="171"/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5">
        <f t="shared" si="170"/>
        <v>41044.988055555557</v>
      </c>
      <c r="S2747" s="15">
        <f t="shared" si="171"/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5">
        <f t="shared" si="170"/>
        <v>41850.781377314815</v>
      </c>
      <c r="S2748" s="15">
        <f t="shared" si="171"/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5">
        <f t="shared" si="170"/>
        <v>41044.64811342593</v>
      </c>
      <c r="S2749" s="15">
        <f t="shared" si="171"/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5">
        <f t="shared" si="170"/>
        <v>42585.7106712963</v>
      </c>
      <c r="S2750" s="15">
        <f t="shared" si="171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5">
        <f t="shared" si="170"/>
        <v>42068.799039351856</v>
      </c>
      <c r="S2751" s="15">
        <f t="shared" si="171"/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68"/>
        <v>11</v>
      </c>
      <c r="Q2754">
        <f t="shared" si="169"/>
        <v>39.29</v>
      </c>
      <c r="R2754" s="15">
        <f t="shared" si="170"/>
        <v>40855.765092592592</v>
      </c>
      <c r="S2754" s="15">
        <f t="shared" si="171"/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2">ROUND(E2755/D2755*100,0)</f>
        <v>19</v>
      </c>
      <c r="Q2755">
        <f t="shared" ref="Q2755:Q2818" si="173">IFERROR(ROUND(E2755/L2755,2),0)</f>
        <v>47.5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5">
        <f t="shared" si="174"/>
        <v>42072.790821759263</v>
      </c>
      <c r="S2757" s="15">
        <f t="shared" si="175"/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5">
        <f t="shared" si="174"/>
        <v>41620.90047453704</v>
      </c>
      <c r="S2758" s="15">
        <f t="shared" si="175"/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5">
        <f t="shared" si="174"/>
        <v>42573.65662037037</v>
      </c>
      <c r="S2759" s="15">
        <f t="shared" si="175"/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5">
        <f t="shared" si="174"/>
        <v>42639.441932870366</v>
      </c>
      <c r="S2760" s="15">
        <f t="shared" si="175"/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5">
        <f t="shared" si="174"/>
        <v>42524.36650462963</v>
      </c>
      <c r="S2761" s="15">
        <f t="shared" si="175"/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5">
        <f t="shared" si="174"/>
        <v>41247.063576388886</v>
      </c>
      <c r="S2763" s="15">
        <f t="shared" si="175"/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5">
        <f t="shared" si="174"/>
        <v>40927.036979166667</v>
      </c>
      <c r="S2764" s="15">
        <f t="shared" si="175"/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5">
        <f t="shared" si="174"/>
        <v>41373.579675925925</v>
      </c>
      <c r="S2765" s="15">
        <f t="shared" si="175"/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5">
        <f t="shared" si="174"/>
        <v>41030.292025462964</v>
      </c>
      <c r="S2766" s="15">
        <f t="shared" si="175"/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5">
        <f t="shared" si="174"/>
        <v>40736.668032407404</v>
      </c>
      <c r="S2768" s="15">
        <f t="shared" si="175"/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5">
        <f t="shared" si="174"/>
        <v>42172.958912037036</v>
      </c>
      <c r="S2769" s="15">
        <f t="shared" si="175"/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5">
        <f t="shared" si="174"/>
        <v>40967.614849537036</v>
      </c>
      <c r="S2770" s="15">
        <f t="shared" si="175"/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5">
        <f t="shared" si="174"/>
        <v>41745.826273148145</v>
      </c>
      <c r="S2771" s="15">
        <f t="shared" si="175"/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5">
        <f t="shared" si="174"/>
        <v>41686.705208333333</v>
      </c>
      <c r="S2772" s="15">
        <f t="shared" si="175"/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5">
        <f t="shared" si="174"/>
        <v>42474.86482638889</v>
      </c>
      <c r="S2775" s="15">
        <f t="shared" si="175"/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5">
        <f t="shared" si="174"/>
        <v>41311.126481481479</v>
      </c>
      <c r="S2776" s="15">
        <f t="shared" si="175"/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5">
        <f t="shared" si="174"/>
        <v>40863.013356481482</v>
      </c>
      <c r="S2777" s="15">
        <f t="shared" si="175"/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5">
        <f t="shared" si="174"/>
        <v>42136.297175925924</v>
      </c>
      <c r="S2778" s="15">
        <f t="shared" si="175"/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5">
        <f t="shared" si="174"/>
        <v>42172.669027777782</v>
      </c>
      <c r="S2779" s="15">
        <f t="shared" si="175"/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5">
        <f t="shared" si="174"/>
        <v>41846.978078703702</v>
      </c>
      <c r="S2780" s="15">
        <f t="shared" si="175"/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5">
        <f t="shared" si="174"/>
        <v>42300.585891203707</v>
      </c>
      <c r="S2781" s="15">
        <f t="shared" si="175"/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5">
        <f t="shared" si="174"/>
        <v>42018.94159722222</v>
      </c>
      <c r="S2783" s="15">
        <f t="shared" si="175"/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5">
        <f t="shared" si="174"/>
        <v>42026.924976851849</v>
      </c>
      <c r="S2784" s="15">
        <f t="shared" si="175"/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5">
        <f t="shared" si="174"/>
        <v>42103.535254629634</v>
      </c>
      <c r="S2785" s="15">
        <f t="shared" si="175"/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5">
        <f t="shared" si="174"/>
        <v>41920.787534722222</v>
      </c>
      <c r="S2786" s="15">
        <f t="shared" si="175"/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5">
        <f t="shared" si="174"/>
        <v>42558.189432870371</v>
      </c>
      <c r="S2787" s="15">
        <f t="shared" si="175"/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5">
        <f t="shared" si="174"/>
        <v>41815.569212962961</v>
      </c>
      <c r="S2788" s="15">
        <f t="shared" si="175"/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5">
        <f t="shared" si="174"/>
        <v>41808.198518518519</v>
      </c>
      <c r="S2789" s="15">
        <f t="shared" si="175"/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5">
        <f t="shared" si="174"/>
        <v>42550.701886574068</v>
      </c>
      <c r="S2790" s="15">
        <f t="shared" si="175"/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5">
        <f t="shared" si="174"/>
        <v>42056.013124999998</v>
      </c>
      <c r="S2791" s="15">
        <f t="shared" si="175"/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5">
        <f t="shared" si="174"/>
        <v>42016.938692129625</v>
      </c>
      <c r="S2792" s="15">
        <f t="shared" si="175"/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5">
        <f t="shared" si="174"/>
        <v>42591.899988425925</v>
      </c>
      <c r="S2793" s="15">
        <f t="shared" si="175"/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5">
        <f t="shared" si="174"/>
        <v>42183.231006944443</v>
      </c>
      <c r="S2794" s="15">
        <f t="shared" si="175"/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5">
        <f t="shared" si="174"/>
        <v>42176.419039351851</v>
      </c>
      <c r="S2795" s="15">
        <f t="shared" si="175"/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5">
        <f t="shared" si="174"/>
        <v>42416.691655092596</v>
      </c>
      <c r="S2796" s="15">
        <f t="shared" si="175"/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5">
        <f t="shared" si="174"/>
        <v>41780.525937500002</v>
      </c>
      <c r="S2797" s="15">
        <f t="shared" si="175"/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5">
        <f t="shared" si="174"/>
        <v>41795.528101851851</v>
      </c>
      <c r="S2798" s="15">
        <f t="shared" si="175"/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5">
        <f t="shared" si="174"/>
        <v>41798.94027777778</v>
      </c>
      <c r="S2799" s="15">
        <f t="shared" si="175"/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5">
        <f t="shared" si="174"/>
        <v>42201.675011574072</v>
      </c>
      <c r="S2800" s="15">
        <f t="shared" si="175"/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5">
        <f t="shared" si="174"/>
        <v>42507.264699074076</v>
      </c>
      <c r="S2801" s="15">
        <f t="shared" si="175"/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5">
        <f t="shared" si="174"/>
        <v>41948.552847222221</v>
      </c>
      <c r="S2802" s="15">
        <f t="shared" si="175"/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5">
        <f t="shared" si="174"/>
        <v>41900.243159722224</v>
      </c>
      <c r="S2803" s="15">
        <f t="shared" si="175"/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5">
        <f t="shared" si="174"/>
        <v>42192.64707175926</v>
      </c>
      <c r="S2804" s="15">
        <f t="shared" si="175"/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5">
        <f t="shared" si="174"/>
        <v>42158.065694444449</v>
      </c>
      <c r="S2805" s="15">
        <f t="shared" si="175"/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5">
        <f t="shared" si="174"/>
        <v>41881.453587962962</v>
      </c>
      <c r="S2806" s="15">
        <f t="shared" si="175"/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5">
        <f t="shared" si="174"/>
        <v>42213.505474537036</v>
      </c>
      <c r="S2807" s="15">
        <f t="shared" si="175"/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5">
        <f t="shared" si="174"/>
        <v>42185.267245370371</v>
      </c>
      <c r="S2808" s="15">
        <f t="shared" si="175"/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5">
        <f t="shared" si="174"/>
        <v>42154.873124999998</v>
      </c>
      <c r="S2809" s="15">
        <f t="shared" si="175"/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5">
        <f t="shared" si="174"/>
        <v>42208.84646990741</v>
      </c>
      <c r="S2810" s="15">
        <f t="shared" si="175"/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5">
        <f t="shared" si="174"/>
        <v>42451.496817129635</v>
      </c>
      <c r="S2811" s="15">
        <f t="shared" si="175"/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5">
        <f t="shared" si="174"/>
        <v>41759.13962962963</v>
      </c>
      <c r="S2812" s="15">
        <f t="shared" si="175"/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5">
        <f t="shared" si="174"/>
        <v>42028.496562500004</v>
      </c>
      <c r="S2813" s="15">
        <f t="shared" si="175"/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5">
        <f t="shared" si="174"/>
        <v>42054.74418981481</v>
      </c>
      <c r="S2814" s="15">
        <f t="shared" si="175"/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5">
        <f t="shared" si="174"/>
        <v>42693.742604166662</v>
      </c>
      <c r="S2815" s="15">
        <f t="shared" si="175"/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5">
        <f t="shared" si="174"/>
        <v>42103.399479166663</v>
      </c>
      <c r="S2816" s="15">
        <f t="shared" si="175"/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5">
        <f t="shared" si="174"/>
        <v>42559.776724537034</v>
      </c>
      <c r="S2817" s="15">
        <f t="shared" si="175"/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2"/>
        <v>142</v>
      </c>
      <c r="Q2818">
        <f t="shared" si="173"/>
        <v>25.13</v>
      </c>
      <c r="R2818" s="15">
        <f t="shared" si="174"/>
        <v>42188.467499999999</v>
      </c>
      <c r="S2818" s="15">
        <f t="shared" si="175"/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176">ROUND(E2819/D2819*100,0)</f>
        <v>130</v>
      </c>
      <c r="Q2819">
        <f t="shared" ref="Q2819:Q2882" si="177">IFERROR(ROUND(E2819/L2819,2),0)</f>
        <v>23.64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5">
        <f t="shared" si="178"/>
        <v>42250.598217592589</v>
      </c>
      <c r="S2820" s="15">
        <f t="shared" si="179"/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5">
        <f t="shared" si="178"/>
        <v>42139.525567129633</v>
      </c>
      <c r="S2821" s="15">
        <f t="shared" si="179"/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5">
        <f t="shared" si="178"/>
        <v>42401.610983796301</v>
      </c>
      <c r="S2822" s="15">
        <f t="shared" si="179"/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5">
        <f t="shared" si="178"/>
        <v>41875.922858796301</v>
      </c>
      <c r="S2823" s="15">
        <f t="shared" si="179"/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5">
        <f t="shared" si="178"/>
        <v>42060.683935185181</v>
      </c>
      <c r="S2824" s="15">
        <f t="shared" si="179"/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5">
        <f t="shared" si="178"/>
        <v>42067.011643518519</v>
      </c>
      <c r="S2825" s="15">
        <f t="shared" si="179"/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5">
        <f t="shared" si="178"/>
        <v>42136.270787037036</v>
      </c>
      <c r="S2826" s="15">
        <f t="shared" si="179"/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5">
        <f t="shared" si="178"/>
        <v>42312.792662037042</v>
      </c>
      <c r="S2827" s="15">
        <f t="shared" si="179"/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5">
        <f t="shared" si="178"/>
        <v>42171.034861111111</v>
      </c>
      <c r="S2828" s="15">
        <f t="shared" si="179"/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5">
        <f t="shared" si="178"/>
        <v>42494.683634259258</v>
      </c>
      <c r="S2829" s="15">
        <f t="shared" si="179"/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5">
        <f t="shared" si="178"/>
        <v>42254.264687499999</v>
      </c>
      <c r="S2830" s="15">
        <f t="shared" si="179"/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5">
        <f t="shared" si="178"/>
        <v>42495.434236111112</v>
      </c>
      <c r="S2831" s="15">
        <f t="shared" si="179"/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5">
        <f t="shared" si="178"/>
        <v>41758.839675925927</v>
      </c>
      <c r="S2832" s="15">
        <f t="shared" si="179"/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5">
        <f t="shared" si="178"/>
        <v>42171.824884259258</v>
      </c>
      <c r="S2833" s="15">
        <f t="shared" si="179"/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5">
        <f t="shared" si="178"/>
        <v>41938.709421296298</v>
      </c>
      <c r="S2834" s="15">
        <f t="shared" si="179"/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5">
        <f t="shared" si="178"/>
        <v>42268.127696759257</v>
      </c>
      <c r="S2835" s="15">
        <f t="shared" si="179"/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5">
        <f t="shared" si="178"/>
        <v>42019.959837962961</v>
      </c>
      <c r="S2836" s="15">
        <f t="shared" si="179"/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5">
        <f t="shared" si="178"/>
        <v>42313.703900462962</v>
      </c>
      <c r="S2837" s="15">
        <f t="shared" si="179"/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5">
        <f t="shared" si="178"/>
        <v>42746.261782407411</v>
      </c>
      <c r="S2838" s="15">
        <f t="shared" si="179"/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5">
        <f t="shared" si="178"/>
        <v>42307.908379629633</v>
      </c>
      <c r="S2839" s="15">
        <f t="shared" si="179"/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5">
        <f t="shared" si="178"/>
        <v>41842.607592592591</v>
      </c>
      <c r="S2840" s="15">
        <f t="shared" si="179"/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5">
        <f t="shared" si="178"/>
        <v>41853.240208333329</v>
      </c>
      <c r="S2841" s="15">
        <f t="shared" si="179"/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5">
        <f t="shared" si="178"/>
        <v>42060.035636574074</v>
      </c>
      <c r="S2842" s="15">
        <f t="shared" si="179"/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5">
        <f t="shared" si="178"/>
        <v>42291.739548611105</v>
      </c>
      <c r="S2843" s="15">
        <f t="shared" si="179"/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5">
        <f t="shared" si="178"/>
        <v>42709.546064814815</v>
      </c>
      <c r="S2846" s="15">
        <f t="shared" si="179"/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5">
        <f t="shared" si="178"/>
        <v>42103.016585648147</v>
      </c>
      <c r="S2847" s="15">
        <f t="shared" si="179"/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5">
        <f t="shared" si="178"/>
        <v>42123.648831018523</v>
      </c>
      <c r="S2850" s="15">
        <f t="shared" si="179"/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5">
        <f t="shared" si="178"/>
        <v>42453.428240740745</v>
      </c>
      <c r="S2851" s="15">
        <f t="shared" si="179"/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5">
        <f t="shared" si="178"/>
        <v>41858.007071759261</v>
      </c>
      <c r="S2852" s="15">
        <f t="shared" si="179"/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5">
        <f t="shared" si="178"/>
        <v>41781.045173611114</v>
      </c>
      <c r="S2854" s="15">
        <f t="shared" si="179"/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5">
        <f t="shared" si="178"/>
        <v>42111.71665509259</v>
      </c>
      <c r="S2856" s="15">
        <f t="shared" si="179"/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5">
        <f t="shared" si="178"/>
        <v>42370.007766203707</v>
      </c>
      <c r="S2857" s="15">
        <f t="shared" si="179"/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5">
        <f t="shared" si="178"/>
        <v>42165.037581018521</v>
      </c>
      <c r="S2858" s="15">
        <f t="shared" si="179"/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5">
        <f t="shared" si="178"/>
        <v>42726.920081018514</v>
      </c>
      <c r="S2859" s="15">
        <f t="shared" si="179"/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5">
        <f t="shared" si="178"/>
        <v>42233.362314814818</v>
      </c>
      <c r="S2861" s="15">
        <f t="shared" si="179"/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5">
        <f t="shared" si="178"/>
        <v>42480.800648148142</v>
      </c>
      <c r="S2862" s="15">
        <f t="shared" si="179"/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5">
        <f t="shared" si="178"/>
        <v>42257.590833333335</v>
      </c>
      <c r="S2863" s="15">
        <f t="shared" si="179"/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5">
        <f t="shared" si="178"/>
        <v>41784.789687500001</v>
      </c>
      <c r="S2864" s="15">
        <f t="shared" si="179"/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5">
        <f t="shared" si="178"/>
        <v>41831.675034722226</v>
      </c>
      <c r="S2865" s="15">
        <f t="shared" si="179"/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5">
        <f t="shared" si="178"/>
        <v>42172.613506944443</v>
      </c>
      <c r="S2866" s="15">
        <f t="shared" si="179"/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5">
        <f t="shared" si="178"/>
        <v>42627.955104166671</v>
      </c>
      <c r="S2868" s="15">
        <f t="shared" si="179"/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5">
        <f t="shared" si="178"/>
        <v>42531.195277777777</v>
      </c>
      <c r="S2869" s="15">
        <f t="shared" si="179"/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5">
        <f t="shared" si="178"/>
        <v>42618.827013888891</v>
      </c>
      <c r="S2870" s="15">
        <f t="shared" si="179"/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5">
        <f t="shared" si="178"/>
        <v>42540.593530092592</v>
      </c>
      <c r="S2871" s="15">
        <f t="shared" si="179"/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5">
        <f t="shared" si="178"/>
        <v>41746.189409722225</v>
      </c>
      <c r="S2872" s="15">
        <f t="shared" si="179"/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5">
        <f t="shared" si="178"/>
        <v>41974.738576388889</v>
      </c>
      <c r="S2873" s="15">
        <f t="shared" si="179"/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5">
        <f t="shared" si="178"/>
        <v>42002.817488425921</v>
      </c>
      <c r="S2875" s="15">
        <f t="shared" si="179"/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5">
        <f t="shared" si="178"/>
        <v>42722.84474537037</v>
      </c>
      <c r="S2876" s="15">
        <f t="shared" si="179"/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5">
        <f t="shared" si="178"/>
        <v>42465.128391203703</v>
      </c>
      <c r="S2877" s="15">
        <f t="shared" si="179"/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5">
        <f t="shared" si="178"/>
        <v>42672.955138888887</v>
      </c>
      <c r="S2879" s="15">
        <f t="shared" si="179"/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5">
        <f t="shared" si="178"/>
        <v>42128.615682870368</v>
      </c>
      <c r="S2880" s="15">
        <f t="shared" si="179"/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5">
        <f t="shared" si="178"/>
        <v>42359.725243055553</v>
      </c>
      <c r="S2881" s="15">
        <f t="shared" si="179"/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76"/>
        <v>23</v>
      </c>
      <c r="Q2882">
        <f t="shared" si="177"/>
        <v>96.55</v>
      </c>
      <c r="R2882" s="15">
        <f t="shared" si="178"/>
        <v>42192.905694444446</v>
      </c>
      <c r="S2882" s="15">
        <f t="shared" si="179"/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180">ROUND(E2883/D2883*100,0)</f>
        <v>0</v>
      </c>
      <c r="Q2883">
        <f t="shared" ref="Q2883:Q2946" si="181">IFERROR(ROUND(E2883/L2883,2),0)</f>
        <v>0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5">
        <f t="shared" si="182"/>
        <v>42461.596273148149</v>
      </c>
      <c r="S2884" s="15">
        <f t="shared" si="183"/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5">
        <f t="shared" si="182"/>
        <v>42370.90320601852</v>
      </c>
      <c r="S2885" s="15">
        <f t="shared" si="183"/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5">
        <f t="shared" si="182"/>
        <v>41948.727256944447</v>
      </c>
      <c r="S2886" s="15">
        <f t="shared" si="183"/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5">
        <f t="shared" si="182"/>
        <v>42047.07640046296</v>
      </c>
      <c r="S2887" s="15">
        <f t="shared" si="183"/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5">
        <f t="shared" si="182"/>
        <v>42261.632916666669</v>
      </c>
      <c r="S2888" s="15">
        <f t="shared" si="183"/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5">
        <f t="shared" si="182"/>
        <v>41985.427361111113</v>
      </c>
      <c r="S2889" s="15">
        <f t="shared" si="183"/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5">
        <f t="shared" si="182"/>
        <v>41922.535185185188</v>
      </c>
      <c r="S2890" s="15">
        <f t="shared" si="183"/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5">
        <f t="shared" si="182"/>
        <v>41850.863252314812</v>
      </c>
      <c r="S2891" s="15">
        <f t="shared" si="183"/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5">
        <f t="shared" si="182"/>
        <v>41831.742962962962</v>
      </c>
      <c r="S2892" s="15">
        <f t="shared" si="183"/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5">
        <f t="shared" si="182"/>
        <v>42415.883425925931</v>
      </c>
      <c r="S2893" s="15">
        <f t="shared" si="183"/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5">
        <f t="shared" si="182"/>
        <v>41869.714166666665</v>
      </c>
      <c r="S2894" s="15">
        <f t="shared" si="183"/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5">
        <f t="shared" si="182"/>
        <v>41953.773090277777</v>
      </c>
      <c r="S2895" s="15">
        <f t="shared" si="183"/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5">
        <f t="shared" si="182"/>
        <v>42037.986284722225</v>
      </c>
      <c r="S2896" s="15">
        <f t="shared" si="183"/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5">
        <f t="shared" si="182"/>
        <v>41811.555462962962</v>
      </c>
      <c r="S2897" s="15">
        <f t="shared" si="183"/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5">
        <f t="shared" si="182"/>
        <v>42701.908807870372</v>
      </c>
      <c r="S2898" s="15">
        <f t="shared" si="183"/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5">
        <f t="shared" si="182"/>
        <v>42258.646504629629</v>
      </c>
      <c r="S2899" s="15">
        <f t="shared" si="183"/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5">
        <f t="shared" si="182"/>
        <v>42278.664965277778</v>
      </c>
      <c r="S2900" s="15">
        <f t="shared" si="183"/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5">
        <f t="shared" si="182"/>
        <v>42515.078217592592</v>
      </c>
      <c r="S2901" s="15">
        <f t="shared" si="183"/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5">
        <f t="shared" si="182"/>
        <v>41830.234166666669</v>
      </c>
      <c r="S2902" s="15">
        <f t="shared" si="183"/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5">
        <f t="shared" si="182"/>
        <v>41982.904386574075</v>
      </c>
      <c r="S2903" s="15">
        <f t="shared" si="183"/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5">
        <f t="shared" si="182"/>
        <v>42210.439768518518</v>
      </c>
      <c r="S2904" s="15">
        <f t="shared" si="183"/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5">
        <f t="shared" si="182"/>
        <v>42196.166874999995</v>
      </c>
      <c r="S2905" s="15">
        <f t="shared" si="183"/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5">
        <f t="shared" si="182"/>
        <v>41940.967951388891</v>
      </c>
      <c r="S2906" s="15">
        <f t="shared" si="183"/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5">
        <f t="shared" si="182"/>
        <v>42606.056863425925</v>
      </c>
      <c r="S2907" s="15">
        <f t="shared" si="183"/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5">
        <f t="shared" si="182"/>
        <v>42199.648912037039</v>
      </c>
      <c r="S2908" s="15">
        <f t="shared" si="183"/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5">
        <f t="shared" si="182"/>
        <v>42444.877743055549</v>
      </c>
      <c r="S2909" s="15">
        <f t="shared" si="183"/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5">
        <f t="shared" si="182"/>
        <v>42499.731701388882</v>
      </c>
      <c r="S2910" s="15">
        <f t="shared" si="183"/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5">
        <f t="shared" si="182"/>
        <v>41929.266215277778</v>
      </c>
      <c r="S2911" s="15">
        <f t="shared" si="183"/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5">
        <f t="shared" si="182"/>
        <v>42107.841284722221</v>
      </c>
      <c r="S2912" s="15">
        <f t="shared" si="183"/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5">
        <f t="shared" si="182"/>
        <v>42142.768819444449</v>
      </c>
      <c r="S2913" s="15">
        <f t="shared" si="183"/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5">
        <f t="shared" si="182"/>
        <v>42354.131643518514</v>
      </c>
      <c r="S2914" s="15">
        <f t="shared" si="183"/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5">
        <f t="shared" si="182"/>
        <v>41828.922905092593</v>
      </c>
      <c r="S2915" s="15">
        <f t="shared" si="183"/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5">
        <f t="shared" si="182"/>
        <v>42017.907337962963</v>
      </c>
      <c r="S2916" s="15">
        <f t="shared" si="183"/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5">
        <f t="shared" si="182"/>
        <v>42415.398032407407</v>
      </c>
      <c r="S2917" s="15">
        <f t="shared" si="183"/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5">
        <f t="shared" si="182"/>
        <v>41755.476724537039</v>
      </c>
      <c r="S2918" s="15">
        <f t="shared" si="183"/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5">
        <f t="shared" si="182"/>
        <v>42245.234340277777</v>
      </c>
      <c r="S2919" s="15">
        <f t="shared" si="183"/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5">
        <f t="shared" si="182"/>
        <v>42278.629710648151</v>
      </c>
      <c r="S2920" s="15">
        <f t="shared" si="183"/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5">
        <f t="shared" si="182"/>
        <v>41826.61954861111</v>
      </c>
      <c r="S2921" s="15">
        <f t="shared" si="183"/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5">
        <f t="shared" si="182"/>
        <v>42058.792476851857</v>
      </c>
      <c r="S2922" s="15">
        <f t="shared" si="183"/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5">
        <f t="shared" si="182"/>
        <v>41877.886620370373</v>
      </c>
      <c r="S2923" s="15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5">
        <f t="shared" si="182"/>
        <v>42097.874155092592</v>
      </c>
      <c r="S2924" s="15">
        <f t="shared" si="183"/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5">
        <f t="shared" si="182"/>
        <v>42013.15253472222</v>
      </c>
      <c r="S2925" s="15">
        <f t="shared" si="183"/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5">
        <f t="shared" si="182"/>
        <v>42103.556828703702</v>
      </c>
      <c r="S2926" s="15">
        <f t="shared" si="183"/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5">
        <f t="shared" si="182"/>
        <v>41863.584120370368</v>
      </c>
      <c r="S2927" s="15">
        <f t="shared" si="183"/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5">
        <f t="shared" si="182"/>
        <v>42044.765960648147</v>
      </c>
      <c r="S2928" s="15">
        <f t="shared" si="183"/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5">
        <f t="shared" si="182"/>
        <v>41806.669317129628</v>
      </c>
      <c r="S2929" s="15">
        <f t="shared" si="183"/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5">
        <f t="shared" si="182"/>
        <v>42403.998217592598</v>
      </c>
      <c r="S2930" s="15">
        <f t="shared" si="183"/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5">
        <f t="shared" si="182"/>
        <v>41754.564328703702</v>
      </c>
      <c r="S2931" s="15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5">
        <f t="shared" si="182"/>
        <v>42101.584074074075</v>
      </c>
      <c r="S2932" s="15">
        <f t="shared" si="183"/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5">
        <f t="shared" si="182"/>
        <v>41872.291238425925</v>
      </c>
      <c r="S2933" s="15">
        <f t="shared" si="183"/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5">
        <f t="shared" si="182"/>
        <v>42025.164780092593</v>
      </c>
      <c r="S2934" s="15">
        <f t="shared" si="183"/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5">
        <f t="shared" si="182"/>
        <v>42495.956631944442</v>
      </c>
      <c r="S2935" s="15">
        <f t="shared" si="183"/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5">
        <f t="shared" si="182"/>
        <v>41775.636157407411</v>
      </c>
      <c r="S2936" s="15">
        <f t="shared" si="183"/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5">
        <f t="shared" si="182"/>
        <v>42553.583425925928</v>
      </c>
      <c r="S2937" s="15">
        <f t="shared" si="183"/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5">
        <f t="shared" si="182"/>
        <v>41912.650729166664</v>
      </c>
      <c r="S2938" s="15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5">
        <f t="shared" si="182"/>
        <v>41803.457326388889</v>
      </c>
      <c r="S2939" s="15">
        <f t="shared" si="183"/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5">
        <f t="shared" si="182"/>
        <v>42004.703865740739</v>
      </c>
      <c r="S2940" s="15">
        <f t="shared" si="183"/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5">
        <f t="shared" si="182"/>
        <v>41845.809166666666</v>
      </c>
      <c r="S2941" s="15">
        <f t="shared" si="183"/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5">
        <f t="shared" si="182"/>
        <v>41982.773356481484</v>
      </c>
      <c r="S2942" s="15">
        <f t="shared" si="183"/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5">
        <f t="shared" si="182"/>
        <v>42034.960127314815</v>
      </c>
      <c r="S2943" s="15">
        <f t="shared" si="183"/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5">
        <f t="shared" si="182"/>
        <v>42334.803923611107</v>
      </c>
      <c r="S2944" s="15">
        <f t="shared" si="183"/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5">
        <f t="shared" si="182"/>
        <v>42077.129398148143</v>
      </c>
      <c r="S2945" s="15">
        <f t="shared" si="183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0"/>
        <v>1</v>
      </c>
      <c r="Q2946">
        <f t="shared" si="181"/>
        <v>100</v>
      </c>
      <c r="R2946" s="15">
        <f t="shared" si="182"/>
        <v>42132.9143287037</v>
      </c>
      <c r="S2946" s="15">
        <f t="shared" si="183"/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5">
        <f t="shared" si="186"/>
        <v>42567.531157407408</v>
      </c>
      <c r="S2948" s="15">
        <f t="shared" si="187"/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5">
        <f t="shared" si="186"/>
        <v>42649.562118055561</v>
      </c>
      <c r="S2949" s="15">
        <f t="shared" si="187"/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5">
        <f t="shared" si="186"/>
        <v>42097.649224537032</v>
      </c>
      <c r="S2950" s="15">
        <f t="shared" si="187"/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5">
        <f t="shared" si="186"/>
        <v>42297.823113425926</v>
      </c>
      <c r="S2951" s="15">
        <f t="shared" si="187"/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5">
        <f t="shared" si="186"/>
        <v>41872.802928240737</v>
      </c>
      <c r="S2953" s="15">
        <f t="shared" si="187"/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5">
        <f t="shared" si="186"/>
        <v>42628.690266203703</v>
      </c>
      <c r="S2954" s="15">
        <f t="shared" si="187"/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5">
        <f t="shared" si="186"/>
        <v>42255.791909722218</v>
      </c>
      <c r="S2955" s="15">
        <f t="shared" si="187"/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5">
        <f t="shared" si="186"/>
        <v>42141.741307870368</v>
      </c>
      <c r="S2957" s="15">
        <f t="shared" si="187"/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5">
        <f t="shared" si="186"/>
        <v>42464.958912037036</v>
      </c>
      <c r="S2958" s="15">
        <f t="shared" si="187"/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5">
        <f t="shared" si="186"/>
        <v>42031.011249999996</v>
      </c>
      <c r="S2959" s="15">
        <f t="shared" si="187"/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5">
        <f t="shared" si="186"/>
        <v>42061.212488425925</v>
      </c>
      <c r="S2963" s="15">
        <f t="shared" si="187"/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5">
        <f t="shared" si="186"/>
        <v>42036.24428240741</v>
      </c>
      <c r="S2964" s="15">
        <f t="shared" si="187"/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5">
        <f t="shared" si="186"/>
        <v>42157.470185185186</v>
      </c>
      <c r="S2965" s="15">
        <f t="shared" si="187"/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5">
        <f t="shared" si="186"/>
        <v>41827.909942129627</v>
      </c>
      <c r="S2966" s="15">
        <f t="shared" si="187"/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5">
        <f t="shared" si="186"/>
        <v>42162.729548611111</v>
      </c>
      <c r="S2967" s="15">
        <f t="shared" si="187"/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5">
        <f t="shared" si="186"/>
        <v>42233.738564814819</v>
      </c>
      <c r="S2968" s="15">
        <f t="shared" si="187"/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5">
        <f t="shared" si="186"/>
        <v>42042.197824074072</v>
      </c>
      <c r="S2969" s="15">
        <f t="shared" si="187"/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5">
        <f t="shared" si="186"/>
        <v>42585.523842592593</v>
      </c>
      <c r="S2970" s="15">
        <f t="shared" si="187"/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5">
        <f t="shared" si="186"/>
        <v>42097.786493055552</v>
      </c>
      <c r="S2971" s="15">
        <f t="shared" si="187"/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5">
        <f t="shared" si="186"/>
        <v>41808.669571759259</v>
      </c>
      <c r="S2972" s="15">
        <f t="shared" si="187"/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5">
        <f t="shared" si="186"/>
        <v>41852.658310185187</v>
      </c>
      <c r="S2973" s="15">
        <f t="shared" si="187"/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5">
        <f t="shared" si="186"/>
        <v>42694.110185185185</v>
      </c>
      <c r="S2974" s="15">
        <f t="shared" si="187"/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5">
        <f t="shared" si="186"/>
        <v>42341.818379629629</v>
      </c>
      <c r="S2975" s="15">
        <f t="shared" si="187"/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5">
        <f t="shared" si="186"/>
        <v>41880.061006944445</v>
      </c>
      <c r="S2976" s="15">
        <f t="shared" si="187"/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5">
        <f t="shared" si="186"/>
        <v>41941.683865740742</v>
      </c>
      <c r="S2977" s="15">
        <f t="shared" si="187"/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5">
        <f t="shared" si="186"/>
        <v>42425.730671296296</v>
      </c>
      <c r="S2978" s="15">
        <f t="shared" si="187"/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5">
        <f t="shared" si="186"/>
        <v>42026.88118055556</v>
      </c>
      <c r="S2979" s="15">
        <f t="shared" si="187"/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5">
        <f t="shared" si="186"/>
        <v>41922.640590277777</v>
      </c>
      <c r="S2980" s="15">
        <f t="shared" si="187"/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5">
        <f t="shared" si="186"/>
        <v>41993.824340277773</v>
      </c>
      <c r="S2981" s="15">
        <f t="shared" si="187"/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5">
        <f t="shared" si="186"/>
        <v>42219.915856481486</v>
      </c>
      <c r="S2982" s="15">
        <f t="shared" si="187"/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5">
        <f t="shared" si="186"/>
        <v>42225.559675925921</v>
      </c>
      <c r="S2983" s="15">
        <f t="shared" si="187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5">
        <f t="shared" si="186"/>
        <v>42381.686840277776</v>
      </c>
      <c r="S2984" s="15">
        <f t="shared" si="187"/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5">
        <f t="shared" si="186"/>
        <v>41894.632361111115</v>
      </c>
      <c r="S2985" s="15">
        <f t="shared" si="187"/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5">
        <f t="shared" si="186"/>
        <v>42576.278715277775</v>
      </c>
      <c r="S2986" s="15">
        <f t="shared" si="187"/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5">
        <f t="shared" si="186"/>
        <v>42654.973703703698</v>
      </c>
      <c r="S2987" s="15">
        <f t="shared" si="187"/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5">
        <f t="shared" si="186"/>
        <v>42431.500069444446</v>
      </c>
      <c r="S2988" s="15">
        <f t="shared" si="187"/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5">
        <f t="shared" si="186"/>
        <v>42627.307303240741</v>
      </c>
      <c r="S2989" s="15">
        <f t="shared" si="187"/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5">
        <f t="shared" si="186"/>
        <v>42511.362048611118</v>
      </c>
      <c r="S2990" s="15">
        <f t="shared" si="187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5">
        <f t="shared" si="186"/>
        <v>42337.02039351852</v>
      </c>
      <c r="S2991" s="15">
        <f t="shared" si="187"/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5">
        <f t="shared" si="186"/>
        <v>42341.57430555555</v>
      </c>
      <c r="S2992" s="15">
        <f t="shared" si="187"/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5">
        <f t="shared" si="186"/>
        <v>42740.837152777778</v>
      </c>
      <c r="S2993" s="15">
        <f t="shared" si="187"/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5">
        <f t="shared" si="186"/>
        <v>42622.767476851848</v>
      </c>
      <c r="S2994" s="15">
        <f t="shared" si="187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5">
        <f t="shared" si="186"/>
        <v>42390.838738425926</v>
      </c>
      <c r="S2995" s="15">
        <f t="shared" si="187"/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5">
        <f t="shared" si="186"/>
        <v>41885.478842592594</v>
      </c>
      <c r="S2996" s="15">
        <f t="shared" si="187"/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5">
        <f t="shared" si="186"/>
        <v>42724.665173611109</v>
      </c>
      <c r="S2997" s="15">
        <f t="shared" si="187"/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5">
        <f t="shared" si="186"/>
        <v>42090.912500000006</v>
      </c>
      <c r="S2998" s="15">
        <f t="shared" si="187"/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5">
        <f t="shared" si="186"/>
        <v>42775.733715277776</v>
      </c>
      <c r="S2999" s="15">
        <f t="shared" si="187"/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5">
        <f t="shared" si="186"/>
        <v>41778.193622685183</v>
      </c>
      <c r="S3000" s="15">
        <f t="shared" si="187"/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5">
        <f t="shared" si="186"/>
        <v>42780.740277777775</v>
      </c>
      <c r="S3001" s="15">
        <f t="shared" si="187"/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5">
        <f t="shared" si="186"/>
        <v>42752.827199074076</v>
      </c>
      <c r="S3002" s="15">
        <f t="shared" si="187"/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5">
        <f t="shared" si="186"/>
        <v>42534.895625000005</v>
      </c>
      <c r="S3003" s="15">
        <f t="shared" si="187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5">
        <f t="shared" si="186"/>
        <v>41239.83625</v>
      </c>
      <c r="S3004" s="15">
        <f t="shared" si="187"/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5">
        <f t="shared" si="186"/>
        <v>42398.849259259259</v>
      </c>
      <c r="S3005" s="15">
        <f t="shared" si="187"/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5">
        <f t="shared" si="186"/>
        <v>41928.881064814814</v>
      </c>
      <c r="S3006" s="15">
        <f t="shared" si="187"/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5">
        <f t="shared" si="186"/>
        <v>41888.674826388888</v>
      </c>
      <c r="S3007" s="15">
        <f t="shared" si="187"/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5">
        <f t="shared" si="186"/>
        <v>41957.756840277783</v>
      </c>
      <c r="S3008" s="15">
        <f t="shared" si="187"/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5">
        <f t="shared" si="186"/>
        <v>42098.216238425928</v>
      </c>
      <c r="S3009" s="15">
        <f t="shared" si="187"/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4"/>
        <v>101</v>
      </c>
      <c r="Q3010">
        <f t="shared" si="185"/>
        <v>116.73</v>
      </c>
      <c r="R3010" s="15">
        <f t="shared" si="186"/>
        <v>42360.212025462963</v>
      </c>
      <c r="S3010" s="15">
        <f t="shared" si="187"/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188">ROUND(E3011/D3011*100,0)</f>
        <v>120</v>
      </c>
      <c r="Q3011">
        <f t="shared" ref="Q3011:Q3074" si="189">IFERROR(ROUND(E3011/L3011,2),0)</f>
        <v>233.9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5">
        <f t="shared" si="190"/>
        <v>42334.468935185185</v>
      </c>
      <c r="S3013" s="15">
        <f t="shared" si="191"/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5">
        <f t="shared" si="190"/>
        <v>42024.702893518523</v>
      </c>
      <c r="S3014" s="15">
        <f t="shared" si="191"/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5">
        <f t="shared" si="190"/>
        <v>42146.836215277777</v>
      </c>
      <c r="S3015" s="15">
        <f t="shared" si="191"/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5">
        <f t="shared" si="190"/>
        <v>41920.123611111114</v>
      </c>
      <c r="S3016" s="15">
        <f t="shared" si="191"/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5">
        <f t="shared" si="190"/>
        <v>41785.72729166667</v>
      </c>
      <c r="S3017" s="15">
        <f t="shared" si="191"/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5">
        <f t="shared" si="190"/>
        <v>41778.548055555555</v>
      </c>
      <c r="S3018" s="15">
        <f t="shared" si="191"/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5">
        <f t="shared" si="190"/>
        <v>41841.850034722222</v>
      </c>
      <c r="S3019" s="15">
        <f t="shared" si="191"/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5">
        <f t="shared" si="190"/>
        <v>42163.29833333334</v>
      </c>
      <c r="S3020" s="15">
        <f t="shared" si="191"/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5">
        <f t="shared" si="190"/>
        <v>41758.833564814813</v>
      </c>
      <c r="S3021" s="15">
        <f t="shared" si="191"/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5">
        <f t="shared" si="190"/>
        <v>42170.846446759257</v>
      </c>
      <c r="S3022" s="15">
        <f t="shared" si="191"/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5">
        <f t="shared" si="190"/>
        <v>42660.618854166663</v>
      </c>
      <c r="S3023" s="15">
        <f t="shared" si="191"/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5">
        <f t="shared" si="190"/>
        <v>42564.95380787037</v>
      </c>
      <c r="S3024" s="15">
        <f t="shared" si="191"/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5">
        <f t="shared" si="190"/>
        <v>42121.675763888896</v>
      </c>
      <c r="S3025" s="15">
        <f t="shared" si="191"/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5">
        <f t="shared" si="190"/>
        <v>41158.993923611109</v>
      </c>
      <c r="S3026" s="15">
        <f t="shared" si="191"/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5">
        <f t="shared" si="190"/>
        <v>41761.509409722225</v>
      </c>
      <c r="S3027" s="15">
        <f t="shared" si="191"/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5">
        <f t="shared" si="190"/>
        <v>42783.459398148145</v>
      </c>
      <c r="S3028" s="15">
        <f t="shared" si="191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5">
        <f t="shared" si="190"/>
        <v>42053.704293981486</v>
      </c>
      <c r="S3029" s="15">
        <f t="shared" si="191"/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5">
        <f t="shared" si="190"/>
        <v>42567.264178240745</v>
      </c>
      <c r="S3030" s="15">
        <f t="shared" si="191"/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5">
        <f t="shared" si="190"/>
        <v>41932.708877314813</v>
      </c>
      <c r="S3031" s="15">
        <f t="shared" si="191"/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5">
        <f t="shared" si="190"/>
        <v>42233.747349537036</v>
      </c>
      <c r="S3032" s="15">
        <f t="shared" si="191"/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5">
        <f t="shared" si="190"/>
        <v>42597.882488425923</v>
      </c>
      <c r="S3033" s="15">
        <f t="shared" si="191"/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5">
        <f t="shared" si="190"/>
        <v>42228.044664351852</v>
      </c>
      <c r="S3034" s="15">
        <f t="shared" si="191"/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5">
        <f t="shared" si="190"/>
        <v>42570.110243055555</v>
      </c>
      <c r="S3035" s="15">
        <f t="shared" si="191"/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5">
        <f t="shared" si="190"/>
        <v>42644.535358796296</v>
      </c>
      <c r="S3036" s="15">
        <f t="shared" si="191"/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5">
        <f t="shared" si="190"/>
        <v>41368.560289351852</v>
      </c>
      <c r="S3037" s="15">
        <f t="shared" si="191"/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5">
        <f t="shared" si="190"/>
        <v>41466.785231481481</v>
      </c>
      <c r="S3038" s="15">
        <f t="shared" si="191"/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5">
        <f t="shared" si="190"/>
        <v>40378.893206018518</v>
      </c>
      <c r="S3039" s="15">
        <f t="shared" si="191"/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5">
        <f t="shared" si="190"/>
        <v>42373.252280092594</v>
      </c>
      <c r="S3040" s="15">
        <f t="shared" si="191"/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5">
        <f t="shared" si="190"/>
        <v>41610.794421296298</v>
      </c>
      <c r="S3041" s="15">
        <f t="shared" si="191"/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5">
        <f t="shared" si="190"/>
        <v>42177.791909722218</v>
      </c>
      <c r="S3042" s="15">
        <f t="shared" si="191"/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5">
        <f t="shared" si="190"/>
        <v>42359.868611111116</v>
      </c>
      <c r="S3043" s="15">
        <f t="shared" si="191"/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5">
        <f t="shared" si="190"/>
        <v>42253.688043981485</v>
      </c>
      <c r="S3044" s="15">
        <f t="shared" si="191"/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5">
        <f t="shared" si="190"/>
        <v>42083.070590277777</v>
      </c>
      <c r="S3045" s="15">
        <f t="shared" si="191"/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5">
        <f t="shared" si="190"/>
        <v>42387.7268287037</v>
      </c>
      <c r="S3046" s="15">
        <f t="shared" si="191"/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5">
        <f t="shared" si="190"/>
        <v>41843.155729166669</v>
      </c>
      <c r="S3047" s="15">
        <f t="shared" si="191"/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5">
        <f t="shared" si="190"/>
        <v>41862.803078703706</v>
      </c>
      <c r="S3048" s="15">
        <f t="shared" si="191"/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5">
        <f t="shared" si="190"/>
        <v>42443.989050925928</v>
      </c>
      <c r="S3049" s="15">
        <f t="shared" si="191"/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5">
        <f t="shared" si="190"/>
        <v>41975.901180555549</v>
      </c>
      <c r="S3050" s="15">
        <f t="shared" si="191"/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5">
        <f t="shared" si="190"/>
        <v>42139.014525462961</v>
      </c>
      <c r="S3051" s="15">
        <f t="shared" si="191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5">
        <f t="shared" si="190"/>
        <v>42465.16851851852</v>
      </c>
      <c r="S3052" s="15">
        <f t="shared" si="191"/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5">
        <f t="shared" si="190"/>
        <v>42744.416030092587</v>
      </c>
      <c r="S3053" s="15">
        <f t="shared" si="191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5">
        <f t="shared" si="190"/>
        <v>42122.670069444444</v>
      </c>
      <c r="S3054" s="15">
        <f t="shared" si="191"/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5">
        <f t="shared" si="190"/>
        <v>41862.761724537035</v>
      </c>
      <c r="S3055" s="15">
        <f t="shared" si="191"/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5">
        <f t="shared" si="190"/>
        <v>41953.95821759259</v>
      </c>
      <c r="S3057" s="15">
        <f t="shared" si="191"/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5">
        <f t="shared" si="190"/>
        <v>42460.374305555553</v>
      </c>
      <c r="S3060" s="15">
        <f t="shared" si="191"/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5">
        <f t="shared" si="190"/>
        <v>41829.935717592591</v>
      </c>
      <c r="S3061" s="15">
        <f t="shared" si="191"/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5">
        <f t="shared" si="190"/>
        <v>42245.274699074071</v>
      </c>
      <c r="S3062" s="15">
        <f t="shared" si="191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5">
        <f t="shared" si="190"/>
        <v>42248.535787037035</v>
      </c>
      <c r="S3064" s="15">
        <f t="shared" si="191"/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5">
        <f t="shared" si="190"/>
        <v>42630.922893518517</v>
      </c>
      <c r="S3065" s="15">
        <f t="shared" si="191"/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5">
        <f t="shared" si="190"/>
        <v>42299.130162037036</v>
      </c>
      <c r="S3066" s="15">
        <f t="shared" si="191"/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5">
        <f t="shared" si="190"/>
        <v>41825.055231481485</v>
      </c>
      <c r="S3067" s="15">
        <f t="shared" si="191"/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5">
        <f t="shared" si="190"/>
        <v>42531.228437500002</v>
      </c>
      <c r="S3068" s="15">
        <f t="shared" si="191"/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5">
        <f t="shared" si="190"/>
        <v>42263.691574074073</v>
      </c>
      <c r="S3070" s="15">
        <f t="shared" si="191"/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5">
        <f t="shared" si="190"/>
        <v>41957.833726851852</v>
      </c>
      <c r="S3071" s="15">
        <f t="shared" si="191"/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5">
        <f t="shared" si="190"/>
        <v>42690.733437499999</v>
      </c>
      <c r="S3072" s="15">
        <f t="shared" si="191"/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5">
        <f t="shared" si="190"/>
        <v>42097.732418981483</v>
      </c>
      <c r="S3073" s="15">
        <f t="shared" si="191"/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88"/>
        <v>0</v>
      </c>
      <c r="Q3074">
        <f t="shared" si="189"/>
        <v>1</v>
      </c>
      <c r="R3074" s="15">
        <f t="shared" si="190"/>
        <v>42658.690532407403</v>
      </c>
      <c r="S3074" s="15">
        <f t="shared" si="191"/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192">ROUND(E3075/D3075*100,0)</f>
        <v>0</v>
      </c>
      <c r="Q3075">
        <f t="shared" ref="Q3075:Q3138" si="193">IFERROR(ROUND(E3075/L3075,2),0)</f>
        <v>92.14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5">
        <f t="shared" si="194"/>
        <v>42409.571284722217</v>
      </c>
      <c r="S3076" s="15">
        <f t="shared" si="195"/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5">
        <f t="shared" si="194"/>
        <v>42551.102314814809</v>
      </c>
      <c r="S3077" s="15">
        <f t="shared" si="195"/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5">
        <f t="shared" si="194"/>
        <v>42226.651886574073</v>
      </c>
      <c r="S3078" s="15">
        <f t="shared" si="195"/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5">
        <f t="shared" si="194"/>
        <v>42766.956921296296</v>
      </c>
      <c r="S3079" s="15">
        <f t="shared" si="195"/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5">
        <f t="shared" si="194"/>
        <v>42031.138831018514</v>
      </c>
      <c r="S3080" s="15">
        <f t="shared" si="195"/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5">
        <f t="shared" si="194"/>
        <v>42055.713368055556</v>
      </c>
      <c r="S3081" s="15">
        <f t="shared" si="195"/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5">
        <f t="shared" si="194"/>
        <v>41940.028287037036</v>
      </c>
      <c r="S3082" s="15">
        <f t="shared" si="195"/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5">
        <f t="shared" si="194"/>
        <v>42237.181608796294</v>
      </c>
      <c r="S3083" s="15">
        <f t="shared" si="195"/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5">
        <f t="shared" si="194"/>
        <v>41853.563402777778</v>
      </c>
      <c r="S3085" s="15">
        <f t="shared" si="195"/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5">
        <f t="shared" si="194"/>
        <v>42100.723738425921</v>
      </c>
      <c r="S3086" s="15">
        <f t="shared" si="195"/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5">
        <f t="shared" si="194"/>
        <v>42246.883784722217</v>
      </c>
      <c r="S3087" s="15">
        <f t="shared" si="195"/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5">
        <f t="shared" si="194"/>
        <v>42173.67082175926</v>
      </c>
      <c r="S3088" s="15">
        <f t="shared" si="195"/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5">
        <f t="shared" si="194"/>
        <v>42665.150347222225</v>
      </c>
      <c r="S3089" s="15">
        <f t="shared" si="195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5">
        <f t="shared" si="194"/>
        <v>41981.57230324074</v>
      </c>
      <c r="S3090" s="15">
        <f t="shared" si="195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5">
        <f t="shared" si="194"/>
        <v>42528.542627314819</v>
      </c>
      <c r="S3091" s="15">
        <f t="shared" si="195"/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5">
        <f t="shared" si="194"/>
        <v>42065.818807870368</v>
      </c>
      <c r="S3092" s="15">
        <f t="shared" si="195"/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5">
        <f t="shared" si="194"/>
        <v>42566.948414351849</v>
      </c>
      <c r="S3093" s="15">
        <f t="shared" si="195"/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5">
        <f t="shared" si="194"/>
        <v>42255.619351851856</v>
      </c>
      <c r="S3094" s="15">
        <f t="shared" si="195"/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5">
        <f t="shared" si="194"/>
        <v>41760.909039351849</v>
      </c>
      <c r="S3095" s="15">
        <f t="shared" si="195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5">
        <f t="shared" si="194"/>
        <v>42207.795787037037</v>
      </c>
      <c r="S3096" s="15">
        <f t="shared" si="195"/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5">
        <f t="shared" si="194"/>
        <v>42523.025231481486</v>
      </c>
      <c r="S3097" s="15">
        <f t="shared" si="195"/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5">
        <f t="shared" si="194"/>
        <v>42114.825532407413</v>
      </c>
      <c r="S3098" s="15">
        <f t="shared" si="195"/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5">
        <f t="shared" si="194"/>
        <v>42629.503483796296</v>
      </c>
      <c r="S3099" s="15">
        <f t="shared" si="195"/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5">
        <f t="shared" si="194"/>
        <v>42359.792233796295</v>
      </c>
      <c r="S3100" s="15">
        <f t="shared" si="195"/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5">
        <f t="shared" si="194"/>
        <v>42382.189710648148</v>
      </c>
      <c r="S3101" s="15">
        <f t="shared" si="195"/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5">
        <f t="shared" si="194"/>
        <v>41902.622395833336</v>
      </c>
      <c r="S3102" s="15">
        <f t="shared" si="195"/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5">
        <f t="shared" si="194"/>
        <v>42171.383530092593</v>
      </c>
      <c r="S3103" s="15">
        <f t="shared" si="195"/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5">
        <f t="shared" si="194"/>
        <v>42555.340486111112</v>
      </c>
      <c r="S3104" s="15">
        <f t="shared" si="195"/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5">
        <f t="shared" si="194"/>
        <v>42107.156319444446</v>
      </c>
      <c r="S3105" s="15">
        <f t="shared" si="195"/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5">
        <f t="shared" si="194"/>
        <v>41876.718935185185</v>
      </c>
      <c r="S3107" s="15">
        <f t="shared" si="195"/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5">
        <f t="shared" si="194"/>
        <v>42241.429120370376</v>
      </c>
      <c r="S3108" s="15">
        <f t="shared" si="195"/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5">
        <f t="shared" si="194"/>
        <v>42128.814247685179</v>
      </c>
      <c r="S3109" s="15">
        <f t="shared" si="195"/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5">
        <f t="shared" si="194"/>
        <v>42062.680486111116</v>
      </c>
      <c r="S3110" s="15">
        <f t="shared" si="195"/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5">
        <f t="shared" si="194"/>
        <v>41844.125115740739</v>
      </c>
      <c r="S3111" s="15">
        <f t="shared" si="195"/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5">
        <f t="shared" si="194"/>
        <v>42745.031469907408</v>
      </c>
      <c r="S3112" s="15">
        <f t="shared" si="195"/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5">
        <f t="shared" si="194"/>
        <v>41885.595138888886</v>
      </c>
      <c r="S3113" s="15">
        <f t="shared" si="195"/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5">
        <f t="shared" si="194"/>
        <v>42615.121921296297</v>
      </c>
      <c r="S3114" s="15">
        <f t="shared" si="195"/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5">
        <f t="shared" si="194"/>
        <v>42081.731273148151</v>
      </c>
      <c r="S3115" s="15">
        <f t="shared" si="195"/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5">
        <f t="shared" si="194"/>
        <v>42081.515335648146</v>
      </c>
      <c r="S3118" s="15">
        <f t="shared" si="195"/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5">
        <f t="shared" si="194"/>
        <v>42509.374537037031</v>
      </c>
      <c r="S3119" s="15">
        <f t="shared" si="195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5">
        <f t="shared" si="194"/>
        <v>42060.04550925926</v>
      </c>
      <c r="S3121" s="15">
        <f t="shared" si="195"/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5">
        <f t="shared" si="194"/>
        <v>42435.942083333335</v>
      </c>
      <c r="S3122" s="15">
        <f t="shared" si="195"/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5">
        <f t="shared" si="194"/>
        <v>41848.679803240739</v>
      </c>
      <c r="S3123" s="15">
        <f t="shared" si="195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5">
        <f t="shared" si="194"/>
        <v>42678.932083333333</v>
      </c>
      <c r="S3124" s="15">
        <f t="shared" si="195"/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5">
        <f t="shared" si="194"/>
        <v>42530.993032407408</v>
      </c>
      <c r="S3125" s="15">
        <f t="shared" si="195"/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5">
        <f t="shared" si="194"/>
        <v>41977.780104166668</v>
      </c>
      <c r="S3126" s="15">
        <f t="shared" si="195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5">
        <f t="shared" si="194"/>
        <v>42427.01807870371</v>
      </c>
      <c r="S3128" s="15">
        <f t="shared" si="195"/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5">
        <f t="shared" si="194"/>
        <v>42780.825706018513</v>
      </c>
      <c r="S3130" s="15">
        <f t="shared" si="195"/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5">
        <f t="shared" si="194"/>
        <v>42803.842812499999</v>
      </c>
      <c r="S3131" s="15">
        <f t="shared" si="195"/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5">
        <f t="shared" si="194"/>
        <v>42808.640231481477</v>
      </c>
      <c r="S3132" s="15">
        <f t="shared" si="195"/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5">
        <f t="shared" si="194"/>
        <v>42803.579224537039</v>
      </c>
      <c r="S3133" s="15">
        <f t="shared" si="195"/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5">
        <f t="shared" si="194"/>
        <v>42786.350231481483</v>
      </c>
      <c r="S3134" s="15">
        <f t="shared" si="195"/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5">
        <f t="shared" si="194"/>
        <v>42788.565208333333</v>
      </c>
      <c r="S3135" s="15">
        <f t="shared" si="195"/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5">
        <f t="shared" si="194"/>
        <v>42800.720127314817</v>
      </c>
      <c r="S3136" s="15">
        <f t="shared" si="195"/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5">
        <f t="shared" si="194"/>
        <v>42807.151863425926</v>
      </c>
      <c r="S3137" s="15">
        <f t="shared" si="195"/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2"/>
        <v>128</v>
      </c>
      <c r="Q3138">
        <f t="shared" si="193"/>
        <v>29.05</v>
      </c>
      <c r="R3138" s="15">
        <f t="shared" si="194"/>
        <v>42789.462430555555</v>
      </c>
      <c r="S3138" s="15">
        <f t="shared" si="195"/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196">ROUND(E3139/D3139*100,0)</f>
        <v>3</v>
      </c>
      <c r="Q3139">
        <f t="shared" ref="Q3139:Q3202" si="197">IFERROR(ROUND(E3139/L3139,2),0)</f>
        <v>50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5">
        <f t="shared" si="198"/>
        <v>42802.718784722223</v>
      </c>
      <c r="S3142" s="15">
        <f t="shared" si="199"/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5">
        <f t="shared" si="198"/>
        <v>42800.753333333334</v>
      </c>
      <c r="S3143" s="15">
        <f t="shared" si="199"/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5">
        <f t="shared" si="198"/>
        <v>42783.513182870374</v>
      </c>
      <c r="S3144" s="15">
        <f t="shared" si="199"/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5">
        <f t="shared" si="198"/>
        <v>42796.538275462968</v>
      </c>
      <c r="S3146" s="15">
        <f t="shared" si="199"/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5">
        <f t="shared" si="198"/>
        <v>42796.682476851856</v>
      </c>
      <c r="S3148" s="15">
        <f t="shared" si="199"/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5">
        <f t="shared" si="198"/>
        <v>41909.969386574077</v>
      </c>
      <c r="S3149" s="15">
        <f t="shared" si="199"/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5">
        <f t="shared" si="198"/>
        <v>41891.665324074071</v>
      </c>
      <c r="S3150" s="15">
        <f t="shared" si="199"/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5">
        <f t="shared" si="198"/>
        <v>41226.017361111109</v>
      </c>
      <c r="S3151" s="15">
        <f t="shared" si="199"/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5">
        <f t="shared" si="198"/>
        <v>40478.263923611114</v>
      </c>
      <c r="S3152" s="15">
        <f t="shared" si="199"/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5">
        <f t="shared" si="198"/>
        <v>41862.83997685185</v>
      </c>
      <c r="S3153" s="15">
        <f t="shared" si="199"/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5">
        <f t="shared" si="198"/>
        <v>41550.867673611108</v>
      </c>
      <c r="S3154" s="15">
        <f t="shared" si="199"/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5">
        <f t="shared" si="198"/>
        <v>40633.154363425929</v>
      </c>
      <c r="S3155" s="15">
        <f t="shared" si="199"/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5">
        <f t="shared" si="198"/>
        <v>40970.875671296293</v>
      </c>
      <c r="S3156" s="15">
        <f t="shared" si="199"/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5">
        <f t="shared" si="198"/>
        <v>41233.499131944445</v>
      </c>
      <c r="S3157" s="15">
        <f t="shared" si="199"/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5">
        <f t="shared" si="198"/>
        <v>41026.953055555554</v>
      </c>
      <c r="S3158" s="15">
        <f t="shared" si="199"/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5">
        <f t="shared" si="198"/>
        <v>41829.788252314815</v>
      </c>
      <c r="S3159" s="15">
        <f t="shared" si="199"/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5">
        <f t="shared" si="198"/>
        <v>41447.839722222219</v>
      </c>
      <c r="S3160" s="15">
        <f t="shared" si="199"/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5">
        <f t="shared" si="198"/>
        <v>40884.066678240742</v>
      </c>
      <c r="S3161" s="15">
        <f t="shared" si="199"/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5">
        <f t="shared" si="198"/>
        <v>41841.26489583333</v>
      </c>
      <c r="S3162" s="15">
        <f t="shared" si="199"/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5">
        <f t="shared" si="198"/>
        <v>41897.536134259259</v>
      </c>
      <c r="S3163" s="15">
        <f t="shared" si="199"/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5">
        <f t="shared" si="198"/>
        <v>41799.685902777775</v>
      </c>
      <c r="S3164" s="15">
        <f t="shared" si="199"/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5">
        <f t="shared" si="198"/>
        <v>41775.753761574073</v>
      </c>
      <c r="S3165" s="15">
        <f t="shared" si="199"/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5">
        <f t="shared" si="198"/>
        <v>41766.80572916667</v>
      </c>
      <c r="S3166" s="15">
        <f t="shared" si="199"/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5">
        <f t="shared" si="198"/>
        <v>40644.159259259257</v>
      </c>
      <c r="S3167" s="15">
        <f t="shared" si="199"/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5">
        <f t="shared" si="198"/>
        <v>41940.69158564815</v>
      </c>
      <c r="S3168" s="15">
        <f t="shared" si="199"/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5">
        <f t="shared" si="198"/>
        <v>41839.175706018519</v>
      </c>
      <c r="S3169" s="15">
        <f t="shared" si="199"/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5">
        <f t="shared" si="198"/>
        <v>41772.105937500004</v>
      </c>
      <c r="S3170" s="15">
        <f t="shared" si="199"/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5">
        <f t="shared" si="198"/>
        <v>41591.737974537034</v>
      </c>
      <c r="S3171" s="15">
        <f t="shared" si="199"/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5">
        <f t="shared" si="198"/>
        <v>41789.080370370371</v>
      </c>
      <c r="S3172" s="15">
        <f t="shared" si="199"/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5">
        <f t="shared" si="198"/>
        <v>42466.608310185184</v>
      </c>
      <c r="S3173" s="15">
        <f t="shared" si="199"/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5">
        <f t="shared" si="198"/>
        <v>40923.729953703703</v>
      </c>
      <c r="S3174" s="15">
        <f t="shared" si="199"/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5">
        <f t="shared" si="198"/>
        <v>41878.878379629627</v>
      </c>
      <c r="S3175" s="15">
        <f t="shared" si="199"/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5">
        <f t="shared" si="198"/>
        <v>41862.864675925928</v>
      </c>
      <c r="S3176" s="15">
        <f t="shared" si="199"/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5">
        <f t="shared" si="198"/>
        <v>40531.886886574073</v>
      </c>
      <c r="S3177" s="15">
        <f t="shared" si="199"/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5">
        <f t="shared" si="198"/>
        <v>41477.930914351848</v>
      </c>
      <c r="S3178" s="15">
        <f t="shared" si="199"/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5">
        <f t="shared" si="198"/>
        <v>41781.666770833333</v>
      </c>
      <c r="S3179" s="15">
        <f t="shared" si="199"/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5">
        <f t="shared" si="198"/>
        <v>41806.605034722219</v>
      </c>
      <c r="S3180" s="15">
        <f t="shared" si="199"/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5">
        <f t="shared" si="198"/>
        <v>41375.702210648145</v>
      </c>
      <c r="S3181" s="15">
        <f t="shared" si="199"/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5">
        <f t="shared" si="198"/>
        <v>41780.412604166668</v>
      </c>
      <c r="S3182" s="15">
        <f t="shared" si="199"/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5">
        <f t="shared" si="198"/>
        <v>41779.310034722221</v>
      </c>
      <c r="S3183" s="15">
        <f t="shared" si="199"/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5">
        <f t="shared" si="198"/>
        <v>40883.949317129627</v>
      </c>
      <c r="S3184" s="15">
        <f t="shared" si="199"/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5">
        <f t="shared" si="198"/>
        <v>41491.79478009259</v>
      </c>
      <c r="S3185" s="15">
        <f t="shared" si="199"/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5">
        <f t="shared" si="198"/>
        <v>41791.993414351848</v>
      </c>
      <c r="S3186" s="15">
        <f t="shared" si="199"/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5">
        <f t="shared" si="198"/>
        <v>41829.977326388893</v>
      </c>
      <c r="S3187" s="15">
        <f t="shared" si="199"/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5">
        <f t="shared" si="198"/>
        <v>41868.924050925925</v>
      </c>
      <c r="S3188" s="15">
        <f t="shared" si="199"/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5">
        <f t="shared" si="198"/>
        <v>41835.666354166664</v>
      </c>
      <c r="S3189" s="15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5">
        <f t="shared" si="198"/>
        <v>42144.415532407409</v>
      </c>
      <c r="S3190" s="15">
        <f t="shared" si="199"/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5">
        <f t="shared" si="198"/>
        <v>42118.346435185187</v>
      </c>
      <c r="S3191" s="15">
        <f t="shared" si="199"/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5">
        <f t="shared" si="198"/>
        <v>42538.755428240736</v>
      </c>
      <c r="S3193" s="15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5">
        <f t="shared" si="198"/>
        <v>42018.94049768518</v>
      </c>
      <c r="S3194" s="15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5">
        <f t="shared" si="198"/>
        <v>42010.968240740738</v>
      </c>
      <c r="S3195" s="15">
        <f t="shared" si="199"/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5">
        <f t="shared" si="198"/>
        <v>42017.594236111108</v>
      </c>
      <c r="S3197" s="15">
        <f t="shared" si="199"/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5">
        <f t="shared" si="198"/>
        <v>42009.493263888886</v>
      </c>
      <c r="S3199" s="15">
        <f t="shared" si="199"/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5">
        <f t="shared" si="198"/>
        <v>42013.424502314811</v>
      </c>
      <c r="S3200" s="15">
        <f t="shared" si="199"/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5">
        <f t="shared" si="198"/>
        <v>41858.761782407404</v>
      </c>
      <c r="S3201" s="15">
        <f t="shared" si="199"/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196"/>
        <v>0</v>
      </c>
      <c r="Q3202">
        <f t="shared" si="197"/>
        <v>1</v>
      </c>
      <c r="R3202" s="15">
        <f t="shared" si="198"/>
        <v>42460.320613425924</v>
      </c>
      <c r="S3202" s="15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00">ROUND(E3203/D3203*100,0)</f>
        <v>1</v>
      </c>
      <c r="Q3203">
        <f t="shared" ref="Q3203:Q3266" si="201">IFERROR(ROUND(E3203/L3203,2),0)</f>
        <v>12.5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5">
        <f t="shared" si="202"/>
        <v>42293.853541666671</v>
      </c>
      <c r="S3204" s="15">
        <f t="shared" si="203"/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5">
        <f t="shared" si="202"/>
        <v>42242.988680555558</v>
      </c>
      <c r="S3205" s="15">
        <f t="shared" si="203"/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5">
        <f t="shared" si="202"/>
        <v>42095.374675925923</v>
      </c>
      <c r="S3207" s="15">
        <f t="shared" si="203"/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5">
        <f t="shared" si="202"/>
        <v>42057.277858796297</v>
      </c>
      <c r="S3209" s="15">
        <f t="shared" si="203"/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5">
        <f t="shared" si="202"/>
        <v>41827.605057870373</v>
      </c>
      <c r="S3210" s="15">
        <f t="shared" si="203"/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5">
        <f t="shared" si="202"/>
        <v>41778.637245370373</v>
      </c>
      <c r="S3211" s="15">
        <f t="shared" si="203"/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5">
        <f t="shared" si="202"/>
        <v>41013.936562499999</v>
      </c>
      <c r="S3212" s="15">
        <f t="shared" si="203"/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5">
        <f t="shared" si="202"/>
        <v>41834.586574074077</v>
      </c>
      <c r="S3213" s="15">
        <f t="shared" si="203"/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5">
        <f t="shared" si="202"/>
        <v>41829.795729166668</v>
      </c>
      <c r="S3214" s="15">
        <f t="shared" si="203"/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5">
        <f t="shared" si="202"/>
        <v>42171.763414351852</v>
      </c>
      <c r="S3215" s="15">
        <f t="shared" si="203"/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5">
        <f t="shared" si="202"/>
        <v>42337.792511574073</v>
      </c>
      <c r="S3216" s="15">
        <f t="shared" si="203"/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5">
        <f t="shared" si="202"/>
        <v>42219.665173611109</v>
      </c>
      <c r="S3217" s="15">
        <f t="shared" si="203"/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5">
        <f t="shared" si="202"/>
        <v>42165.462627314817</v>
      </c>
      <c r="S3218" s="15">
        <f t="shared" si="203"/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5">
        <f t="shared" si="202"/>
        <v>42648.546111111107</v>
      </c>
      <c r="S3219" s="15">
        <f t="shared" si="203"/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5">
        <f t="shared" si="202"/>
        <v>41971.002152777779</v>
      </c>
      <c r="S3220" s="15">
        <f t="shared" si="203"/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5">
        <f t="shared" si="202"/>
        <v>42050.983182870375</v>
      </c>
      <c r="S3221" s="15">
        <f t="shared" si="203"/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5">
        <f t="shared" si="202"/>
        <v>42772.833379629628</v>
      </c>
      <c r="S3222" s="15">
        <f t="shared" si="203"/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5">
        <f t="shared" si="202"/>
        <v>42155.696793981479</v>
      </c>
      <c r="S3223" s="15">
        <f t="shared" si="203"/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5">
        <f t="shared" si="202"/>
        <v>42270.582141203704</v>
      </c>
      <c r="S3224" s="15">
        <f t="shared" si="203"/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5">
        <f t="shared" si="202"/>
        <v>42206.835370370376</v>
      </c>
      <c r="S3225" s="15">
        <f t="shared" si="203"/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5">
        <f t="shared" si="202"/>
        <v>42697.850844907407</v>
      </c>
      <c r="S3226" s="15">
        <f t="shared" si="203"/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5">
        <f t="shared" si="202"/>
        <v>42503.559467592597</v>
      </c>
      <c r="S3227" s="15">
        <f t="shared" si="203"/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5">
        <f t="shared" si="202"/>
        <v>42277.583472222221</v>
      </c>
      <c r="S3228" s="15">
        <f t="shared" si="203"/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5">
        <f t="shared" si="202"/>
        <v>42722.882361111115</v>
      </c>
      <c r="S3229" s="15">
        <f t="shared" si="203"/>
        <v>42752.882361111115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5">
        <f t="shared" si="202"/>
        <v>42323.70930555556</v>
      </c>
      <c r="S3230" s="15">
        <f t="shared" si="203"/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5">
        <f t="shared" si="202"/>
        <v>41933.291643518518</v>
      </c>
      <c r="S3231" s="15">
        <f t="shared" si="203"/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5">
        <f t="shared" si="202"/>
        <v>41898.168125000004</v>
      </c>
      <c r="S3232" s="15">
        <f t="shared" si="203"/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5">
        <f t="shared" si="202"/>
        <v>42446.943831018521</v>
      </c>
      <c r="S3233" s="15">
        <f t="shared" si="203"/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5">
        <f t="shared" si="202"/>
        <v>42463.81385416667</v>
      </c>
      <c r="S3234" s="15">
        <f t="shared" si="203"/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5">
        <f t="shared" si="202"/>
        <v>42766.805034722223</v>
      </c>
      <c r="S3235" s="15">
        <f t="shared" si="203"/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5">
        <f t="shared" si="202"/>
        <v>42734.789444444439</v>
      </c>
      <c r="S3236" s="15">
        <f t="shared" si="203"/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5">
        <f t="shared" si="202"/>
        <v>42522.347812499997</v>
      </c>
      <c r="S3237" s="15">
        <f t="shared" si="203"/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5">
        <f t="shared" si="202"/>
        <v>42702.917048611111</v>
      </c>
      <c r="S3238" s="15">
        <f t="shared" si="203"/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5">
        <f t="shared" si="202"/>
        <v>42252.474351851852</v>
      </c>
      <c r="S3239" s="15">
        <f t="shared" si="203"/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5">
        <f t="shared" si="202"/>
        <v>42156.510393518518</v>
      </c>
      <c r="S3240" s="15">
        <f t="shared" si="203"/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5">
        <f t="shared" si="202"/>
        <v>42278.089039351849</v>
      </c>
      <c r="S3241" s="15">
        <f t="shared" si="203"/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5">
        <f t="shared" si="202"/>
        <v>42754.693842592591</v>
      </c>
      <c r="S3242" s="15">
        <f t="shared" si="203"/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5">
        <f t="shared" si="202"/>
        <v>41893.324884259258</v>
      </c>
      <c r="S3243" s="15">
        <f t="shared" si="203"/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5">
        <f t="shared" si="202"/>
        <v>41871.755694444444</v>
      </c>
      <c r="S3244" s="15">
        <f t="shared" si="203"/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5">
        <f t="shared" si="202"/>
        <v>42262.096782407403</v>
      </c>
      <c r="S3245" s="15">
        <f t="shared" si="203"/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5">
        <f t="shared" si="202"/>
        <v>42675.694236111114</v>
      </c>
      <c r="S3246" s="15">
        <f t="shared" si="203"/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5">
        <f t="shared" si="202"/>
        <v>42135.60020833333</v>
      </c>
      <c r="S3247" s="15">
        <f t="shared" si="203"/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5">
        <f t="shared" si="202"/>
        <v>42230.472222222219</v>
      </c>
      <c r="S3248" s="15">
        <f t="shared" si="203"/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5">
        <f t="shared" si="202"/>
        <v>42167.434166666666</v>
      </c>
      <c r="S3249" s="15">
        <f t="shared" si="203"/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5">
        <f t="shared" si="202"/>
        <v>42068.888391203705</v>
      </c>
      <c r="S3250" s="15">
        <f t="shared" si="203"/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5">
        <f t="shared" si="202"/>
        <v>42145.746689814812</v>
      </c>
      <c r="S3251" s="15">
        <f t="shared" si="203"/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5">
        <f t="shared" si="202"/>
        <v>41918.742175925923</v>
      </c>
      <c r="S3252" s="15">
        <f t="shared" si="203"/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5">
        <f t="shared" si="202"/>
        <v>42146.731087962966</v>
      </c>
      <c r="S3253" s="15">
        <f t="shared" si="203"/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5">
        <f t="shared" si="202"/>
        <v>42590.472685185188</v>
      </c>
      <c r="S3254" s="15">
        <f t="shared" si="203"/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5">
        <f t="shared" si="202"/>
        <v>42602.576712962968</v>
      </c>
      <c r="S3255" s="15">
        <f t="shared" si="203"/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5">
        <f t="shared" si="202"/>
        <v>42059.085752314815</v>
      </c>
      <c r="S3256" s="15">
        <f t="shared" si="203"/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5">
        <f t="shared" si="202"/>
        <v>41889.768229166664</v>
      </c>
      <c r="S3257" s="15">
        <f t="shared" si="203"/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5">
        <f t="shared" si="202"/>
        <v>42144.573807870373</v>
      </c>
      <c r="S3258" s="15">
        <f t="shared" si="203"/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5">
        <f t="shared" si="202"/>
        <v>42758.559629629628</v>
      </c>
      <c r="S3259" s="15">
        <f t="shared" si="203"/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5">
        <f t="shared" si="202"/>
        <v>41982.887280092589</v>
      </c>
      <c r="S3260" s="15">
        <f t="shared" si="203"/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5">
        <f t="shared" si="202"/>
        <v>42614.760937500003</v>
      </c>
      <c r="S3261" s="15">
        <f t="shared" si="203"/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5">
        <f t="shared" si="202"/>
        <v>42303.672662037032</v>
      </c>
      <c r="S3262" s="15">
        <f t="shared" si="203"/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5">
        <f t="shared" si="202"/>
        <v>42171.725416666668</v>
      </c>
      <c r="S3263" s="15">
        <f t="shared" si="203"/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5">
        <f t="shared" si="202"/>
        <v>41964.315532407403</v>
      </c>
      <c r="S3264" s="15">
        <f t="shared" si="203"/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5">
        <f t="shared" si="202"/>
        <v>42284.516064814816</v>
      </c>
      <c r="S3265" s="15">
        <f t="shared" si="203"/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0"/>
        <v>103</v>
      </c>
      <c r="Q3266">
        <f t="shared" si="201"/>
        <v>52.55</v>
      </c>
      <c r="R3266" s="15">
        <f t="shared" si="202"/>
        <v>42016.800208333334</v>
      </c>
      <c r="S3266" s="15">
        <f t="shared" si="203"/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04">ROUND(E3267/D3267*100,0)</f>
        <v>164</v>
      </c>
      <c r="Q3267">
        <f t="shared" ref="Q3267:Q3330" si="205">IFERROR(ROUND(E3267/L3267,2),0)</f>
        <v>70.290000000000006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5">
        <f t="shared" si="206"/>
        <v>42136.536134259266</v>
      </c>
      <c r="S3268" s="15">
        <f t="shared" si="207"/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5">
        <f t="shared" si="206"/>
        <v>42172.757638888885</v>
      </c>
      <c r="S3269" s="15">
        <f t="shared" si="207"/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5">
        <f t="shared" si="206"/>
        <v>42590.90425925926</v>
      </c>
      <c r="S3270" s="15">
        <f t="shared" si="207"/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5">
        <f t="shared" si="206"/>
        <v>42167.533159722225</v>
      </c>
      <c r="S3272" s="15">
        <f t="shared" si="207"/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5">
        <f t="shared" si="206"/>
        <v>41915.437210648146</v>
      </c>
      <c r="S3273" s="15">
        <f t="shared" si="207"/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5">
        <f t="shared" si="206"/>
        <v>42284.500104166669</v>
      </c>
      <c r="S3274" s="15">
        <f t="shared" si="207"/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5">
        <f t="shared" si="206"/>
        <v>42611.801412037035</v>
      </c>
      <c r="S3275" s="15">
        <f t="shared" si="207"/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5">
        <f t="shared" si="206"/>
        <v>42400.704537037032</v>
      </c>
      <c r="S3276" s="15">
        <f t="shared" si="207"/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5">
        <f t="shared" si="206"/>
        <v>42017.88045138889</v>
      </c>
      <c r="S3277" s="15">
        <f t="shared" si="207"/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5">
        <f t="shared" si="206"/>
        <v>42426.949988425928</v>
      </c>
      <c r="S3278" s="15">
        <f t="shared" si="207"/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5">
        <f t="shared" si="206"/>
        <v>41931.682939814818</v>
      </c>
      <c r="S3279" s="15">
        <f t="shared" si="207"/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5">
        <f t="shared" si="206"/>
        <v>42124.848414351851</v>
      </c>
      <c r="S3280" s="15">
        <f t="shared" si="207"/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5">
        <f t="shared" si="206"/>
        <v>42431.102534722217</v>
      </c>
      <c r="S3281" s="15">
        <f t="shared" si="207"/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5">
        <f t="shared" si="206"/>
        <v>42121.756921296299</v>
      </c>
      <c r="S3282" s="15">
        <f t="shared" si="207"/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5">
        <f t="shared" si="206"/>
        <v>42219.019733796296</v>
      </c>
      <c r="S3283" s="15">
        <f t="shared" si="207"/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5">
        <f t="shared" si="206"/>
        <v>42445.19430555556</v>
      </c>
      <c r="S3284" s="15">
        <f t="shared" si="207"/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5">
        <f t="shared" si="206"/>
        <v>42379.74418981481</v>
      </c>
      <c r="S3285" s="15">
        <f t="shared" si="207"/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5">
        <f t="shared" si="206"/>
        <v>42380.884872685187</v>
      </c>
      <c r="S3286" s="15">
        <f t="shared" si="207"/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5">
        <f t="shared" si="206"/>
        <v>42762.942430555559</v>
      </c>
      <c r="S3287" s="15">
        <f t="shared" si="207"/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5">
        <f t="shared" si="206"/>
        <v>42567.840069444443</v>
      </c>
      <c r="S3288" s="15">
        <f t="shared" si="207"/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5">
        <f t="shared" si="206"/>
        <v>42311.750324074077</v>
      </c>
      <c r="S3289" s="15">
        <f t="shared" si="207"/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5">
        <f t="shared" si="206"/>
        <v>42505.774479166663</v>
      </c>
      <c r="S3290" s="15">
        <f t="shared" si="207"/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5">
        <f t="shared" si="206"/>
        <v>42758.368078703701</v>
      </c>
      <c r="S3291" s="15">
        <f t="shared" si="207"/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5">
        <f t="shared" si="206"/>
        <v>42775.51494212963</v>
      </c>
      <c r="S3292" s="15">
        <f t="shared" si="207"/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5">
        <f t="shared" si="206"/>
        <v>42232.702546296292</v>
      </c>
      <c r="S3293" s="15">
        <f t="shared" si="207"/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5">
        <f t="shared" si="206"/>
        <v>42282.770231481481</v>
      </c>
      <c r="S3294" s="15">
        <f t="shared" si="207"/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5">
        <f t="shared" si="206"/>
        <v>42768.425370370373</v>
      </c>
      <c r="S3295" s="15">
        <f t="shared" si="207"/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5">
        <f t="shared" si="206"/>
        <v>42141.541134259256</v>
      </c>
      <c r="S3296" s="15">
        <f t="shared" si="207"/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5">
        <f t="shared" si="206"/>
        <v>42609.442465277782</v>
      </c>
      <c r="S3297" s="15">
        <f t="shared" si="207"/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5">
        <f t="shared" si="206"/>
        <v>42309.756620370375</v>
      </c>
      <c r="S3298" s="15">
        <f t="shared" si="207"/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5">
        <f t="shared" si="206"/>
        <v>42193.771481481483</v>
      </c>
      <c r="S3299" s="15">
        <f t="shared" si="207"/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5">
        <f t="shared" si="206"/>
        <v>42239.957962962959</v>
      </c>
      <c r="S3300" s="15">
        <f t="shared" si="207"/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5">
        <f t="shared" si="206"/>
        <v>42261.917395833334</v>
      </c>
      <c r="S3301" s="15">
        <f t="shared" si="207"/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5">
        <f t="shared" si="206"/>
        <v>42102.743773148148</v>
      </c>
      <c r="S3302" s="15">
        <f t="shared" si="207"/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5">
        <f t="shared" si="206"/>
        <v>42538.73583333334</v>
      </c>
      <c r="S3303" s="15">
        <f t="shared" si="207"/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5">
        <f t="shared" si="206"/>
        <v>42681.35157407407</v>
      </c>
      <c r="S3304" s="15">
        <f t="shared" si="207"/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5">
        <f t="shared" si="206"/>
        <v>42056.65143518518</v>
      </c>
      <c r="S3305" s="15">
        <f t="shared" si="207"/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5">
        <f t="shared" si="206"/>
        <v>42696.624444444446</v>
      </c>
      <c r="S3306" s="15">
        <f t="shared" si="207"/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5">
        <f t="shared" si="206"/>
        <v>42186.855879629627</v>
      </c>
      <c r="S3307" s="15">
        <f t="shared" si="207"/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5">
        <f t="shared" si="206"/>
        <v>42493.219236111108</v>
      </c>
      <c r="S3308" s="15">
        <f t="shared" si="207"/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5">
        <f t="shared" si="206"/>
        <v>42475.057164351849</v>
      </c>
      <c r="S3309" s="15">
        <f t="shared" si="207"/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5">
        <f t="shared" si="206"/>
        <v>42452.876909722225</v>
      </c>
      <c r="S3310" s="15">
        <f t="shared" si="207"/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5">
        <f t="shared" si="206"/>
        <v>42628.650208333333</v>
      </c>
      <c r="S3311" s="15">
        <f t="shared" si="207"/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5">
        <f t="shared" si="206"/>
        <v>42253.928530092591</v>
      </c>
      <c r="S3312" s="15">
        <f t="shared" si="207"/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5">
        <f t="shared" si="206"/>
        <v>42264.29178240741</v>
      </c>
      <c r="S3313" s="15">
        <f t="shared" si="207"/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5">
        <f t="shared" si="206"/>
        <v>42664.809560185182</v>
      </c>
      <c r="S3314" s="15">
        <f t="shared" si="207"/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5">
        <f t="shared" si="206"/>
        <v>42382.244409722218</v>
      </c>
      <c r="S3315" s="15">
        <f t="shared" si="207"/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5">
        <f t="shared" si="206"/>
        <v>42105.267488425925</v>
      </c>
      <c r="S3316" s="15">
        <f t="shared" si="207"/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5">
        <f t="shared" si="206"/>
        <v>42466.303715277783</v>
      </c>
      <c r="S3317" s="15">
        <f t="shared" si="207"/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5">
        <f t="shared" si="206"/>
        <v>41826.871238425927</v>
      </c>
      <c r="S3318" s="15">
        <f t="shared" si="207"/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5">
        <f t="shared" si="206"/>
        <v>42499.039629629624</v>
      </c>
      <c r="S3319" s="15">
        <f t="shared" si="207"/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5">
        <f t="shared" si="206"/>
        <v>42431.302002314813</v>
      </c>
      <c r="S3320" s="15">
        <f t="shared" si="207"/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5">
        <f t="shared" si="206"/>
        <v>41990.585486111115</v>
      </c>
      <c r="S3321" s="15">
        <f t="shared" si="207"/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5">
        <f t="shared" si="206"/>
        <v>42513.045798611114</v>
      </c>
      <c r="S3322" s="15">
        <f t="shared" si="207"/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5">
        <f t="shared" si="206"/>
        <v>41914.100289351853</v>
      </c>
      <c r="S3323" s="15">
        <f t="shared" si="207"/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5">
        <f t="shared" si="206"/>
        <v>42521.010370370372</v>
      </c>
      <c r="S3324" s="15">
        <f t="shared" si="207"/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5">
        <f t="shared" si="206"/>
        <v>42608.36583333333</v>
      </c>
      <c r="S3325" s="15">
        <f t="shared" si="207"/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5">
        <f t="shared" si="206"/>
        <v>42512.58321759259</v>
      </c>
      <c r="S3326" s="15">
        <f t="shared" si="207"/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5">
        <f t="shared" si="206"/>
        <v>42064.785613425927</v>
      </c>
      <c r="S3327" s="15">
        <f t="shared" si="207"/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5">
        <f t="shared" si="206"/>
        <v>42041.714178240742</v>
      </c>
      <c r="S3328" s="15">
        <f t="shared" si="207"/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5">
        <f t="shared" si="206"/>
        <v>42468.374606481477</v>
      </c>
      <c r="S3329" s="15">
        <f t="shared" si="207"/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4"/>
        <v>146</v>
      </c>
      <c r="Q3330">
        <f t="shared" si="205"/>
        <v>292.77999999999997</v>
      </c>
      <c r="R3330" s="15">
        <f t="shared" si="206"/>
        <v>41822.57503472222</v>
      </c>
      <c r="S3330" s="15">
        <f t="shared" si="207"/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08">ROUND(E3331/D3331*100,0)</f>
        <v>117</v>
      </c>
      <c r="Q3331">
        <f t="shared" ref="Q3331:Q3394" si="209">IFERROR(ROUND(E3331/L3331,2),0)</f>
        <v>44.92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5">
        <f t="shared" si="210"/>
        <v>42065.887361111112</v>
      </c>
      <c r="S3332" s="15">
        <f t="shared" si="211"/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5">
        <f t="shared" si="210"/>
        <v>42248.697754629626</v>
      </c>
      <c r="S3333" s="15">
        <f t="shared" si="211"/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5">
        <f t="shared" si="210"/>
        <v>41809.860300925924</v>
      </c>
      <c r="S3334" s="15">
        <f t="shared" si="211"/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5">
        <f t="shared" si="210"/>
        <v>42148.676851851851</v>
      </c>
      <c r="S3335" s="15">
        <f t="shared" si="211"/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5">
        <f t="shared" si="210"/>
        <v>42185.521087962959</v>
      </c>
      <c r="S3336" s="15">
        <f t="shared" si="211"/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5">
        <f t="shared" si="210"/>
        <v>41827.674143518518</v>
      </c>
      <c r="S3337" s="15">
        <f t="shared" si="211"/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5">
        <f t="shared" si="210"/>
        <v>42437.398680555561</v>
      </c>
      <c r="S3338" s="15">
        <f t="shared" si="211"/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5">
        <f t="shared" si="210"/>
        <v>41901.282025462962</v>
      </c>
      <c r="S3339" s="15">
        <f t="shared" si="211"/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5">
        <f t="shared" si="210"/>
        <v>42769.574999999997</v>
      </c>
      <c r="S3340" s="15">
        <f t="shared" si="211"/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5">
        <f t="shared" si="210"/>
        <v>42549.665717592594</v>
      </c>
      <c r="S3341" s="15">
        <f t="shared" si="211"/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5">
        <f t="shared" si="210"/>
        <v>42685.974004629628</v>
      </c>
      <c r="S3342" s="15">
        <f t="shared" si="211"/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5">
        <f t="shared" si="210"/>
        <v>42510.798854166671</v>
      </c>
      <c r="S3343" s="15">
        <f t="shared" si="211"/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5">
        <f t="shared" si="210"/>
        <v>42062.296412037031</v>
      </c>
      <c r="S3344" s="15">
        <f t="shared" si="211"/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5">
        <f t="shared" si="210"/>
        <v>42452.916481481487</v>
      </c>
      <c r="S3345" s="15">
        <f t="shared" si="211"/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5">
        <f t="shared" si="210"/>
        <v>41851.200150462959</v>
      </c>
      <c r="S3346" s="15">
        <f t="shared" si="211"/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5">
        <f t="shared" si="210"/>
        <v>42053.106111111112</v>
      </c>
      <c r="S3347" s="15">
        <f t="shared" si="211"/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5">
        <f t="shared" si="210"/>
        <v>42054.024421296301</v>
      </c>
      <c r="S3348" s="15">
        <f t="shared" si="211"/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5">
        <f t="shared" si="210"/>
        <v>42484.551550925928</v>
      </c>
      <c r="S3349" s="15">
        <f t="shared" si="211"/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5">
        <f t="shared" si="210"/>
        <v>42466.558796296296</v>
      </c>
      <c r="S3350" s="15">
        <f t="shared" si="211"/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5">
        <f t="shared" si="210"/>
        <v>42513.110787037032</v>
      </c>
      <c r="S3351" s="15">
        <f t="shared" si="211"/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5">
        <f t="shared" si="210"/>
        <v>42302.701516203699</v>
      </c>
      <c r="S3352" s="15">
        <f t="shared" si="211"/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5">
        <f t="shared" si="210"/>
        <v>41806.395428240743</v>
      </c>
      <c r="S3353" s="15">
        <f t="shared" si="211"/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5">
        <f t="shared" si="210"/>
        <v>42495.992800925931</v>
      </c>
      <c r="S3354" s="15">
        <f t="shared" si="211"/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5">
        <f t="shared" si="210"/>
        <v>42479.432291666672</v>
      </c>
      <c r="S3355" s="15">
        <f t="shared" si="211"/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5">
        <f t="shared" si="210"/>
        <v>42270.7269212963</v>
      </c>
      <c r="S3356" s="15">
        <f t="shared" si="211"/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5">
        <f t="shared" si="210"/>
        <v>42489.619525462964</v>
      </c>
      <c r="S3357" s="15">
        <f t="shared" si="211"/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5">
        <f t="shared" si="210"/>
        <v>42536.815648148149</v>
      </c>
      <c r="S3358" s="15">
        <f t="shared" si="211"/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5">
        <f t="shared" si="210"/>
        <v>41822.417939814812</v>
      </c>
      <c r="S3359" s="15">
        <f t="shared" si="211"/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5">
        <f t="shared" si="210"/>
        <v>41932.311099537037</v>
      </c>
      <c r="S3360" s="15">
        <f t="shared" si="211"/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5">
        <f t="shared" si="210"/>
        <v>42746.057106481487</v>
      </c>
      <c r="S3361" s="15">
        <f t="shared" si="211"/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5">
        <f t="shared" si="210"/>
        <v>42697.082673611112</v>
      </c>
      <c r="S3362" s="15">
        <f t="shared" si="211"/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5">
        <f t="shared" si="210"/>
        <v>41866.025347222225</v>
      </c>
      <c r="S3363" s="15">
        <f t="shared" si="211"/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5">
        <f t="shared" si="210"/>
        <v>42056.091631944444</v>
      </c>
      <c r="S3364" s="15">
        <f t="shared" si="211"/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5">
        <f t="shared" si="210"/>
        <v>41851.771354166667</v>
      </c>
      <c r="S3365" s="15">
        <f t="shared" si="211"/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5">
        <f t="shared" si="210"/>
        <v>42422.977418981478</v>
      </c>
      <c r="S3366" s="15">
        <f t="shared" si="211"/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5">
        <f t="shared" si="210"/>
        <v>42321.101759259262</v>
      </c>
      <c r="S3367" s="15">
        <f t="shared" si="211"/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5">
        <f t="shared" si="210"/>
        <v>42107.067557870367</v>
      </c>
      <c r="S3368" s="15">
        <f t="shared" si="211"/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5">
        <f t="shared" si="210"/>
        <v>42192.933958333335</v>
      </c>
      <c r="S3369" s="15">
        <f t="shared" si="211"/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5">
        <f t="shared" si="210"/>
        <v>41969.199756944443</v>
      </c>
      <c r="S3370" s="15">
        <f t="shared" si="211"/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5">
        <f t="shared" si="210"/>
        <v>42690.041435185187</v>
      </c>
      <c r="S3371" s="15">
        <f t="shared" si="211"/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5">
        <f t="shared" si="210"/>
        <v>42690.334317129629</v>
      </c>
      <c r="S3372" s="15">
        <f t="shared" si="211"/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5">
        <f t="shared" si="210"/>
        <v>42312.874594907407</v>
      </c>
      <c r="S3373" s="15">
        <f t="shared" si="211"/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5">
        <f t="shared" si="210"/>
        <v>41855.548101851848</v>
      </c>
      <c r="S3374" s="15">
        <f t="shared" si="211"/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5">
        <f t="shared" si="210"/>
        <v>42179.854629629626</v>
      </c>
      <c r="S3375" s="15">
        <f t="shared" si="211"/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5">
        <f t="shared" si="210"/>
        <v>42275.731666666667</v>
      </c>
      <c r="S3376" s="15">
        <f t="shared" si="211"/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5">
        <f t="shared" si="210"/>
        <v>41765.610798611109</v>
      </c>
      <c r="S3377" s="15">
        <f t="shared" si="211"/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5">
        <f t="shared" si="210"/>
        <v>42059.701319444444</v>
      </c>
      <c r="S3378" s="15">
        <f t="shared" si="211"/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5">
        <f t="shared" si="210"/>
        <v>42053.732627314821</v>
      </c>
      <c r="S3379" s="15">
        <f t="shared" si="211"/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5">
        <f t="shared" si="210"/>
        <v>41858.355393518519</v>
      </c>
      <c r="S3380" s="15">
        <f t="shared" si="211"/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5">
        <f t="shared" si="210"/>
        <v>42225.513888888891</v>
      </c>
      <c r="S3381" s="15">
        <f t="shared" si="211"/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5">
        <f t="shared" si="210"/>
        <v>41937.95344907407</v>
      </c>
      <c r="S3382" s="15">
        <f t="shared" si="211"/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5">
        <f t="shared" si="210"/>
        <v>42044.184988425928</v>
      </c>
      <c r="S3383" s="15">
        <f t="shared" si="211"/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5">
        <f t="shared" si="210"/>
        <v>42559.431203703702</v>
      </c>
      <c r="S3384" s="15">
        <f t="shared" si="211"/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5">
        <f t="shared" si="210"/>
        <v>42524.782638888893</v>
      </c>
      <c r="S3385" s="15">
        <f t="shared" si="211"/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5">
        <f t="shared" si="210"/>
        <v>42292.087592592594</v>
      </c>
      <c r="S3386" s="15">
        <f t="shared" si="211"/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5">
        <f t="shared" si="210"/>
        <v>41953.8675</v>
      </c>
      <c r="S3387" s="15">
        <f t="shared" si="211"/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5">
        <f t="shared" si="210"/>
        <v>41946.644745370373</v>
      </c>
      <c r="S3388" s="15">
        <f t="shared" si="211"/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5">
        <f t="shared" si="210"/>
        <v>41947.762592592589</v>
      </c>
      <c r="S3389" s="15">
        <f t="shared" si="211"/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5">
        <f t="shared" si="210"/>
        <v>42143.461122685185</v>
      </c>
      <c r="S3390" s="15">
        <f t="shared" si="211"/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5">
        <f t="shared" si="210"/>
        <v>42494.563449074078</v>
      </c>
      <c r="S3391" s="15">
        <f t="shared" si="211"/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5">
        <f t="shared" si="210"/>
        <v>41815.774826388886</v>
      </c>
      <c r="S3392" s="15">
        <f t="shared" si="211"/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5">
        <f t="shared" si="210"/>
        <v>41830.545694444445</v>
      </c>
      <c r="S3393" s="15">
        <f t="shared" si="211"/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08"/>
        <v>100</v>
      </c>
      <c r="Q3394">
        <f t="shared" si="209"/>
        <v>41.67</v>
      </c>
      <c r="R3394" s="15">
        <f t="shared" si="210"/>
        <v>42446.845543981486</v>
      </c>
      <c r="S3394" s="15">
        <f t="shared" si="211"/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12">ROUND(E3395/D3395*100,0)</f>
        <v>106</v>
      </c>
      <c r="Q3395">
        <f t="shared" ref="Q3395:Q3458" si="213">IFERROR(ROUND(E3395/L3395,2),0)</f>
        <v>36.07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5">
        <f t="shared" si="214"/>
        <v>41817.59542824074</v>
      </c>
      <c r="S3396" s="15">
        <f t="shared" si="215"/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5">
        <f t="shared" si="214"/>
        <v>42140.712314814817</v>
      </c>
      <c r="S3397" s="15">
        <f t="shared" si="215"/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5">
        <f t="shared" si="214"/>
        <v>41764.44663194444</v>
      </c>
      <c r="S3398" s="15">
        <f t="shared" si="215"/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5">
        <f t="shared" si="214"/>
        <v>42378.478344907402</v>
      </c>
      <c r="S3399" s="15">
        <f t="shared" si="215"/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5">
        <f t="shared" si="214"/>
        <v>41941.75203703704</v>
      </c>
      <c r="S3400" s="15">
        <f t="shared" si="215"/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5">
        <f t="shared" si="214"/>
        <v>42026.920428240745</v>
      </c>
      <c r="S3401" s="15">
        <f t="shared" si="215"/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5">
        <f t="shared" si="214"/>
        <v>41834.953865740739</v>
      </c>
      <c r="S3402" s="15">
        <f t="shared" si="215"/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5">
        <f t="shared" si="214"/>
        <v>42193.723912037036</v>
      </c>
      <c r="S3403" s="15">
        <f t="shared" si="215"/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5">
        <f t="shared" si="214"/>
        <v>42290.61855324074</v>
      </c>
      <c r="S3404" s="15">
        <f t="shared" si="215"/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5">
        <f t="shared" si="214"/>
        <v>42150.462083333332</v>
      </c>
      <c r="S3405" s="15">
        <f t="shared" si="215"/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5">
        <f t="shared" si="214"/>
        <v>42152.503495370373</v>
      </c>
      <c r="S3406" s="15">
        <f t="shared" si="215"/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5">
        <f t="shared" si="214"/>
        <v>42410.017199074078</v>
      </c>
      <c r="S3407" s="15">
        <f t="shared" si="215"/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5">
        <f t="shared" si="214"/>
        <v>41791.492777777778</v>
      </c>
      <c r="S3408" s="15">
        <f t="shared" si="215"/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5">
        <f t="shared" si="214"/>
        <v>41796.422326388885</v>
      </c>
      <c r="S3409" s="15">
        <f t="shared" si="215"/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5">
        <f t="shared" si="214"/>
        <v>41808.991944444446</v>
      </c>
      <c r="S3410" s="15">
        <f t="shared" si="215"/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5">
        <f t="shared" si="214"/>
        <v>42544.814328703709</v>
      </c>
      <c r="S3411" s="15">
        <f t="shared" si="215"/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5">
        <f t="shared" si="214"/>
        <v>42500.041550925926</v>
      </c>
      <c r="S3412" s="15">
        <f t="shared" si="215"/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5">
        <f t="shared" si="214"/>
        <v>42265.022824074069</v>
      </c>
      <c r="S3413" s="15">
        <f t="shared" si="215"/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5">
        <f t="shared" si="214"/>
        <v>41879.959050925929</v>
      </c>
      <c r="S3414" s="15">
        <f t="shared" si="215"/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5">
        <f t="shared" si="214"/>
        <v>42053.733078703706</v>
      </c>
      <c r="S3415" s="15">
        <f t="shared" si="215"/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5">
        <f t="shared" si="214"/>
        <v>42675.832465277781</v>
      </c>
      <c r="S3416" s="15">
        <f t="shared" si="215"/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5">
        <f t="shared" si="214"/>
        <v>42467.144166666665</v>
      </c>
      <c r="S3417" s="15">
        <f t="shared" si="215"/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5">
        <f t="shared" si="214"/>
        <v>42089.412557870368</v>
      </c>
      <c r="S3418" s="15">
        <f t="shared" si="215"/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5">
        <f t="shared" si="214"/>
        <v>41894.91375</v>
      </c>
      <c r="S3419" s="15">
        <f t="shared" si="215"/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5">
        <f t="shared" si="214"/>
        <v>41752.83457175926</v>
      </c>
      <c r="S3420" s="15">
        <f t="shared" si="215"/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5">
        <f t="shared" si="214"/>
        <v>42448.821585648147</v>
      </c>
      <c r="S3421" s="15">
        <f t="shared" si="215"/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5">
        <f t="shared" si="214"/>
        <v>42405.090300925927</v>
      </c>
      <c r="S3422" s="15">
        <f t="shared" si="215"/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5">
        <f t="shared" si="214"/>
        <v>42037.791238425925</v>
      </c>
      <c r="S3423" s="15">
        <f t="shared" si="215"/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5">
        <f t="shared" si="214"/>
        <v>42323.562222222223</v>
      </c>
      <c r="S3424" s="15">
        <f t="shared" si="215"/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5">
        <f t="shared" si="214"/>
        <v>42088.911354166667</v>
      </c>
      <c r="S3425" s="15">
        <f t="shared" si="215"/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5">
        <f t="shared" si="214"/>
        <v>42018.676898148144</v>
      </c>
      <c r="S3426" s="15">
        <f t="shared" si="215"/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5">
        <f t="shared" si="214"/>
        <v>41884.617314814815</v>
      </c>
      <c r="S3427" s="15">
        <f t="shared" si="215"/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5">
        <f t="shared" si="214"/>
        <v>41884.056747685187</v>
      </c>
      <c r="S3428" s="15">
        <f t="shared" si="215"/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5">
        <f t="shared" si="214"/>
        <v>41792.645277777774</v>
      </c>
      <c r="S3429" s="15">
        <f t="shared" si="215"/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5">
        <f t="shared" si="214"/>
        <v>42038.720451388886</v>
      </c>
      <c r="S3430" s="15">
        <f t="shared" si="215"/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5">
        <f t="shared" si="214"/>
        <v>42662.021539351852</v>
      </c>
      <c r="S3431" s="15">
        <f t="shared" si="215"/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5">
        <f t="shared" si="214"/>
        <v>41820.945613425924</v>
      </c>
      <c r="S3432" s="15">
        <f t="shared" si="215"/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5">
        <f t="shared" si="214"/>
        <v>41839.730937500004</v>
      </c>
      <c r="S3433" s="15">
        <f t="shared" si="215"/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5">
        <f t="shared" si="214"/>
        <v>42380.581180555557</v>
      </c>
      <c r="S3434" s="15">
        <f t="shared" si="215"/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5">
        <f t="shared" si="214"/>
        <v>41776.063136574077</v>
      </c>
      <c r="S3435" s="15">
        <f t="shared" si="215"/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5">
        <f t="shared" si="214"/>
        <v>41800.380428240744</v>
      </c>
      <c r="S3436" s="15">
        <f t="shared" si="215"/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5">
        <f t="shared" si="214"/>
        <v>42572.61681712963</v>
      </c>
      <c r="S3437" s="15">
        <f t="shared" si="215"/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5">
        <f t="shared" si="214"/>
        <v>41851.541585648149</v>
      </c>
      <c r="S3438" s="15">
        <f t="shared" si="215"/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5">
        <f t="shared" si="214"/>
        <v>42205.710879629631</v>
      </c>
      <c r="S3439" s="15">
        <f t="shared" si="215"/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5">
        <f t="shared" si="214"/>
        <v>42100.927858796291</v>
      </c>
      <c r="S3440" s="15">
        <f t="shared" si="215"/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5">
        <f t="shared" si="214"/>
        <v>42374.911226851851</v>
      </c>
      <c r="S3441" s="15">
        <f t="shared" si="215"/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5">
        <f t="shared" si="214"/>
        <v>41809.12300925926</v>
      </c>
      <c r="S3442" s="15">
        <f t="shared" si="215"/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5">
        <f t="shared" si="214"/>
        <v>42294.429641203707</v>
      </c>
      <c r="S3443" s="15">
        <f t="shared" si="215"/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5">
        <f t="shared" si="214"/>
        <v>42124.841111111105</v>
      </c>
      <c r="S3444" s="15">
        <f t="shared" si="215"/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5">
        <f t="shared" si="214"/>
        <v>41861.524837962963</v>
      </c>
      <c r="S3445" s="15">
        <f t="shared" si="215"/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5">
        <f t="shared" si="214"/>
        <v>42521.291504629626</v>
      </c>
      <c r="S3446" s="15">
        <f t="shared" si="215"/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5">
        <f t="shared" si="214"/>
        <v>42272.530509259261</v>
      </c>
      <c r="S3447" s="15">
        <f t="shared" si="215"/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5">
        <f t="shared" si="214"/>
        <v>42016.832465277781</v>
      </c>
      <c r="S3448" s="15">
        <f t="shared" si="215"/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5">
        <f t="shared" si="214"/>
        <v>42402.889027777783</v>
      </c>
      <c r="S3449" s="15">
        <f t="shared" si="215"/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5">
        <f t="shared" si="214"/>
        <v>41960.119085648148</v>
      </c>
      <c r="S3450" s="15">
        <f t="shared" si="215"/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5">
        <f t="shared" si="214"/>
        <v>42532.052523148144</v>
      </c>
      <c r="S3451" s="15">
        <f t="shared" si="215"/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5">
        <f t="shared" si="214"/>
        <v>42036.704525462963</v>
      </c>
      <c r="S3452" s="15">
        <f t="shared" si="215"/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5">
        <f t="shared" si="214"/>
        <v>42088.723692129628</v>
      </c>
      <c r="S3453" s="15">
        <f t="shared" si="215"/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5">
        <f t="shared" si="214"/>
        <v>41820.639189814814</v>
      </c>
      <c r="S3454" s="15">
        <f t="shared" si="215"/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5">
        <f t="shared" si="214"/>
        <v>42535.97865740741</v>
      </c>
      <c r="S3455" s="15">
        <f t="shared" si="215"/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5">
        <f t="shared" si="214"/>
        <v>41821.698599537034</v>
      </c>
      <c r="S3456" s="15">
        <f t="shared" si="215"/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5">
        <f t="shared" si="214"/>
        <v>42626.7503125</v>
      </c>
      <c r="S3457" s="15">
        <f t="shared" si="215"/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2"/>
        <v>191</v>
      </c>
      <c r="Q3458">
        <f t="shared" si="213"/>
        <v>358.69</v>
      </c>
      <c r="R3458" s="15">
        <f t="shared" si="214"/>
        <v>41821.205636574072</v>
      </c>
      <c r="S3458" s="15">
        <f t="shared" si="215"/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16">ROUND(E3459/D3459*100,0)</f>
        <v>140</v>
      </c>
      <c r="Q3459">
        <f t="shared" ref="Q3459:Q3522" si="217">IFERROR(ROUND(E3459/L3459,2),0)</f>
        <v>50.98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5">
        <f t="shared" si="218"/>
        <v>42011.202581018515</v>
      </c>
      <c r="S3460" s="15">
        <f t="shared" si="219"/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5">
        <f t="shared" si="218"/>
        <v>42480.479861111111</v>
      </c>
      <c r="S3461" s="15">
        <f t="shared" si="219"/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5">
        <f t="shared" si="218"/>
        <v>41852.527222222219</v>
      </c>
      <c r="S3462" s="15">
        <f t="shared" si="219"/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5">
        <f t="shared" si="218"/>
        <v>42643.632858796293</v>
      </c>
      <c r="S3463" s="15">
        <f t="shared" si="219"/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5">
        <f t="shared" si="218"/>
        <v>42179.898472222223</v>
      </c>
      <c r="S3464" s="15">
        <f t="shared" si="219"/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5">
        <f t="shared" si="218"/>
        <v>42612.918807870374</v>
      </c>
      <c r="S3465" s="15">
        <f t="shared" si="219"/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5">
        <f t="shared" si="218"/>
        <v>42575.130057870367</v>
      </c>
      <c r="S3466" s="15">
        <f t="shared" si="219"/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5">
        <f t="shared" si="218"/>
        <v>42200.625833333332</v>
      </c>
      <c r="S3467" s="15">
        <f t="shared" si="219"/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5">
        <f t="shared" si="218"/>
        <v>42420.019097222219</v>
      </c>
      <c r="S3468" s="15">
        <f t="shared" si="219"/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5">
        <f t="shared" si="218"/>
        <v>42053.671666666662</v>
      </c>
      <c r="S3469" s="15">
        <f t="shared" si="219"/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5">
        <f t="shared" si="218"/>
        <v>42605.765381944439</v>
      </c>
      <c r="S3470" s="15">
        <f t="shared" si="219"/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5">
        <f t="shared" si="218"/>
        <v>42458.641724537039</v>
      </c>
      <c r="S3471" s="15">
        <f t="shared" si="219"/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5">
        <f t="shared" si="218"/>
        <v>42529.022013888884</v>
      </c>
      <c r="S3472" s="15">
        <f t="shared" si="219"/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5">
        <f t="shared" si="218"/>
        <v>41841.820486111108</v>
      </c>
      <c r="S3473" s="15">
        <f t="shared" si="219"/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5">
        <f t="shared" si="218"/>
        <v>41928.170497685183</v>
      </c>
      <c r="S3474" s="15">
        <f t="shared" si="219"/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5">
        <f t="shared" si="218"/>
        <v>42062.834444444445</v>
      </c>
      <c r="S3475" s="15">
        <f t="shared" si="219"/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5">
        <f t="shared" si="218"/>
        <v>42541.501516203702</v>
      </c>
      <c r="S3476" s="15">
        <f t="shared" si="219"/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5">
        <f t="shared" si="218"/>
        <v>41918.880833333329</v>
      </c>
      <c r="S3477" s="15">
        <f t="shared" si="219"/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5">
        <f t="shared" si="218"/>
        <v>41921.279976851853</v>
      </c>
      <c r="S3478" s="15">
        <f t="shared" si="219"/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5">
        <f t="shared" si="218"/>
        <v>42128.736608796295</v>
      </c>
      <c r="S3479" s="15">
        <f t="shared" si="219"/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5">
        <f t="shared" si="218"/>
        <v>42053.916921296302</v>
      </c>
      <c r="S3480" s="15">
        <f t="shared" si="219"/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5">
        <f t="shared" si="218"/>
        <v>41781.855092592588</v>
      </c>
      <c r="S3481" s="15">
        <f t="shared" si="219"/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5">
        <f t="shared" si="218"/>
        <v>42171.317442129628</v>
      </c>
      <c r="S3482" s="15">
        <f t="shared" si="219"/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5">
        <f t="shared" si="218"/>
        <v>41989.24754629629</v>
      </c>
      <c r="S3483" s="15">
        <f t="shared" si="219"/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5">
        <f t="shared" si="218"/>
        <v>41796.771597222221</v>
      </c>
      <c r="S3484" s="15">
        <f t="shared" si="219"/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5">
        <f t="shared" si="218"/>
        <v>41793.668761574074</v>
      </c>
      <c r="S3485" s="15">
        <f t="shared" si="219"/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5">
        <f t="shared" si="218"/>
        <v>42506.760405092587</v>
      </c>
      <c r="S3486" s="15">
        <f t="shared" si="219"/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5">
        <f t="shared" si="218"/>
        <v>42372.693055555559</v>
      </c>
      <c r="S3487" s="15">
        <f t="shared" si="219"/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5">
        <f t="shared" si="218"/>
        <v>42126.87501157407</v>
      </c>
      <c r="S3488" s="15">
        <f t="shared" si="219"/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5">
        <f t="shared" si="218"/>
        <v>42149.940416666665</v>
      </c>
      <c r="S3489" s="15">
        <f t="shared" si="219"/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5">
        <f t="shared" si="218"/>
        <v>42087.768055555556</v>
      </c>
      <c r="S3490" s="15">
        <f t="shared" si="219"/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5">
        <f t="shared" si="218"/>
        <v>41753.635775462964</v>
      </c>
      <c r="S3491" s="15">
        <f t="shared" si="219"/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5">
        <f t="shared" si="218"/>
        <v>42443.802361111113</v>
      </c>
      <c r="S3492" s="15">
        <f t="shared" si="219"/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5">
        <f t="shared" si="218"/>
        <v>42121.249814814815</v>
      </c>
      <c r="S3493" s="15">
        <f t="shared" si="219"/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5">
        <f t="shared" si="218"/>
        <v>42268.009224537032</v>
      </c>
      <c r="S3494" s="15">
        <f t="shared" si="219"/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5">
        <f t="shared" si="218"/>
        <v>41848.866157407407</v>
      </c>
      <c r="S3495" s="15">
        <f t="shared" si="219"/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5">
        <f t="shared" si="218"/>
        <v>42689.214988425927</v>
      </c>
      <c r="S3496" s="15">
        <f t="shared" si="219"/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5">
        <f t="shared" si="218"/>
        <v>41915.762835648151</v>
      </c>
      <c r="S3497" s="15">
        <f t="shared" si="219"/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5">
        <f t="shared" si="218"/>
        <v>42584.846828703703</v>
      </c>
      <c r="S3498" s="15">
        <f t="shared" si="219"/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5">
        <f t="shared" si="218"/>
        <v>42511.741944444439</v>
      </c>
      <c r="S3499" s="15">
        <f t="shared" si="219"/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5">
        <f t="shared" si="218"/>
        <v>42459.15861111111</v>
      </c>
      <c r="S3500" s="15">
        <f t="shared" si="219"/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5">
        <f t="shared" si="218"/>
        <v>42132.036168981482</v>
      </c>
      <c r="S3501" s="15">
        <f t="shared" si="219"/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5">
        <f t="shared" si="218"/>
        <v>42419.91942129629</v>
      </c>
      <c r="S3502" s="15">
        <f t="shared" si="219"/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5">
        <f t="shared" si="218"/>
        <v>42233.763831018514</v>
      </c>
      <c r="S3503" s="15">
        <f t="shared" si="219"/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5">
        <f t="shared" si="218"/>
        <v>42545.478333333333</v>
      </c>
      <c r="S3505" s="15">
        <f t="shared" si="219"/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5">
        <f t="shared" si="218"/>
        <v>41760.935706018521</v>
      </c>
      <c r="S3507" s="15">
        <f t="shared" si="219"/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5">
        <f t="shared" si="218"/>
        <v>42491.92288194444</v>
      </c>
      <c r="S3509" s="15">
        <f t="shared" si="219"/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5">
        <f t="shared" si="218"/>
        <v>42477.729780092588</v>
      </c>
      <c r="S3510" s="15">
        <f t="shared" si="219"/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5">
        <f t="shared" si="218"/>
        <v>41950.859560185185</v>
      </c>
      <c r="S3511" s="15">
        <f t="shared" si="219"/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5">
        <f t="shared" si="218"/>
        <v>41802.62090277778</v>
      </c>
      <c r="S3512" s="15">
        <f t="shared" si="219"/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5">
        <f t="shared" si="218"/>
        <v>41927.873784722222</v>
      </c>
      <c r="S3513" s="15">
        <f t="shared" si="219"/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5">
        <f t="shared" si="218"/>
        <v>42057.536944444444</v>
      </c>
      <c r="S3514" s="15">
        <f t="shared" si="219"/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5">
        <f t="shared" si="218"/>
        <v>41781.096203703702</v>
      </c>
      <c r="S3515" s="15">
        <f t="shared" si="219"/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5">
        <f t="shared" si="218"/>
        <v>42020.846666666665</v>
      </c>
      <c r="S3516" s="15">
        <f t="shared" si="219"/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5">
        <f t="shared" si="218"/>
        <v>42125.772812499999</v>
      </c>
      <c r="S3517" s="15">
        <f t="shared" si="219"/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5">
        <f t="shared" si="218"/>
        <v>41856.010069444441</v>
      </c>
      <c r="S3518" s="15">
        <f t="shared" si="219"/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5">
        <f t="shared" si="218"/>
        <v>41794.817523148151</v>
      </c>
      <c r="S3519" s="15">
        <f t="shared" si="219"/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5">
        <f t="shared" si="218"/>
        <v>41893.783553240741</v>
      </c>
      <c r="S3520" s="15">
        <f t="shared" si="219"/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5">
        <f t="shared" si="218"/>
        <v>42037.598958333328</v>
      </c>
      <c r="S3521" s="15">
        <f t="shared" si="219"/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16"/>
        <v>101</v>
      </c>
      <c r="Q3522">
        <f t="shared" si="217"/>
        <v>95.95</v>
      </c>
      <c r="R3522" s="15">
        <f t="shared" si="218"/>
        <v>42227.824212962965</v>
      </c>
      <c r="S3522" s="15">
        <f t="shared" si="219"/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20">ROUND(E3523/D3523*100,0)</f>
        <v>169</v>
      </c>
      <c r="Q3523">
        <f t="shared" ref="Q3523:Q3586" si="221">IFERROR(ROUND(E3523/L3523,2),0)</f>
        <v>45.62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5">
        <f t="shared" si="222"/>
        <v>42234.789884259255</v>
      </c>
      <c r="S3524" s="15">
        <f t="shared" si="223"/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5">
        <f t="shared" si="222"/>
        <v>42581.397546296299</v>
      </c>
      <c r="S3525" s="15">
        <f t="shared" si="223"/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5">
        <f t="shared" si="222"/>
        <v>41880.76357638889</v>
      </c>
      <c r="S3526" s="15">
        <f t="shared" si="223"/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5">
        <f t="shared" si="222"/>
        <v>42214.6956712963</v>
      </c>
      <c r="S3527" s="15">
        <f t="shared" si="223"/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5">
        <f t="shared" si="222"/>
        <v>42460.335312499999</v>
      </c>
      <c r="S3528" s="15">
        <f t="shared" si="223"/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5">
        <f t="shared" si="222"/>
        <v>42167.023206018523</v>
      </c>
      <c r="S3529" s="15">
        <f t="shared" si="223"/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5">
        <f t="shared" si="222"/>
        <v>42733.50136574074</v>
      </c>
      <c r="S3530" s="15">
        <f t="shared" si="223"/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5">
        <f t="shared" si="222"/>
        <v>42177.761782407411</v>
      </c>
      <c r="S3531" s="15">
        <f t="shared" si="223"/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5">
        <f t="shared" si="222"/>
        <v>42521.654328703706</v>
      </c>
      <c r="S3533" s="15">
        <f t="shared" si="223"/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5">
        <f t="shared" si="222"/>
        <v>41884.599849537037</v>
      </c>
      <c r="S3534" s="15">
        <f t="shared" si="223"/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5">
        <f t="shared" si="222"/>
        <v>42289.761192129634</v>
      </c>
      <c r="S3535" s="15">
        <f t="shared" si="223"/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5">
        <f t="shared" si="222"/>
        <v>42243.6252662037</v>
      </c>
      <c r="S3536" s="15">
        <f t="shared" si="223"/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5">
        <f t="shared" si="222"/>
        <v>42248.640162037031</v>
      </c>
      <c r="S3537" s="15">
        <f t="shared" si="223"/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5">
        <f t="shared" si="222"/>
        <v>42328.727141203708</v>
      </c>
      <c r="S3538" s="15">
        <f t="shared" si="223"/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5">
        <f t="shared" si="222"/>
        <v>41923.354351851849</v>
      </c>
      <c r="S3539" s="15">
        <f t="shared" si="223"/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5">
        <f t="shared" si="222"/>
        <v>42571.420601851853</v>
      </c>
      <c r="S3540" s="15">
        <f t="shared" si="223"/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5">
        <f t="shared" si="222"/>
        <v>42600.756041666667</v>
      </c>
      <c r="S3541" s="15">
        <f t="shared" si="223"/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5">
        <f t="shared" si="222"/>
        <v>42517.003368055557</v>
      </c>
      <c r="S3542" s="15">
        <f t="shared" si="223"/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5">
        <f t="shared" si="222"/>
        <v>42222.730034722219</v>
      </c>
      <c r="S3543" s="15">
        <f t="shared" si="223"/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5">
        <f t="shared" si="222"/>
        <v>41829.599791666667</v>
      </c>
      <c r="S3544" s="15">
        <f t="shared" si="223"/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5">
        <f t="shared" si="222"/>
        <v>42150.755312499998</v>
      </c>
      <c r="S3545" s="15">
        <f t="shared" si="223"/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5">
        <f t="shared" si="222"/>
        <v>42040.831678240742</v>
      </c>
      <c r="S3546" s="15">
        <f t="shared" si="223"/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5">
        <f t="shared" si="222"/>
        <v>42075.807395833333</v>
      </c>
      <c r="S3547" s="15">
        <f t="shared" si="223"/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5">
        <f t="shared" si="222"/>
        <v>42073.660694444443</v>
      </c>
      <c r="S3548" s="15">
        <f t="shared" si="223"/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5">
        <f t="shared" si="222"/>
        <v>42480.078715277778</v>
      </c>
      <c r="S3549" s="15">
        <f t="shared" si="223"/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5">
        <f t="shared" si="222"/>
        <v>42411.942291666666</v>
      </c>
      <c r="S3550" s="15">
        <f t="shared" si="223"/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5">
        <f t="shared" si="222"/>
        <v>42223.394363425927</v>
      </c>
      <c r="S3551" s="15">
        <f t="shared" si="223"/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5">
        <f t="shared" si="222"/>
        <v>42462.893495370372</v>
      </c>
      <c r="S3552" s="15">
        <f t="shared" si="223"/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5">
        <f t="shared" si="222"/>
        <v>41753.515856481477</v>
      </c>
      <c r="S3553" s="15">
        <f t="shared" si="223"/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5">
        <f t="shared" si="222"/>
        <v>41788.587083333332</v>
      </c>
      <c r="S3554" s="15">
        <f t="shared" si="223"/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5">
        <f t="shared" si="222"/>
        <v>42196.028703703705</v>
      </c>
      <c r="S3555" s="15">
        <f t="shared" si="223"/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5">
        <f t="shared" si="222"/>
        <v>42661.442060185189</v>
      </c>
      <c r="S3557" s="15">
        <f t="shared" si="223"/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5">
        <f t="shared" si="222"/>
        <v>41808.649583333332</v>
      </c>
      <c r="S3558" s="15">
        <f t="shared" si="223"/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5">
        <f t="shared" si="222"/>
        <v>41730.276747685188</v>
      </c>
      <c r="S3559" s="15">
        <f t="shared" si="223"/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5">
        <f t="shared" si="222"/>
        <v>42139.816840277781</v>
      </c>
      <c r="S3560" s="15">
        <f t="shared" si="223"/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5">
        <f t="shared" si="222"/>
        <v>42194.096157407403</v>
      </c>
      <c r="S3561" s="15">
        <f t="shared" si="223"/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5">
        <f t="shared" si="222"/>
        <v>42115.889652777783</v>
      </c>
      <c r="S3562" s="15">
        <f t="shared" si="223"/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5">
        <f t="shared" si="222"/>
        <v>42203.680300925931</v>
      </c>
      <c r="S3563" s="15">
        <f t="shared" si="223"/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5">
        <f t="shared" si="222"/>
        <v>42433.761886574073</v>
      </c>
      <c r="S3564" s="15">
        <f t="shared" si="223"/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5">
        <f t="shared" si="222"/>
        <v>42555.671944444446</v>
      </c>
      <c r="S3565" s="15">
        <f t="shared" si="223"/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5">
        <f t="shared" si="222"/>
        <v>42236.623252314821</v>
      </c>
      <c r="S3566" s="15">
        <f t="shared" si="223"/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5">
        <f t="shared" si="222"/>
        <v>41974.743148148147</v>
      </c>
      <c r="S3567" s="15">
        <f t="shared" si="223"/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5">
        <f t="shared" si="222"/>
        <v>41997.507905092592</v>
      </c>
      <c r="S3568" s="15">
        <f t="shared" si="223"/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5">
        <f t="shared" si="222"/>
        <v>42135.810694444444</v>
      </c>
      <c r="S3569" s="15">
        <f t="shared" si="223"/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5">
        <f t="shared" si="222"/>
        <v>41869.740671296298</v>
      </c>
      <c r="S3570" s="15">
        <f t="shared" si="223"/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5">
        <f t="shared" si="222"/>
        <v>41982.688611111109</v>
      </c>
      <c r="S3571" s="15">
        <f t="shared" si="223"/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5">
        <f t="shared" si="222"/>
        <v>41976.331979166673</v>
      </c>
      <c r="S3572" s="15">
        <f t="shared" si="223"/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5">
        <f t="shared" si="222"/>
        <v>41912.858946759261</v>
      </c>
      <c r="S3573" s="15">
        <f t="shared" si="223"/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5">
        <f t="shared" si="222"/>
        <v>42146.570393518516</v>
      </c>
      <c r="S3574" s="15">
        <f t="shared" si="223"/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5">
        <f t="shared" si="222"/>
        <v>41921.375532407408</v>
      </c>
      <c r="S3575" s="15">
        <f t="shared" si="223"/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5">
        <f t="shared" si="222"/>
        <v>41926.942685185182</v>
      </c>
      <c r="S3576" s="15">
        <f t="shared" si="223"/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5">
        <f t="shared" si="222"/>
        <v>42561.783877314811</v>
      </c>
      <c r="S3577" s="15">
        <f t="shared" si="223"/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5">
        <f t="shared" si="222"/>
        <v>42649.54923611111</v>
      </c>
      <c r="S3578" s="15">
        <f t="shared" si="223"/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5">
        <f t="shared" si="222"/>
        <v>42093.786840277782</v>
      </c>
      <c r="S3579" s="15">
        <f t="shared" si="223"/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5">
        <f t="shared" si="222"/>
        <v>42460.733530092592</v>
      </c>
      <c r="S3580" s="15">
        <f t="shared" si="223"/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5">
        <f t="shared" si="222"/>
        <v>42430.762222222227</v>
      </c>
      <c r="S3581" s="15">
        <f t="shared" si="223"/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5">
        <f t="shared" si="222"/>
        <v>42026.176180555558</v>
      </c>
      <c r="S3582" s="15">
        <f t="shared" si="223"/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5">
        <f t="shared" si="222"/>
        <v>41836.471180555556</v>
      </c>
      <c r="S3583" s="15">
        <f t="shared" si="223"/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5">
        <f t="shared" si="222"/>
        <v>42451.095856481479</v>
      </c>
      <c r="S3584" s="15">
        <f t="shared" si="223"/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5">
        <f t="shared" si="222"/>
        <v>42418.425983796296</v>
      </c>
      <c r="S3585" s="15">
        <f t="shared" si="223"/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0"/>
        <v>116</v>
      </c>
      <c r="Q3586">
        <f t="shared" si="221"/>
        <v>30.94</v>
      </c>
      <c r="R3586" s="15">
        <f t="shared" si="222"/>
        <v>42168.316481481481</v>
      </c>
      <c r="S3586" s="15">
        <f t="shared" si="223"/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24">ROUND(E3587/D3587*100,0)</f>
        <v>119</v>
      </c>
      <c r="Q3587">
        <f t="shared" ref="Q3587:Q3650" si="225">IFERROR(ROUND(E3587/L3587,2),0)</f>
        <v>176.09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5">
        <f t="shared" si="226"/>
        <v>42576.697569444441</v>
      </c>
      <c r="S3588" s="15">
        <f t="shared" si="227"/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5">
        <f t="shared" si="226"/>
        <v>42503.539976851855</v>
      </c>
      <c r="S3589" s="15">
        <f t="shared" si="227"/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5">
        <f t="shared" si="226"/>
        <v>42101.828819444447</v>
      </c>
      <c r="S3590" s="15">
        <f t="shared" si="227"/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5">
        <f t="shared" si="226"/>
        <v>42125.647534722222</v>
      </c>
      <c r="S3591" s="15">
        <f t="shared" si="227"/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5">
        <f t="shared" si="226"/>
        <v>41902.333726851852</v>
      </c>
      <c r="S3592" s="15">
        <f t="shared" si="227"/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5">
        <f t="shared" si="226"/>
        <v>42003.948425925926</v>
      </c>
      <c r="S3593" s="15">
        <f t="shared" si="227"/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5">
        <f t="shared" si="226"/>
        <v>41988.829942129625</v>
      </c>
      <c r="S3594" s="15">
        <f t="shared" si="227"/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5">
        <f t="shared" si="226"/>
        <v>41974.898599537039</v>
      </c>
      <c r="S3595" s="15">
        <f t="shared" si="227"/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5">
        <f t="shared" si="226"/>
        <v>42592.066921296297</v>
      </c>
      <c r="S3596" s="15">
        <f t="shared" si="227"/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5">
        <f t="shared" si="226"/>
        <v>42050.008368055554</v>
      </c>
      <c r="S3597" s="15">
        <f t="shared" si="227"/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5">
        <f t="shared" si="226"/>
        <v>41856.715069444443</v>
      </c>
      <c r="S3598" s="15">
        <f t="shared" si="227"/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5">
        <f t="shared" si="226"/>
        <v>42417.585532407407</v>
      </c>
      <c r="S3599" s="15">
        <f t="shared" si="227"/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5">
        <f t="shared" si="226"/>
        <v>41866.79886574074</v>
      </c>
      <c r="S3600" s="15">
        <f t="shared" si="227"/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5">
        <f t="shared" si="226"/>
        <v>42220.79487268519</v>
      </c>
      <c r="S3601" s="15">
        <f t="shared" si="227"/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5">
        <f t="shared" si="226"/>
        <v>42628.849120370374</v>
      </c>
      <c r="S3602" s="15">
        <f t="shared" si="227"/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5">
        <f t="shared" si="226"/>
        <v>41990.99863425926</v>
      </c>
      <c r="S3603" s="15">
        <f t="shared" si="227"/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5">
        <f t="shared" si="226"/>
        <v>42447.894432870366</v>
      </c>
      <c r="S3604" s="15">
        <f t="shared" si="227"/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5">
        <f t="shared" si="226"/>
        <v>42283.864351851851</v>
      </c>
      <c r="S3605" s="15">
        <f t="shared" si="227"/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5">
        <f t="shared" si="226"/>
        <v>42483.015694444446</v>
      </c>
      <c r="S3606" s="15">
        <f t="shared" si="227"/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5">
        <f t="shared" si="226"/>
        <v>42383.793124999997</v>
      </c>
      <c r="S3607" s="15">
        <f t="shared" si="227"/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5">
        <f t="shared" si="226"/>
        <v>42566.604826388888</v>
      </c>
      <c r="S3608" s="15">
        <f t="shared" si="227"/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5">
        <f t="shared" si="226"/>
        <v>42338.963912037041</v>
      </c>
      <c r="S3609" s="15">
        <f t="shared" si="227"/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5">
        <f t="shared" si="226"/>
        <v>42506.709375000006</v>
      </c>
      <c r="S3610" s="15">
        <f t="shared" si="227"/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5">
        <f t="shared" si="226"/>
        <v>42429.991724537031</v>
      </c>
      <c r="S3611" s="15">
        <f t="shared" si="227"/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5">
        <f t="shared" si="226"/>
        <v>42203.432129629626</v>
      </c>
      <c r="S3612" s="15">
        <f t="shared" si="227"/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5">
        <f t="shared" si="226"/>
        <v>42072.370381944449</v>
      </c>
      <c r="S3613" s="15">
        <f t="shared" si="227"/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5">
        <f t="shared" si="226"/>
        <v>41789.726979166669</v>
      </c>
      <c r="S3614" s="15">
        <f t="shared" si="227"/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5">
        <f t="shared" si="226"/>
        <v>41788.58997685185</v>
      </c>
      <c r="S3615" s="15">
        <f t="shared" si="227"/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5">
        <f t="shared" si="226"/>
        <v>42144.041851851856</v>
      </c>
      <c r="S3616" s="15">
        <f t="shared" si="227"/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5">
        <f t="shared" si="226"/>
        <v>42318.593703703707</v>
      </c>
      <c r="S3617" s="15">
        <f t="shared" si="227"/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5">
        <f t="shared" si="226"/>
        <v>42052.949814814812</v>
      </c>
      <c r="S3618" s="15">
        <f t="shared" si="227"/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5">
        <f t="shared" si="226"/>
        <v>42779.610289351855</v>
      </c>
      <c r="S3619" s="15">
        <f t="shared" si="227"/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5">
        <f t="shared" si="226"/>
        <v>42128.627893518518</v>
      </c>
      <c r="S3620" s="15">
        <f t="shared" si="227"/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5">
        <f t="shared" si="226"/>
        <v>42661.132245370376</v>
      </c>
      <c r="S3621" s="15">
        <f t="shared" si="227"/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5">
        <f t="shared" si="226"/>
        <v>42037.938206018516</v>
      </c>
      <c r="S3622" s="15">
        <f t="shared" si="227"/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5">
        <f t="shared" si="226"/>
        <v>42619.935694444444</v>
      </c>
      <c r="S3623" s="15">
        <f t="shared" si="227"/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5">
        <f t="shared" si="226"/>
        <v>41877.221886574072</v>
      </c>
      <c r="S3624" s="15">
        <f t="shared" si="227"/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5">
        <f t="shared" si="226"/>
        <v>41828.736921296295</v>
      </c>
      <c r="S3625" s="15">
        <f t="shared" si="227"/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5">
        <f t="shared" si="226"/>
        <v>42545.774189814809</v>
      </c>
      <c r="S3626" s="15">
        <f t="shared" si="227"/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5">
        <f t="shared" si="226"/>
        <v>42157.652511574073</v>
      </c>
      <c r="S3627" s="15">
        <f t="shared" si="227"/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5">
        <f t="shared" si="226"/>
        <v>41846.667326388888</v>
      </c>
      <c r="S3628" s="15">
        <f t="shared" si="227"/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5">
        <f t="shared" si="226"/>
        <v>42460.741747685184</v>
      </c>
      <c r="S3629" s="15">
        <f t="shared" si="227"/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5">
        <f t="shared" si="226"/>
        <v>41942.84710648148</v>
      </c>
      <c r="S3632" s="15">
        <f t="shared" si="227"/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5">
        <f t="shared" si="226"/>
        <v>41880.753437499996</v>
      </c>
      <c r="S3633" s="15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5">
        <f t="shared" si="226"/>
        <v>42649.623460648145</v>
      </c>
      <c r="S3635" s="15">
        <f t="shared" si="227"/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5">
        <f t="shared" si="226"/>
        <v>42701.166365740741</v>
      </c>
      <c r="S3636" s="15">
        <f t="shared" si="227"/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5">
        <f t="shared" si="226"/>
        <v>42450.88282407407</v>
      </c>
      <c r="S3637" s="15">
        <f t="shared" si="227"/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5">
        <f t="shared" si="226"/>
        <v>41975.700636574074</v>
      </c>
      <c r="S3639" s="15">
        <f t="shared" si="227"/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5">
        <f t="shared" si="226"/>
        <v>42104.781597222223</v>
      </c>
      <c r="S3642" s="15">
        <f t="shared" si="227"/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5">
        <f t="shared" si="226"/>
        <v>42297.816284722227</v>
      </c>
      <c r="S3644" s="15">
        <f t="shared" si="227"/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5">
        <f t="shared" si="226"/>
        <v>42409.241747685184</v>
      </c>
      <c r="S3646" s="15">
        <f t="shared" si="227"/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5">
        <f t="shared" si="226"/>
        <v>42140.421319444446</v>
      </c>
      <c r="S3648" s="15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5">
        <f t="shared" si="226"/>
        <v>42598.749155092592</v>
      </c>
      <c r="S3649" s="15">
        <f t="shared" si="227"/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4"/>
        <v>100</v>
      </c>
      <c r="Q3650">
        <f t="shared" si="225"/>
        <v>550.04</v>
      </c>
      <c r="R3650" s="15">
        <f t="shared" si="226"/>
        <v>41887.292187500003</v>
      </c>
      <c r="S3650" s="15">
        <f t="shared" si="227"/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28">ROUND(E3651/D3651*100,0)</f>
        <v>104</v>
      </c>
      <c r="Q3651">
        <f t="shared" ref="Q3651:Q3714" si="229">IFERROR(ROUND(E3651/L3651,2),0)</f>
        <v>97.5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5">
        <f t="shared" si="230"/>
        <v>42381.478981481487</v>
      </c>
      <c r="S3652" s="15">
        <f t="shared" si="231"/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5">
        <f t="shared" si="230"/>
        <v>41828.646319444444</v>
      </c>
      <c r="S3653" s="15">
        <f t="shared" si="231"/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5">
        <f t="shared" si="230"/>
        <v>42596.644699074073</v>
      </c>
      <c r="S3654" s="15">
        <f t="shared" si="231"/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5">
        <f t="shared" si="230"/>
        <v>42191.363506944443</v>
      </c>
      <c r="S3655" s="15">
        <f t="shared" si="231"/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5">
        <f t="shared" si="230"/>
        <v>42440.416504629626</v>
      </c>
      <c r="S3656" s="15">
        <f t="shared" si="231"/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5">
        <f t="shared" si="230"/>
        <v>42173.803217592591</v>
      </c>
      <c r="S3657" s="15">
        <f t="shared" si="231"/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5">
        <f t="shared" si="230"/>
        <v>42737.910138888896</v>
      </c>
      <c r="S3658" s="15">
        <f t="shared" si="231"/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5">
        <f t="shared" si="230"/>
        <v>42499.629849537043</v>
      </c>
      <c r="S3659" s="15">
        <f t="shared" si="231"/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5">
        <f t="shared" si="230"/>
        <v>41775.858564814815</v>
      </c>
      <c r="S3660" s="15">
        <f t="shared" si="231"/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5">
        <f t="shared" si="230"/>
        <v>42055.277199074073</v>
      </c>
      <c r="S3661" s="15">
        <f t="shared" si="231"/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5">
        <f t="shared" si="230"/>
        <v>41971.881076388891</v>
      </c>
      <c r="S3662" s="15">
        <f t="shared" si="231"/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5">
        <f t="shared" si="230"/>
        <v>42447.896666666667</v>
      </c>
      <c r="S3663" s="15">
        <f t="shared" si="231"/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5">
        <f t="shared" si="230"/>
        <v>42064.220069444447</v>
      </c>
      <c r="S3664" s="15">
        <f t="shared" si="231"/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5">
        <f t="shared" si="230"/>
        <v>42665.451736111107</v>
      </c>
      <c r="S3665" s="15">
        <f t="shared" si="231"/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5">
        <f t="shared" si="230"/>
        <v>42523.248715277776</v>
      </c>
      <c r="S3666" s="15">
        <f t="shared" si="231"/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5">
        <f t="shared" si="230"/>
        <v>42294.808124999996</v>
      </c>
      <c r="S3667" s="15">
        <f t="shared" si="231"/>
        <v>42305.829166666663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5">
        <f t="shared" si="230"/>
        <v>41822.90488425926</v>
      </c>
      <c r="S3668" s="15">
        <f t="shared" si="231"/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5">
        <f t="shared" si="230"/>
        <v>42173.970127314817</v>
      </c>
      <c r="S3669" s="15">
        <f t="shared" si="231"/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5">
        <f t="shared" si="230"/>
        <v>42185.556157407409</v>
      </c>
      <c r="S3670" s="15">
        <f t="shared" si="231"/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5">
        <f t="shared" si="230"/>
        <v>42136.675196759257</v>
      </c>
      <c r="S3671" s="15">
        <f t="shared" si="231"/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5">
        <f t="shared" si="230"/>
        <v>42142.514016203699</v>
      </c>
      <c r="S3672" s="15">
        <f t="shared" si="231"/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5">
        <f t="shared" si="230"/>
        <v>41820.62809027778</v>
      </c>
      <c r="S3673" s="15">
        <f t="shared" si="231"/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5">
        <f t="shared" si="230"/>
        <v>41878.946574074071</v>
      </c>
      <c r="S3674" s="15">
        <f t="shared" si="231"/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5">
        <f t="shared" si="230"/>
        <v>41914.295104166667</v>
      </c>
      <c r="S3675" s="15">
        <f t="shared" si="231"/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5">
        <f t="shared" si="230"/>
        <v>42556.873020833329</v>
      </c>
      <c r="S3676" s="15">
        <f t="shared" si="231"/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5">
        <f t="shared" si="230"/>
        <v>42493.597013888888</v>
      </c>
      <c r="S3677" s="15">
        <f t="shared" si="231"/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5">
        <f t="shared" si="230"/>
        <v>41876.815787037034</v>
      </c>
      <c r="S3678" s="15">
        <f t="shared" si="231"/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5">
        <f t="shared" si="230"/>
        <v>41802.574282407404</v>
      </c>
      <c r="S3679" s="15">
        <f t="shared" si="231"/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5">
        <f t="shared" si="230"/>
        <v>42120.531226851846</v>
      </c>
      <c r="S3680" s="15">
        <f t="shared" si="231"/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5">
        <f t="shared" si="230"/>
        <v>41786.761354166665</v>
      </c>
      <c r="S3681" s="15">
        <f t="shared" si="231"/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5">
        <f t="shared" si="230"/>
        <v>42627.454097222217</v>
      </c>
      <c r="S3682" s="15">
        <f t="shared" si="231"/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5">
        <f t="shared" si="230"/>
        <v>42374.651504629626</v>
      </c>
      <c r="S3683" s="15">
        <f t="shared" si="231"/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5">
        <f t="shared" si="230"/>
        <v>41772.685393518521</v>
      </c>
      <c r="S3684" s="15">
        <f t="shared" si="231"/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5">
        <f t="shared" si="230"/>
        <v>42633.116851851853</v>
      </c>
      <c r="S3685" s="15">
        <f t="shared" si="231"/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5">
        <f t="shared" si="230"/>
        <v>42219.180393518516</v>
      </c>
      <c r="S3686" s="15">
        <f t="shared" si="231"/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5">
        <f t="shared" si="230"/>
        <v>41753.593275462961</v>
      </c>
      <c r="S3687" s="15">
        <f t="shared" si="231"/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5">
        <f t="shared" si="230"/>
        <v>42230.662731481483</v>
      </c>
      <c r="S3688" s="15">
        <f t="shared" si="231"/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5">
        <f t="shared" si="230"/>
        <v>41787.218229166669</v>
      </c>
      <c r="S3689" s="15">
        <f t="shared" si="231"/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5">
        <f t="shared" si="230"/>
        <v>41829.787083333329</v>
      </c>
      <c r="S3690" s="15">
        <f t="shared" si="231"/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5">
        <f t="shared" si="230"/>
        <v>42147.826840277776</v>
      </c>
      <c r="S3691" s="15">
        <f t="shared" si="231"/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5">
        <f t="shared" si="230"/>
        <v>41940.598182870373</v>
      </c>
      <c r="S3692" s="15">
        <f t="shared" si="231"/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5">
        <f t="shared" si="230"/>
        <v>42020.700567129628</v>
      </c>
      <c r="S3693" s="15">
        <f t="shared" si="231"/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5">
        <f t="shared" si="230"/>
        <v>41891.96503472222</v>
      </c>
      <c r="S3694" s="15">
        <f t="shared" si="231"/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5">
        <f t="shared" si="230"/>
        <v>42309.191307870366</v>
      </c>
      <c r="S3695" s="15">
        <f t="shared" si="231"/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5">
        <f t="shared" si="230"/>
        <v>42490.133877314816</v>
      </c>
      <c r="S3696" s="15">
        <f t="shared" si="231"/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5">
        <f t="shared" si="230"/>
        <v>41995.870486111111</v>
      </c>
      <c r="S3697" s="15">
        <f t="shared" si="231"/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5">
        <f t="shared" si="230"/>
        <v>41988.617083333331</v>
      </c>
      <c r="S3698" s="15">
        <f t="shared" si="231"/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5">
        <f t="shared" si="230"/>
        <v>42479.465833333335</v>
      </c>
      <c r="S3699" s="15">
        <f t="shared" si="231"/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5">
        <f t="shared" si="230"/>
        <v>42401.806562500002</v>
      </c>
      <c r="S3700" s="15">
        <f t="shared" si="231"/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5">
        <f t="shared" si="230"/>
        <v>41897.602037037039</v>
      </c>
      <c r="S3701" s="15">
        <f t="shared" si="231"/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5">
        <f t="shared" si="230"/>
        <v>41882.585648148146</v>
      </c>
      <c r="S3702" s="15">
        <f t="shared" si="231"/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5">
        <f t="shared" si="230"/>
        <v>42129.541585648149</v>
      </c>
      <c r="S3703" s="15">
        <f t="shared" si="231"/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5">
        <f t="shared" si="230"/>
        <v>42524.53800925926</v>
      </c>
      <c r="S3704" s="15">
        <f t="shared" si="231"/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5">
        <f t="shared" si="230"/>
        <v>42556.504490740743</v>
      </c>
      <c r="S3705" s="15">
        <f t="shared" si="231"/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5">
        <f t="shared" si="230"/>
        <v>42461.689745370371</v>
      </c>
      <c r="S3706" s="15">
        <f t="shared" si="231"/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5">
        <f t="shared" si="230"/>
        <v>41792.542986111112</v>
      </c>
      <c r="S3707" s="15">
        <f t="shared" si="231"/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5">
        <f t="shared" si="230"/>
        <v>42552.048356481479</v>
      </c>
      <c r="S3709" s="15">
        <f t="shared" si="231"/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5">
        <f t="shared" si="230"/>
        <v>41810.142199074071</v>
      </c>
      <c r="S3710" s="15">
        <f t="shared" si="231"/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5">
        <f t="shared" si="230"/>
        <v>41785.707708333335</v>
      </c>
      <c r="S3711" s="15">
        <f t="shared" si="231"/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5">
        <f t="shared" si="230"/>
        <v>42072.576249999998</v>
      </c>
      <c r="S3712" s="15">
        <f t="shared" si="231"/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5">
        <f t="shared" si="230"/>
        <v>41779.724224537036</v>
      </c>
      <c r="S3713" s="15">
        <f t="shared" si="231"/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28"/>
        <v>154</v>
      </c>
      <c r="Q3714">
        <f t="shared" si="229"/>
        <v>110.87</v>
      </c>
      <c r="R3714" s="15">
        <f t="shared" si="230"/>
        <v>42134.172071759262</v>
      </c>
      <c r="S3714" s="15">
        <f t="shared" si="231"/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32">ROUND(E3715/D3715*100,0)</f>
        <v>102</v>
      </c>
      <c r="Q3715">
        <f t="shared" ref="Q3715:Q3778" si="233">IFERROR(ROUND(E3715/L3715,2),0)</f>
        <v>106.84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5">
        <f t="shared" si="234"/>
        <v>42118.556331018524</v>
      </c>
      <c r="S3716" s="15">
        <f t="shared" si="235"/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5">
        <f t="shared" si="234"/>
        <v>42036.995590277773</v>
      </c>
      <c r="S3717" s="15">
        <f t="shared" si="235"/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5">
        <f t="shared" si="234"/>
        <v>42360.887835648144</v>
      </c>
      <c r="S3718" s="15">
        <f t="shared" si="235"/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5">
        <f t="shared" si="234"/>
        <v>42032.716145833328</v>
      </c>
      <c r="S3720" s="15">
        <f t="shared" si="235"/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5">
        <f t="shared" si="234"/>
        <v>42165.993125000001</v>
      </c>
      <c r="S3722" s="15">
        <f t="shared" si="235"/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5">
        <f t="shared" si="234"/>
        <v>41927.936157407406</v>
      </c>
      <c r="S3723" s="15">
        <f t="shared" si="235"/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5">
        <f t="shared" si="234"/>
        <v>42381.671840277777</v>
      </c>
      <c r="S3724" s="15">
        <f t="shared" si="235"/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5">
        <f t="shared" si="234"/>
        <v>41943.753032407411</v>
      </c>
      <c r="S3725" s="15">
        <f t="shared" si="235"/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5">
        <f t="shared" si="234"/>
        <v>42465.491435185191</v>
      </c>
      <c r="S3726" s="15">
        <f t="shared" si="235"/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5">
        <f t="shared" si="234"/>
        <v>42401.945219907408</v>
      </c>
      <c r="S3727" s="15">
        <f t="shared" si="235"/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5">
        <f t="shared" si="234"/>
        <v>42462.140868055561</v>
      </c>
      <c r="S3728" s="15">
        <f t="shared" si="235"/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5">
        <f t="shared" si="234"/>
        <v>42632.348310185189</v>
      </c>
      <c r="S3729" s="15">
        <f t="shared" si="235"/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5">
        <f t="shared" si="234"/>
        <v>42205.171018518522</v>
      </c>
      <c r="S3730" s="15">
        <f t="shared" si="235"/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5">
        <f t="shared" si="234"/>
        <v>42041.205000000002</v>
      </c>
      <c r="S3731" s="15">
        <f t="shared" si="235"/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5">
        <f t="shared" si="234"/>
        <v>41983.752847222218</v>
      </c>
      <c r="S3733" s="15">
        <f t="shared" si="235"/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5">
        <f t="shared" si="234"/>
        <v>41968.677465277782</v>
      </c>
      <c r="S3734" s="15">
        <f t="shared" si="235"/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5">
        <f t="shared" si="234"/>
        <v>42089.901574074072</v>
      </c>
      <c r="S3736" s="15">
        <f t="shared" si="235"/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5">
        <f t="shared" si="234"/>
        <v>42122.693159722221</v>
      </c>
      <c r="S3737" s="15">
        <f t="shared" si="235"/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5">
        <f t="shared" si="234"/>
        <v>42048.711724537032</v>
      </c>
      <c r="S3738" s="15">
        <f t="shared" si="235"/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5">
        <f t="shared" si="234"/>
        <v>42297.691006944442</v>
      </c>
      <c r="S3739" s="15">
        <f t="shared" si="235"/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5">
        <f t="shared" si="234"/>
        <v>41813.938715277778</v>
      </c>
      <c r="S3740" s="15">
        <f t="shared" si="235"/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5">
        <f t="shared" si="234"/>
        <v>42548.449861111112</v>
      </c>
      <c r="S3741" s="15">
        <f t="shared" si="235"/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5">
        <f t="shared" si="234"/>
        <v>41833.089756944442</v>
      </c>
      <c r="S3742" s="15">
        <f t="shared" si="235"/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5">
        <f t="shared" si="234"/>
        <v>41858.214629629627</v>
      </c>
      <c r="S3744" s="15">
        <f t="shared" si="235"/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5">
        <f t="shared" si="234"/>
        <v>41831.697939814818</v>
      </c>
      <c r="S3747" s="15">
        <f t="shared" si="235"/>
        <v>41861.697939814818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5">
        <f t="shared" si="234"/>
        <v>42164.299722222218</v>
      </c>
      <c r="S3749" s="15">
        <f t="shared" si="235"/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5">
        <f t="shared" si="234"/>
        <v>42395.706435185188</v>
      </c>
      <c r="S3750" s="15">
        <f t="shared" si="235"/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5">
        <f t="shared" si="234"/>
        <v>42458.127175925925</v>
      </c>
      <c r="S3751" s="15">
        <f t="shared" si="235"/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5">
        <f t="shared" si="234"/>
        <v>42016.981574074074</v>
      </c>
      <c r="S3752" s="15">
        <f t="shared" si="235"/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5">
        <f t="shared" si="234"/>
        <v>42403.035567129627</v>
      </c>
      <c r="S3753" s="15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5">
        <f t="shared" si="234"/>
        <v>42619.802488425921</v>
      </c>
      <c r="S3754" s="15">
        <f t="shared" si="235"/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5">
        <f t="shared" si="234"/>
        <v>42128.824074074073</v>
      </c>
      <c r="S3755" s="15">
        <f t="shared" si="235"/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5">
        <f t="shared" si="234"/>
        <v>41808.881215277775</v>
      </c>
      <c r="S3756" s="15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5">
        <f t="shared" si="234"/>
        <v>42445.866979166662</v>
      </c>
      <c r="S3757" s="15">
        <f t="shared" si="235"/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5">
        <f t="shared" si="234"/>
        <v>41771.814791666664</v>
      </c>
      <c r="S3758" s="15">
        <f t="shared" si="235"/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5">
        <f t="shared" si="234"/>
        <v>41954.850868055553</v>
      </c>
      <c r="S3759" s="15">
        <f t="shared" si="235"/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5">
        <f t="shared" si="234"/>
        <v>41747.471504629626</v>
      </c>
      <c r="S3760" s="15">
        <f t="shared" si="235"/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5">
        <f t="shared" si="234"/>
        <v>42182.108252314814</v>
      </c>
      <c r="S3761" s="15">
        <f t="shared" si="235"/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5">
        <f t="shared" si="234"/>
        <v>41739.525300925925</v>
      </c>
      <c r="S3762" s="15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5">
        <f t="shared" si="234"/>
        <v>42173.466863425929</v>
      </c>
      <c r="S3763" s="15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5">
        <f t="shared" si="234"/>
        <v>42193.813530092593</v>
      </c>
      <c r="S3764" s="15">
        <f t="shared" si="235"/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5">
        <f t="shared" si="234"/>
        <v>42065.750300925924</v>
      </c>
      <c r="S3765" s="15">
        <f t="shared" si="235"/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5">
        <f t="shared" si="234"/>
        <v>42499.842962962968</v>
      </c>
      <c r="S3766" s="15">
        <f t="shared" si="235"/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5">
        <f t="shared" si="234"/>
        <v>41820.776412037041</v>
      </c>
      <c r="S3767" s="15">
        <f t="shared" si="235"/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5">
        <f t="shared" si="234"/>
        <v>41788.167187500003</v>
      </c>
      <c r="S3768" s="15">
        <f t="shared" si="235"/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5">
        <f t="shared" si="234"/>
        <v>42050.019641203704</v>
      </c>
      <c r="S3769" s="15">
        <f t="shared" si="235"/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5">
        <f t="shared" si="234"/>
        <v>41772.727893518517</v>
      </c>
      <c r="S3770" s="15">
        <f t="shared" si="235"/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5">
        <f t="shared" si="234"/>
        <v>42445.598136574074</v>
      </c>
      <c r="S3771" s="15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5">
        <f t="shared" si="234"/>
        <v>42493.857083333336</v>
      </c>
      <c r="S3773" s="15">
        <f t="shared" si="235"/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5">
        <f t="shared" si="234"/>
        <v>42682.616967592592</v>
      </c>
      <c r="S3774" s="15">
        <f t="shared" si="235"/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5">
        <f t="shared" si="234"/>
        <v>42656.005173611105</v>
      </c>
      <c r="S3775" s="15">
        <f t="shared" si="235"/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5">
        <f t="shared" si="234"/>
        <v>42075.942627314813</v>
      </c>
      <c r="S3777" s="15">
        <f t="shared" si="235"/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2"/>
        <v>107</v>
      </c>
      <c r="Q3778">
        <f t="shared" si="233"/>
        <v>90.82</v>
      </c>
      <c r="R3778" s="15">
        <f t="shared" si="234"/>
        <v>41814.367800925924</v>
      </c>
      <c r="S3778" s="15">
        <f t="shared" si="235"/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36">ROUND(E3779/D3779*100,0)</f>
        <v>143</v>
      </c>
      <c r="Q3779">
        <f t="shared" ref="Q3779:Q3842" si="237">IFERROR(ROUND(E3779/L3779,2),0)</f>
        <v>48.54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5">
        <f t="shared" si="238"/>
        <v>41989.819212962961</v>
      </c>
      <c r="S3780" s="15">
        <f t="shared" si="239"/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5">
        <f t="shared" si="238"/>
        <v>42425.735416666663</v>
      </c>
      <c r="S3781" s="15">
        <f t="shared" si="239"/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5">
        <f t="shared" si="238"/>
        <v>41865.882928240739</v>
      </c>
      <c r="S3783" s="15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5">
        <f t="shared" si="238"/>
        <v>42546.862233796302</v>
      </c>
      <c r="S3784" s="15">
        <f t="shared" si="239"/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5">
        <f t="shared" si="238"/>
        <v>42420.140277777777</v>
      </c>
      <c r="S3785" s="15">
        <f t="shared" si="239"/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5">
        <f t="shared" si="238"/>
        <v>42548.63853009259</v>
      </c>
      <c r="S3787" s="15">
        <f t="shared" si="239"/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5">
        <f t="shared" si="238"/>
        <v>42487.037905092591</v>
      </c>
      <c r="S3788" s="15">
        <f t="shared" si="239"/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5">
        <f t="shared" si="238"/>
        <v>42167.534791666665</v>
      </c>
      <c r="S3789" s="15">
        <f t="shared" si="239"/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5">
        <f t="shared" si="238"/>
        <v>42138.798819444448</v>
      </c>
      <c r="S3791" s="15">
        <f t="shared" si="239"/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5">
        <f t="shared" si="238"/>
        <v>42170.447013888886</v>
      </c>
      <c r="S3794" s="15">
        <f t="shared" si="239"/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5">
        <f t="shared" si="238"/>
        <v>42132.58048611111</v>
      </c>
      <c r="S3796" s="15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5">
        <f t="shared" si="238"/>
        <v>42201.436226851853</v>
      </c>
      <c r="S3797" s="15">
        <f t="shared" si="239"/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5">
        <f t="shared" si="238"/>
        <v>42689.029583333337</v>
      </c>
      <c r="S3798" s="15">
        <f t="shared" si="239"/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5">
        <f t="shared" si="238"/>
        <v>42084.881539351853</v>
      </c>
      <c r="S3799" s="15">
        <f t="shared" si="239"/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5">
        <f t="shared" si="238"/>
        <v>42410.93105324074</v>
      </c>
      <c r="S3801" s="15">
        <f t="shared" si="239"/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5">
        <f t="shared" si="238"/>
        <v>41982.737071759257</v>
      </c>
      <c r="S3802" s="15">
        <f t="shared" si="239"/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5">
        <f t="shared" si="238"/>
        <v>41975.676111111112</v>
      </c>
      <c r="S3803" s="15">
        <f t="shared" si="239"/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5">
        <f t="shared" si="238"/>
        <v>42403.971851851849</v>
      </c>
      <c r="S3805" s="15">
        <f t="shared" si="239"/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5">
        <f t="shared" si="238"/>
        <v>41849.887037037035</v>
      </c>
      <c r="S3807" s="15">
        <f t="shared" si="239"/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5">
        <f t="shared" si="238"/>
        <v>41799.259039351848</v>
      </c>
      <c r="S3808" s="15">
        <f t="shared" si="239"/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5">
        <f t="shared" si="238"/>
        <v>42090.909016203703</v>
      </c>
      <c r="S3809" s="15">
        <f t="shared" si="239"/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5">
        <f t="shared" si="238"/>
        <v>42059.453923611116</v>
      </c>
      <c r="S3810" s="15">
        <f t="shared" si="239"/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5">
        <f t="shared" si="238"/>
        <v>41800.526701388888</v>
      </c>
      <c r="S3811" s="15">
        <f t="shared" si="239"/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5">
        <f t="shared" si="238"/>
        <v>42054.849050925928</v>
      </c>
      <c r="S3812" s="15">
        <f t="shared" si="239"/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5">
        <f t="shared" si="238"/>
        <v>42487.62700231481</v>
      </c>
      <c r="S3813" s="15">
        <f t="shared" si="239"/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5">
        <f t="shared" si="238"/>
        <v>42109.751250000001</v>
      </c>
      <c r="S3814" s="15">
        <f t="shared" si="239"/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5">
        <f t="shared" si="238"/>
        <v>42497.275706018518</v>
      </c>
      <c r="S3815" s="15">
        <f t="shared" si="239"/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5">
        <f t="shared" si="238"/>
        <v>42058.904074074075</v>
      </c>
      <c r="S3816" s="15">
        <f t="shared" si="239"/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5">
        <f t="shared" si="238"/>
        <v>42207.259918981479</v>
      </c>
      <c r="S3817" s="15">
        <f t="shared" si="239"/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5">
        <f t="shared" si="238"/>
        <v>41807.690081018518</v>
      </c>
      <c r="S3818" s="15">
        <f t="shared" si="239"/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5">
        <f t="shared" si="238"/>
        <v>42284.69694444444</v>
      </c>
      <c r="S3819" s="15">
        <f t="shared" si="239"/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5">
        <f t="shared" si="238"/>
        <v>42045.84238425926</v>
      </c>
      <c r="S3820" s="15">
        <f t="shared" si="239"/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5">
        <f t="shared" si="238"/>
        <v>42184.209537037037</v>
      </c>
      <c r="S3821" s="15">
        <f t="shared" si="239"/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5">
        <f t="shared" si="238"/>
        <v>42160.651817129634</v>
      </c>
      <c r="S3822" s="15">
        <f t="shared" si="239"/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5">
        <f t="shared" si="238"/>
        <v>42341.180636574078</v>
      </c>
      <c r="S3823" s="15">
        <f t="shared" si="239"/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5">
        <f t="shared" si="238"/>
        <v>42329.838159722218</v>
      </c>
      <c r="S3824" s="15">
        <f t="shared" si="239"/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5">
        <f t="shared" si="238"/>
        <v>42170.910231481481</v>
      </c>
      <c r="S3825" s="15">
        <f t="shared" si="239"/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5">
        <f t="shared" si="238"/>
        <v>42571.626192129625</v>
      </c>
      <c r="S3826" s="15">
        <f t="shared" si="239"/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5">
        <f t="shared" si="238"/>
        <v>42151.069606481484</v>
      </c>
      <c r="S3827" s="15">
        <f t="shared" si="239"/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5">
        <f t="shared" si="238"/>
        <v>42101.423541666663</v>
      </c>
      <c r="S3828" s="15">
        <f t="shared" si="239"/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5">
        <f t="shared" si="238"/>
        <v>42034.928252314814</v>
      </c>
      <c r="S3829" s="15">
        <f t="shared" si="239"/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5">
        <f t="shared" si="238"/>
        <v>41944.527627314819</v>
      </c>
      <c r="S3830" s="15">
        <f t="shared" si="239"/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5">
        <f t="shared" si="238"/>
        <v>42593.865405092598</v>
      </c>
      <c r="S3831" s="15">
        <f t="shared" si="239"/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5">
        <f t="shared" si="238"/>
        <v>42503.740868055553</v>
      </c>
      <c r="S3832" s="15">
        <f t="shared" si="239"/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5">
        <f t="shared" si="238"/>
        <v>41927.848900462966</v>
      </c>
      <c r="S3833" s="15">
        <f t="shared" si="239"/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5">
        <f t="shared" si="238"/>
        <v>42375.114988425921</v>
      </c>
      <c r="S3834" s="15">
        <f t="shared" si="239"/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5">
        <f t="shared" si="238"/>
        <v>41963.872361111105</v>
      </c>
      <c r="S3835" s="15">
        <f t="shared" si="239"/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5">
        <f t="shared" si="238"/>
        <v>42143.445219907408</v>
      </c>
      <c r="S3836" s="15">
        <f t="shared" si="239"/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5">
        <f t="shared" si="238"/>
        <v>42460.94222222222</v>
      </c>
      <c r="S3837" s="15">
        <f t="shared" si="239"/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5">
        <f t="shared" si="238"/>
        <v>42553.926527777774</v>
      </c>
      <c r="S3838" s="15">
        <f t="shared" si="239"/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5">
        <f t="shared" si="238"/>
        <v>42152.765717592592</v>
      </c>
      <c r="S3839" s="15">
        <f t="shared" si="239"/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5">
        <f t="shared" si="238"/>
        <v>42116.710752314815</v>
      </c>
      <c r="S3840" s="15">
        <f t="shared" si="239"/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5">
        <f t="shared" si="238"/>
        <v>42155.142638888887</v>
      </c>
      <c r="S3841" s="15">
        <f t="shared" si="239"/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36"/>
        <v>6500</v>
      </c>
      <c r="Q3842">
        <f t="shared" si="237"/>
        <v>21.67</v>
      </c>
      <c r="R3842" s="15">
        <f t="shared" si="238"/>
        <v>42432.701724537037</v>
      </c>
      <c r="S3842" s="15">
        <f t="shared" si="239"/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240">ROUND(E3843/D3843*100,0)</f>
        <v>9</v>
      </c>
      <c r="Q3843">
        <f t="shared" ref="Q3843:Q3906" si="241">IFERROR(ROUND(E3843/L3843,2),0)</f>
        <v>25.65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5">
        <f t="shared" si="242"/>
        <v>41740.493657407409</v>
      </c>
      <c r="S3844" s="15">
        <f t="shared" si="243"/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5">
        <f t="shared" si="242"/>
        <v>41766.072500000002</v>
      </c>
      <c r="S3845" s="15">
        <f t="shared" si="243"/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5">
        <f t="shared" si="242"/>
        <v>41766.617291666669</v>
      </c>
      <c r="S3846" s="15">
        <f t="shared" si="243"/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5">
        <f t="shared" si="242"/>
        <v>42248.627013888887</v>
      </c>
      <c r="S3847" s="15">
        <f t="shared" si="243"/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5">
        <f t="shared" si="242"/>
        <v>41885.221550925926</v>
      </c>
      <c r="S3848" s="15">
        <f t="shared" si="243"/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5">
        <f t="shared" si="242"/>
        <v>42159.224432870367</v>
      </c>
      <c r="S3849" s="15">
        <f t="shared" si="243"/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5">
        <f t="shared" si="242"/>
        <v>42265.817002314812</v>
      </c>
      <c r="S3850" s="15">
        <f t="shared" si="243"/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5">
        <f t="shared" si="242"/>
        <v>42136.767175925925</v>
      </c>
      <c r="S3851" s="15">
        <f t="shared" si="243"/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5">
        <f t="shared" si="242"/>
        <v>41975.124340277776</v>
      </c>
      <c r="S3852" s="15">
        <f t="shared" si="243"/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5">
        <f t="shared" si="242"/>
        <v>42172.439571759256</v>
      </c>
      <c r="S3853" s="15">
        <f t="shared" si="243"/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5">
        <f t="shared" si="242"/>
        <v>42065.190694444449</v>
      </c>
      <c r="S3854" s="15">
        <f t="shared" si="243"/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5">
        <f t="shared" si="242"/>
        <v>41848.84002314815</v>
      </c>
      <c r="S3855" s="15">
        <f t="shared" si="243"/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5">
        <f t="shared" si="242"/>
        <v>42103.884930555556</v>
      </c>
      <c r="S3856" s="15">
        <f t="shared" si="243"/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5">
        <f t="shared" si="242"/>
        <v>42059.970729166671</v>
      </c>
      <c r="S3857" s="15">
        <f t="shared" si="243"/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5">
        <f t="shared" si="242"/>
        <v>42041.743090277778</v>
      </c>
      <c r="S3858" s="15">
        <f t="shared" si="243"/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5">
        <f t="shared" si="242"/>
        <v>41829.73715277778</v>
      </c>
      <c r="S3859" s="15">
        <f t="shared" si="243"/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5">
        <f t="shared" si="242"/>
        <v>42128.431064814817</v>
      </c>
      <c r="S3860" s="15">
        <f t="shared" si="243"/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5">
        <f t="shared" si="242"/>
        <v>41789.893599537041</v>
      </c>
      <c r="S3861" s="15">
        <f t="shared" si="243"/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5">
        <f t="shared" si="242"/>
        <v>41833.660995370366</v>
      </c>
      <c r="S3862" s="15">
        <f t="shared" si="243"/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5">
        <f t="shared" si="242"/>
        <v>42611.261064814811</v>
      </c>
      <c r="S3864" s="15">
        <f t="shared" si="243"/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5">
        <f t="shared" si="242"/>
        <v>42295.891828703709</v>
      </c>
      <c r="S3866" s="15">
        <f t="shared" si="243"/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5">
        <f t="shared" si="242"/>
        <v>41841.651597222226</v>
      </c>
      <c r="S3867" s="15">
        <f t="shared" si="243"/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5">
        <f t="shared" si="242"/>
        <v>42402.947002314817</v>
      </c>
      <c r="S3868" s="15">
        <f t="shared" si="243"/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5">
        <f t="shared" si="242"/>
        <v>42509.814108796301</v>
      </c>
      <c r="S3869" s="15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5">
        <f t="shared" si="242"/>
        <v>41865.659780092588</v>
      </c>
      <c r="S3870" s="15">
        <f t="shared" si="243"/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5">
        <f t="shared" si="242"/>
        <v>42047.724444444444</v>
      </c>
      <c r="S3871" s="15">
        <f t="shared" si="243"/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5">
        <f t="shared" si="242"/>
        <v>41793.17219907407</v>
      </c>
      <c r="S3872" s="15">
        <f t="shared" si="243"/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5">
        <f t="shared" si="242"/>
        <v>42763.780671296292</v>
      </c>
      <c r="S3873" s="15">
        <f t="shared" si="243"/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5">
        <f t="shared" si="242"/>
        <v>42372.624166666668</v>
      </c>
      <c r="S3878" s="15">
        <f t="shared" si="243"/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5">
        <f t="shared" si="242"/>
        <v>42682.67768518519</v>
      </c>
      <c r="S3879" s="15">
        <f t="shared" si="243"/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5">
        <f t="shared" si="242"/>
        <v>42154.818819444445</v>
      </c>
      <c r="S3880" s="15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5">
        <f t="shared" si="242"/>
        <v>41815.815046296295</v>
      </c>
      <c r="S3882" s="15">
        <f t="shared" si="243"/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5">
        <f t="shared" si="242"/>
        <v>42756.018506944441</v>
      </c>
      <c r="S3883" s="15">
        <f t="shared" si="243"/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5">
        <f t="shared" si="242"/>
        <v>42079.857974537037</v>
      </c>
      <c r="S3889" s="15">
        <f t="shared" si="243"/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5">
        <f t="shared" si="242"/>
        <v>42762.545810185184</v>
      </c>
      <c r="S3890" s="15">
        <f t="shared" si="243"/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5">
        <f t="shared" si="242"/>
        <v>41977.004976851851</v>
      </c>
      <c r="S3891" s="15">
        <f t="shared" si="243"/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5">
        <f t="shared" si="242"/>
        <v>42171.758611111116</v>
      </c>
      <c r="S3892" s="15">
        <f t="shared" si="243"/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5">
        <f t="shared" si="242"/>
        <v>42056.1324537037</v>
      </c>
      <c r="S3893" s="15">
        <f t="shared" si="243"/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5">
        <f t="shared" si="242"/>
        <v>41779.657870370371</v>
      </c>
      <c r="S3895" s="15">
        <f t="shared" si="243"/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5">
        <f t="shared" si="242"/>
        <v>42679.958472222221</v>
      </c>
      <c r="S3896" s="15">
        <f t="shared" si="243"/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5">
        <f t="shared" si="242"/>
        <v>42032.250208333338</v>
      </c>
      <c r="S3897" s="15">
        <f t="shared" si="243"/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5">
        <f t="shared" si="242"/>
        <v>41793.191875000004</v>
      </c>
      <c r="S3898" s="15">
        <f t="shared" si="243"/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5">
        <f t="shared" si="242"/>
        <v>41982.87364583333</v>
      </c>
      <c r="S3899" s="15">
        <f t="shared" si="243"/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5">
        <f t="shared" si="242"/>
        <v>42193.482291666667</v>
      </c>
      <c r="S3900" s="15">
        <f t="shared" si="243"/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5">
        <f t="shared" si="242"/>
        <v>41843.775011574071</v>
      </c>
      <c r="S3901" s="15">
        <f t="shared" si="243"/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5">
        <f t="shared" si="242"/>
        <v>42136.092488425929</v>
      </c>
      <c r="S3902" s="15">
        <f t="shared" si="243"/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5">
        <f t="shared" si="242"/>
        <v>42317.826377314821</v>
      </c>
      <c r="S3903" s="15">
        <f t="shared" si="243"/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5">
        <f t="shared" si="242"/>
        <v>42663.468078703707</v>
      </c>
      <c r="S3904" s="15">
        <f t="shared" si="243"/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0"/>
        <v>0</v>
      </c>
      <c r="Q3906">
        <f t="shared" si="241"/>
        <v>1.5</v>
      </c>
      <c r="R3906" s="15">
        <f t="shared" si="242"/>
        <v>42095.229166666672</v>
      </c>
      <c r="S3906" s="15">
        <f t="shared" si="243"/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244">ROUND(E3907/D3907*100,0)</f>
        <v>12</v>
      </c>
      <c r="Q3907">
        <f t="shared" ref="Q3907:Q3970" si="245">IFERROR(ROUND(E3907/L3907,2),0)</f>
        <v>24.71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5">
        <f t="shared" si="246"/>
        <v>42143.917743055557</v>
      </c>
      <c r="S3908" s="15">
        <f t="shared" si="247"/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5">
        <f t="shared" si="246"/>
        <v>41906.819513888891</v>
      </c>
      <c r="S3909" s="15">
        <f t="shared" si="247"/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5">
        <f t="shared" si="246"/>
        <v>41834.135370370372</v>
      </c>
      <c r="S3910" s="15">
        <f t="shared" si="247"/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5">
        <f t="shared" si="246"/>
        <v>41863.359282407408</v>
      </c>
      <c r="S3911" s="15">
        <f t="shared" si="247"/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5">
        <f t="shared" si="246"/>
        <v>42224.756909722222</v>
      </c>
      <c r="S3912" s="15">
        <f t="shared" si="247"/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5">
        <f t="shared" si="246"/>
        <v>41939.8122337963</v>
      </c>
      <c r="S3913" s="15">
        <f t="shared" si="247"/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5">
        <f t="shared" si="246"/>
        <v>42059.270023148143</v>
      </c>
      <c r="S3914" s="15">
        <f t="shared" si="247"/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5">
        <f t="shared" si="246"/>
        <v>42308.211215277777</v>
      </c>
      <c r="S3915" s="15">
        <f t="shared" si="247"/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5">
        <f t="shared" si="246"/>
        <v>42114.818935185183</v>
      </c>
      <c r="S3916" s="15">
        <f t="shared" si="247"/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5">
        <f t="shared" si="246"/>
        <v>42492.98505787037</v>
      </c>
      <c r="S3917" s="15">
        <f t="shared" si="247"/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5">
        <f t="shared" si="246"/>
        <v>41863.527326388888</v>
      </c>
      <c r="S3919" s="15">
        <f t="shared" si="247"/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5">
        <f t="shared" si="246"/>
        <v>41843.664618055554</v>
      </c>
      <c r="S3920" s="15">
        <f t="shared" si="247"/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5">
        <f t="shared" si="246"/>
        <v>42358.684872685189</v>
      </c>
      <c r="S3921" s="15">
        <f t="shared" si="247"/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5">
        <f t="shared" si="246"/>
        <v>42657.38726851852</v>
      </c>
      <c r="S3922" s="15">
        <f t="shared" si="247"/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5">
        <f t="shared" si="246"/>
        <v>42020.768634259264</v>
      </c>
      <c r="S3924" s="15">
        <f t="shared" si="247"/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5">
        <f t="shared" si="246"/>
        <v>42075.979988425926</v>
      </c>
      <c r="S3925" s="15">
        <f t="shared" si="247"/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5">
        <f t="shared" si="246"/>
        <v>41786.959745370368</v>
      </c>
      <c r="S3926" s="15">
        <f t="shared" si="247"/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5">
        <f t="shared" si="246"/>
        <v>41820.870821759258</v>
      </c>
      <c r="S3927" s="15">
        <f t="shared" si="247"/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5">
        <f t="shared" si="246"/>
        <v>41970.085046296299</v>
      </c>
      <c r="S3928" s="15">
        <f t="shared" si="247"/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5">
        <f t="shared" si="246"/>
        <v>41830.267407407409</v>
      </c>
      <c r="S3929" s="15">
        <f t="shared" si="247"/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5">
        <f t="shared" si="246"/>
        <v>42265.683182870373</v>
      </c>
      <c r="S3930" s="15">
        <f t="shared" si="247"/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5">
        <f t="shared" si="246"/>
        <v>42601.827141203699</v>
      </c>
      <c r="S3931" s="15">
        <f t="shared" si="247"/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5">
        <f t="shared" si="246"/>
        <v>42415.168564814812</v>
      </c>
      <c r="S3934" s="15">
        <f t="shared" si="247"/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5">
        <f t="shared" si="246"/>
        <v>42538.968310185184</v>
      </c>
      <c r="S3935" s="15">
        <f t="shared" si="247"/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5">
        <f t="shared" si="246"/>
        <v>42233.671747685185</v>
      </c>
      <c r="S3936" s="15">
        <f t="shared" si="247"/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5">
        <f t="shared" si="246"/>
        <v>42221.656782407401</v>
      </c>
      <c r="S3937" s="15">
        <f t="shared" si="247"/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5">
        <f t="shared" si="246"/>
        <v>42534.631481481483</v>
      </c>
      <c r="S3939" s="15">
        <f t="shared" si="247"/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5">
        <f t="shared" si="246"/>
        <v>42151.905717592599</v>
      </c>
      <c r="S3940" s="15">
        <f t="shared" si="247"/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5">
        <f t="shared" si="246"/>
        <v>41915.400219907409</v>
      </c>
      <c r="S3941" s="15">
        <f t="shared" si="247"/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5">
        <f t="shared" si="246"/>
        <v>41961.492488425924</v>
      </c>
      <c r="S3942" s="15">
        <f t="shared" si="247"/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5">
        <f t="shared" si="246"/>
        <v>41940.587233796294</v>
      </c>
      <c r="S3943" s="15">
        <f t="shared" si="247"/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5">
        <f t="shared" si="246"/>
        <v>42279.778564814813</v>
      </c>
      <c r="S3945" s="15">
        <f t="shared" si="247"/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5">
        <f t="shared" si="246"/>
        <v>42109.801712962959</v>
      </c>
      <c r="S3947" s="15">
        <f t="shared" si="247"/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5">
        <f t="shared" si="246"/>
        <v>42031.833587962959</v>
      </c>
      <c r="S3948" s="15">
        <f t="shared" si="247"/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5">
        <f t="shared" si="246"/>
        <v>42615.142870370371</v>
      </c>
      <c r="S3949" s="15">
        <f t="shared" si="247"/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5">
        <f t="shared" si="246"/>
        <v>42016.120613425926</v>
      </c>
      <c r="S3951" s="15">
        <f t="shared" si="247"/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5">
        <f t="shared" si="246"/>
        <v>42439.702314814815</v>
      </c>
      <c r="S3952" s="15">
        <f t="shared" si="247"/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5">
        <f t="shared" si="246"/>
        <v>42433.825717592597</v>
      </c>
      <c r="S3953" s="15">
        <f t="shared" si="247"/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5">
        <f t="shared" si="246"/>
        <v>42243.790393518517</v>
      </c>
      <c r="S3954" s="15">
        <f t="shared" si="247"/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5">
        <f t="shared" si="246"/>
        <v>42306.848854166667</v>
      </c>
      <c r="S3957" s="15">
        <f t="shared" si="247"/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5">
        <f t="shared" si="246"/>
        <v>42513.976319444439</v>
      </c>
      <c r="S3959" s="15">
        <f t="shared" si="247"/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5">
        <f t="shared" si="246"/>
        <v>41816.950370370374</v>
      </c>
      <c r="S3960" s="15">
        <f t="shared" si="247"/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5">
        <f t="shared" si="246"/>
        <v>41880.788842592592</v>
      </c>
      <c r="S3961" s="15">
        <f t="shared" si="247"/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5">
        <f t="shared" si="246"/>
        <v>42342.845555555556</v>
      </c>
      <c r="S3962" s="15">
        <f t="shared" si="247"/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5">
        <f t="shared" si="246"/>
        <v>41745.891319444447</v>
      </c>
      <c r="S3963" s="15">
        <f t="shared" si="247"/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5">
        <f t="shared" si="246"/>
        <v>42311.621458333335</v>
      </c>
      <c r="S3964" s="15">
        <f t="shared" si="247"/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5">
        <f t="shared" si="246"/>
        <v>42053.722060185188</v>
      </c>
      <c r="S3966" s="15">
        <f t="shared" si="247"/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5">
        <f t="shared" si="246"/>
        <v>42414.235879629632</v>
      </c>
      <c r="S3967" s="15">
        <f t="shared" si="247"/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5">
        <f t="shared" si="246"/>
        <v>41801.711550925924</v>
      </c>
      <c r="S3968" s="15">
        <f t="shared" si="247"/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5">
        <f t="shared" si="246"/>
        <v>42770.290590277778</v>
      </c>
      <c r="S3969" s="15">
        <f t="shared" si="247"/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4"/>
        <v>11</v>
      </c>
      <c r="Q3970">
        <f t="shared" si="245"/>
        <v>47.91</v>
      </c>
      <c r="R3970" s="15">
        <f t="shared" si="246"/>
        <v>42452.815659722226</v>
      </c>
      <c r="S3970" s="15">
        <f t="shared" si="247"/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248">ROUND(E3971/D3971*100,0)</f>
        <v>7</v>
      </c>
      <c r="Q3971">
        <f t="shared" ref="Q3971:Q4034" si="249">IFERROR(ROUND(E3971/L3971,2),0)</f>
        <v>35.17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5">
        <f t="shared" si="250"/>
        <v>42447.863553240735</v>
      </c>
      <c r="S3972" s="15">
        <f t="shared" si="251"/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5">
        <f t="shared" si="250"/>
        <v>41811.536180555559</v>
      </c>
      <c r="S3973" s="15">
        <f t="shared" si="251"/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5">
        <f t="shared" si="250"/>
        <v>41981.067523148144</v>
      </c>
      <c r="S3974" s="15">
        <f t="shared" si="251"/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5">
        <f t="shared" si="250"/>
        <v>42469.68414351852</v>
      </c>
      <c r="S3975" s="15">
        <f t="shared" si="251"/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5">
        <f t="shared" si="250"/>
        <v>42493.546851851846</v>
      </c>
      <c r="S3976" s="15">
        <f t="shared" si="251"/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5">
        <f t="shared" si="250"/>
        <v>41830.858344907407</v>
      </c>
      <c r="S3978" s="15">
        <f t="shared" si="251"/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5">
        <f t="shared" si="250"/>
        <v>42543.788564814815</v>
      </c>
      <c r="S3979" s="15">
        <f t="shared" si="251"/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5">
        <f t="shared" si="250"/>
        <v>41975.642974537041</v>
      </c>
      <c r="S3980" s="15">
        <f t="shared" si="251"/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5">
        <f t="shared" si="250"/>
        <v>42069.903437500005</v>
      </c>
      <c r="S3981" s="15">
        <f t="shared" si="251"/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5">
        <f t="shared" si="250"/>
        <v>41795.598923611113</v>
      </c>
      <c r="S3982" s="15">
        <f t="shared" si="251"/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5">
        <f t="shared" si="250"/>
        <v>42132.809953703705</v>
      </c>
      <c r="S3984" s="15">
        <f t="shared" si="251"/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5">
        <f t="shared" si="250"/>
        <v>41747.86986111111</v>
      </c>
      <c r="S3985" s="15">
        <f t="shared" si="251"/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5">
        <f t="shared" si="250"/>
        <v>41920.963472222218</v>
      </c>
      <c r="S3986" s="15">
        <f t="shared" si="251"/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5">
        <f t="shared" si="250"/>
        <v>42399.707407407404</v>
      </c>
      <c r="S3987" s="15">
        <f t="shared" si="251"/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5">
        <f t="shared" si="250"/>
        <v>42467.548541666663</v>
      </c>
      <c r="S3988" s="15">
        <f t="shared" si="251"/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5">
        <f t="shared" si="250"/>
        <v>41765.92465277778</v>
      </c>
      <c r="S3989" s="15">
        <f t="shared" si="251"/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5">
        <f t="shared" si="250"/>
        <v>42230.08116898148</v>
      </c>
      <c r="S3990" s="15">
        <f t="shared" si="251"/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5">
        <f t="shared" si="250"/>
        <v>42401.672372685185</v>
      </c>
      <c r="S3992" s="15">
        <f t="shared" si="251"/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5">
        <f t="shared" si="250"/>
        <v>42289.94049768518</v>
      </c>
      <c r="S3994" s="15">
        <f t="shared" si="251"/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5">
        <f t="shared" si="250"/>
        <v>42107.864722222221</v>
      </c>
      <c r="S3995" s="15">
        <f t="shared" si="251"/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5">
        <f t="shared" si="250"/>
        <v>41809.389930555553</v>
      </c>
      <c r="S3996" s="15">
        <f t="shared" si="251"/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5">
        <f t="shared" si="250"/>
        <v>42019.683761574073</v>
      </c>
      <c r="S3997" s="15">
        <f t="shared" si="251"/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5">
        <f t="shared" si="250"/>
        <v>41950.26694444444</v>
      </c>
      <c r="S3998" s="15">
        <f t="shared" si="251"/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5">
        <f t="shared" si="250"/>
        <v>42061.963263888887</v>
      </c>
      <c r="S4000" s="15">
        <f t="shared" si="251"/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5">
        <f t="shared" si="250"/>
        <v>41842.828680555554</v>
      </c>
      <c r="S4001" s="15">
        <f t="shared" si="251"/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5">
        <f t="shared" si="250"/>
        <v>42437.64534722222</v>
      </c>
      <c r="S4002" s="15">
        <f t="shared" si="251"/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5">
        <f t="shared" si="250"/>
        <v>42775.964212962965</v>
      </c>
      <c r="S4003" s="15">
        <f t="shared" si="251"/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5">
        <f t="shared" si="250"/>
        <v>41879.043530092589</v>
      </c>
      <c r="S4004" s="15">
        <f t="shared" si="251"/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5">
        <f t="shared" si="250"/>
        <v>42020.587349537032</v>
      </c>
      <c r="S4005" s="15">
        <f t="shared" si="251"/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5">
        <f t="shared" si="250"/>
        <v>41890.16269675926</v>
      </c>
      <c r="S4006" s="15">
        <f t="shared" si="251"/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5">
        <f t="shared" si="250"/>
        <v>41872.807696759257</v>
      </c>
      <c r="S4007" s="15">
        <f t="shared" si="251"/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5">
        <f t="shared" si="250"/>
        <v>42391.772997685184</v>
      </c>
      <c r="S4008" s="15">
        <f t="shared" si="251"/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5">
        <f t="shared" si="250"/>
        <v>41848.772928240738</v>
      </c>
      <c r="S4009" s="15">
        <f t="shared" si="251"/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5">
        <f t="shared" si="250"/>
        <v>42177.964201388888</v>
      </c>
      <c r="S4010" s="15">
        <f t="shared" si="251"/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5">
        <f t="shared" si="250"/>
        <v>41851.700925925928</v>
      </c>
      <c r="S4011" s="15">
        <f t="shared" si="251"/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5">
        <f t="shared" si="250"/>
        <v>41921.770439814813</v>
      </c>
      <c r="S4012" s="15">
        <f t="shared" si="251"/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5">
        <f t="shared" si="250"/>
        <v>42002.54488425926</v>
      </c>
      <c r="S4013" s="15">
        <f t="shared" si="251"/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5">
        <f t="shared" si="250"/>
        <v>42021.301192129627</v>
      </c>
      <c r="S4015" s="15">
        <f t="shared" si="251"/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5">
        <f t="shared" si="250"/>
        <v>42174.780821759254</v>
      </c>
      <c r="S4017" s="15">
        <f t="shared" si="251"/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5">
        <f t="shared" si="250"/>
        <v>41869.872685185182</v>
      </c>
      <c r="S4018" s="15">
        <f t="shared" si="251"/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5">
        <f t="shared" si="250"/>
        <v>41856.672152777777</v>
      </c>
      <c r="S4019" s="15">
        <f t="shared" si="251"/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5">
        <f t="shared" si="250"/>
        <v>42620.91097222222</v>
      </c>
      <c r="S4020" s="15">
        <f t="shared" si="251"/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5">
        <f t="shared" si="250"/>
        <v>42417.675879629634</v>
      </c>
      <c r="S4021" s="15">
        <f t="shared" si="251"/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5">
        <f t="shared" si="250"/>
        <v>42057.190960648149</v>
      </c>
      <c r="S4022" s="15">
        <f t="shared" si="251"/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5">
        <f t="shared" si="250"/>
        <v>41878.911550925928</v>
      </c>
      <c r="S4023" s="15">
        <f t="shared" si="251"/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5">
        <f t="shared" si="250"/>
        <v>41990.584108796291</v>
      </c>
      <c r="S4024" s="15">
        <f t="shared" si="251"/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5">
        <f t="shared" si="250"/>
        <v>42217.670104166667</v>
      </c>
      <c r="S4026" s="15">
        <f t="shared" si="251"/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5">
        <f t="shared" si="250"/>
        <v>42151.237685185188</v>
      </c>
      <c r="S4027" s="15">
        <f t="shared" si="251"/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5">
        <f t="shared" si="250"/>
        <v>42768.97084490741</v>
      </c>
      <c r="S4029" s="15">
        <f t="shared" si="251"/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5">
        <f t="shared" si="250"/>
        <v>41765.938657407409</v>
      </c>
      <c r="S4030" s="15">
        <f t="shared" si="251"/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5">
        <f t="shared" si="250"/>
        <v>42374.655081018514</v>
      </c>
      <c r="S4032" s="15">
        <f t="shared" si="251"/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48"/>
        <v>7</v>
      </c>
      <c r="Q4034">
        <f t="shared" si="249"/>
        <v>59</v>
      </c>
      <c r="R4034" s="15">
        <f t="shared" si="250"/>
        <v>42293.809212962966</v>
      </c>
      <c r="S4034" s="15">
        <f t="shared" si="251"/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252">ROUND(E4035/D4035*100,0)</f>
        <v>26</v>
      </c>
      <c r="Q4035">
        <f t="shared" ref="Q4035:Q4098" si="253">IFERROR(ROUND(E4035/L4035,2),0)</f>
        <v>65.34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5">
        <f t="shared" si="254"/>
        <v>41903.882951388885</v>
      </c>
      <c r="S4037" s="15">
        <f t="shared" si="255"/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5">
        <f t="shared" si="254"/>
        <v>41804.937083333331</v>
      </c>
      <c r="S4038" s="15">
        <f t="shared" si="255"/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5">
        <f t="shared" si="254"/>
        <v>42497.070775462969</v>
      </c>
      <c r="S4039" s="15">
        <f t="shared" si="255"/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5">
        <f t="shared" si="254"/>
        <v>41869.798726851855</v>
      </c>
      <c r="S4040" s="15">
        <f t="shared" si="255"/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5">
        <f t="shared" si="254"/>
        <v>42305.670914351853</v>
      </c>
      <c r="S4041" s="15">
        <f t="shared" si="255"/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5">
        <f t="shared" si="254"/>
        <v>42144.231527777782</v>
      </c>
      <c r="S4042" s="15">
        <f t="shared" si="255"/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5">
        <f t="shared" si="254"/>
        <v>42559.474004629628</v>
      </c>
      <c r="S4043" s="15">
        <f t="shared" si="255"/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5">
        <f t="shared" si="254"/>
        <v>41995.084074074075</v>
      </c>
      <c r="S4044" s="15">
        <f t="shared" si="255"/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5">
        <f t="shared" si="254"/>
        <v>42074.219699074078</v>
      </c>
      <c r="S4046" s="15">
        <f t="shared" si="255"/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5">
        <f t="shared" si="254"/>
        <v>41842.201261574075</v>
      </c>
      <c r="S4047" s="15">
        <f t="shared" si="255"/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5">
        <f t="shared" si="254"/>
        <v>41904.650578703702</v>
      </c>
      <c r="S4048" s="15">
        <f t="shared" si="255"/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5">
        <f t="shared" si="254"/>
        <v>41991.022488425922</v>
      </c>
      <c r="S4049" s="15">
        <f t="shared" si="255"/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5">
        <f t="shared" si="254"/>
        <v>42436.509108796294</v>
      </c>
      <c r="S4050" s="15">
        <f t="shared" si="255"/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5">
        <f t="shared" si="254"/>
        <v>42169.958506944444</v>
      </c>
      <c r="S4051" s="15">
        <f t="shared" si="255"/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5">
        <f t="shared" si="254"/>
        <v>41905.636469907404</v>
      </c>
      <c r="S4052" s="15">
        <f t="shared" si="255"/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5">
        <f t="shared" si="254"/>
        <v>41865.878657407404</v>
      </c>
      <c r="S4054" s="15">
        <f t="shared" si="255"/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5">
        <f t="shared" si="254"/>
        <v>41928.690138888887</v>
      </c>
      <c r="S4055" s="15">
        <f t="shared" si="255"/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5">
        <f t="shared" si="254"/>
        <v>41779.648506944446</v>
      </c>
      <c r="S4057" s="15">
        <f t="shared" si="255"/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5">
        <f t="shared" si="254"/>
        <v>42534.933321759265</v>
      </c>
      <c r="S4058" s="15">
        <f t="shared" si="255"/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5">
        <f t="shared" si="254"/>
        <v>42310.968518518523</v>
      </c>
      <c r="S4059" s="15">
        <f t="shared" si="255"/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5">
        <f t="shared" si="254"/>
        <v>42446.060694444444</v>
      </c>
      <c r="S4060" s="15">
        <f t="shared" si="255"/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5">
        <f t="shared" si="254"/>
        <v>41866.640648148146</v>
      </c>
      <c r="S4061" s="15">
        <f t="shared" si="255"/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5">
        <f t="shared" si="254"/>
        <v>41779.695092592592</v>
      </c>
      <c r="S4062" s="15">
        <f t="shared" si="255"/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5">
        <f t="shared" si="254"/>
        <v>42523.739212962959</v>
      </c>
      <c r="S4064" s="15">
        <f t="shared" si="255"/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5">
        <f t="shared" si="254"/>
        <v>41787.681527777779</v>
      </c>
      <c r="S4065" s="15">
        <f t="shared" si="255"/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5">
        <f t="shared" si="254"/>
        <v>42093.588263888887</v>
      </c>
      <c r="S4066" s="15">
        <f t="shared" si="255"/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5">
        <f t="shared" si="254"/>
        <v>41833.951516203706</v>
      </c>
      <c r="S4067" s="15">
        <f t="shared" si="255"/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5">
        <f t="shared" si="254"/>
        <v>42479.039212962962</v>
      </c>
      <c r="S4068" s="15">
        <f t="shared" si="255"/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5">
        <f t="shared" si="254"/>
        <v>42235.117476851854</v>
      </c>
      <c r="S4069" s="15">
        <f t="shared" si="255"/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5">
        <f t="shared" si="254"/>
        <v>42718.963599537034</v>
      </c>
      <c r="S4070" s="15">
        <f t="shared" si="255"/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5">
        <f t="shared" si="254"/>
        <v>42022.661527777775</v>
      </c>
      <c r="S4071" s="15">
        <f t="shared" si="255"/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5">
        <f t="shared" si="254"/>
        <v>42031.666898148149</v>
      </c>
      <c r="S4072" s="15">
        <f t="shared" si="255"/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5">
        <f t="shared" si="254"/>
        <v>41812.77443287037</v>
      </c>
      <c r="S4074" s="15">
        <f t="shared" si="255"/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5">
        <f t="shared" si="254"/>
        <v>42078.34520833334</v>
      </c>
      <c r="S4075" s="15">
        <f t="shared" si="255"/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5">
        <f t="shared" si="254"/>
        <v>42283.552951388891</v>
      </c>
      <c r="S4076" s="15">
        <f t="shared" si="255"/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5">
        <f t="shared" si="254"/>
        <v>41779.045937499999</v>
      </c>
      <c r="S4077" s="15">
        <f t="shared" si="255"/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5">
        <f t="shared" si="254"/>
        <v>42695.7105787037</v>
      </c>
      <c r="S4079" s="15">
        <f t="shared" si="255"/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5">
        <f t="shared" si="254"/>
        <v>42510.938900462963</v>
      </c>
      <c r="S4081" s="15">
        <f t="shared" si="255"/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5">
        <f t="shared" si="254"/>
        <v>42041.581307870365</v>
      </c>
      <c r="S4083" s="15">
        <f t="shared" si="255"/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5">
        <f t="shared" si="254"/>
        <v>42307.189270833333</v>
      </c>
      <c r="S4084" s="15">
        <f t="shared" si="255"/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5">
        <f t="shared" si="254"/>
        <v>42353.761759259258</v>
      </c>
      <c r="S4085" s="15">
        <f t="shared" si="255"/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5">
        <f t="shared" si="254"/>
        <v>42622.436412037037</v>
      </c>
      <c r="S4086" s="15">
        <f t="shared" si="255"/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5">
        <f t="shared" si="254"/>
        <v>42058.603877314818</v>
      </c>
      <c r="S4087" s="15">
        <f t="shared" si="255"/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5">
        <f t="shared" si="254"/>
        <v>42304.940960648149</v>
      </c>
      <c r="S4088" s="15">
        <f t="shared" si="255"/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5">
        <f t="shared" si="254"/>
        <v>41990.612546296295</v>
      </c>
      <c r="S4090" s="15">
        <f t="shared" si="255"/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5">
        <f t="shared" si="254"/>
        <v>42122.732499999998</v>
      </c>
      <c r="S4091" s="15">
        <f t="shared" si="255"/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5">
        <f t="shared" si="254"/>
        <v>42209.67288194444</v>
      </c>
      <c r="S4092" s="15">
        <f t="shared" si="255"/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5">
        <f t="shared" si="254"/>
        <v>41990.506377314814</v>
      </c>
      <c r="S4093" s="15">
        <f t="shared" si="255"/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5">
        <f t="shared" si="254"/>
        <v>42039.194988425923</v>
      </c>
      <c r="S4094" s="15">
        <f t="shared" si="255"/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5">
        <f t="shared" si="254"/>
        <v>42178.815891203703</v>
      </c>
      <c r="S4095" s="15">
        <f t="shared" si="255"/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5">
        <f t="shared" si="254"/>
        <v>41890.086805555555</v>
      </c>
      <c r="S4096" s="15">
        <f t="shared" si="255"/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2"/>
        <v>11</v>
      </c>
      <c r="Q4098">
        <f t="shared" si="253"/>
        <v>80</v>
      </c>
      <c r="R4098" s="15">
        <f t="shared" si="254"/>
        <v>42750.530312499999</v>
      </c>
      <c r="S4098" s="15">
        <f t="shared" si="255"/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5">
        <f t="shared" si="258"/>
        <v>42570.850381944445</v>
      </c>
      <c r="S4101" s="15">
        <f t="shared" si="259"/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5">
        <f t="shared" si="258"/>
        <v>42475.848067129627</v>
      </c>
      <c r="S4104" s="15">
        <f t="shared" si="259"/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5">
        <f t="shared" si="258"/>
        <v>42188.83293981482</v>
      </c>
      <c r="S4105" s="15">
        <f t="shared" si="259"/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5">
        <f t="shared" si="258"/>
        <v>42640.278171296297</v>
      </c>
      <c r="S4106" s="15">
        <f t="shared" si="259"/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5">
        <f t="shared" si="258"/>
        <v>42697.010520833333</v>
      </c>
      <c r="S4107" s="15">
        <f t="shared" si="259"/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5">
        <f t="shared" si="258"/>
        <v>42053.049375000002</v>
      </c>
      <c r="S4108" s="15">
        <f t="shared" si="259"/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5">
        <f t="shared" si="258"/>
        <v>41883.916678240741</v>
      </c>
      <c r="S4109" s="15">
        <f t="shared" si="259"/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5">
        <f t="shared" si="258"/>
        <v>42767.031678240746</v>
      </c>
      <c r="S4110" s="15">
        <f t="shared" si="259"/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5">
        <f t="shared" si="258"/>
        <v>42512.626747685179</v>
      </c>
      <c r="S4112" s="15">
        <f t="shared" si="259"/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5">
        <f t="shared" si="258"/>
        <v>42029.135879629626</v>
      </c>
      <c r="S4113" s="15">
        <f t="shared" si="259"/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5">
        <f t="shared" si="258"/>
        <v>42400.946597222224</v>
      </c>
      <c r="S4114" s="15">
        <f t="shared" si="259"/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P1:P1048576 Q1:S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ACFD0-3C77-9047-923F-0F85023CB9BD}">
  <dimension ref="A1:F6"/>
  <sheetViews>
    <sheetView topLeftCell="A2" workbookViewId="0">
      <selection activeCell="C43" sqref="C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8322</v>
      </c>
      <c r="B3" s="11" t="s">
        <v>8318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5FF9-BD2C-1743-AE5C-82430F1C1B89}">
  <dimension ref="A1:E7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8316</v>
      </c>
      <c r="B2" t="s">
        <v>8321</v>
      </c>
    </row>
    <row r="4" spans="1:5" x14ac:dyDescent="0.2">
      <c r="A4" s="11" t="s">
        <v>8322</v>
      </c>
      <c r="B4" s="11" t="s">
        <v>8318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2" t="s">
        <v>8274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DA5A8-9C6A-A943-8CDC-A43CD179DA5D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  <col min="11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1" spans="1:6" x14ac:dyDescent="0.2">
      <c r="A1" s="11" t="s">
        <v>8316</v>
      </c>
      <c r="B1" t="s">
        <v>8321</v>
      </c>
    </row>
    <row r="2" spans="1:6" x14ac:dyDescent="0.2">
      <c r="A2" s="11" t="s">
        <v>8337</v>
      </c>
      <c r="B2" t="s">
        <v>8321</v>
      </c>
    </row>
    <row r="4" spans="1:6" x14ac:dyDescent="0.2">
      <c r="A4" s="11" t="s">
        <v>8322</v>
      </c>
      <c r="B4" s="11" t="s">
        <v>8318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8332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8333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8334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8325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8335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8326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8327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8328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8329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8330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8336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8319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EB8B-576C-D44F-870A-217DBEB6E9CB}">
  <dimension ref="A1:F246"/>
  <sheetViews>
    <sheetView workbookViewId="0">
      <selection activeCell="C14" sqref="C14"/>
    </sheetView>
  </sheetViews>
  <sheetFormatPr baseColWidth="10" defaultRowHeight="15" x14ac:dyDescent="0.2"/>
  <cols>
    <col min="1" max="1" width="38.5" style="3" customWidth="1"/>
    <col min="2" max="2" width="109" bestFit="1" customWidth="1"/>
    <col min="3" max="4" width="10.83203125" style="19"/>
    <col min="5" max="5" width="12.1640625" style="8" customWidth="1"/>
    <col min="6" max="6" width="12" customWidth="1"/>
  </cols>
  <sheetData>
    <row r="1" spans="1:6" ht="16" x14ac:dyDescent="0.2">
      <c r="A1" s="2" t="s">
        <v>8338</v>
      </c>
      <c r="B1" s="2" t="s">
        <v>8339</v>
      </c>
      <c r="C1" s="18" t="s">
        <v>8340</v>
      </c>
      <c r="D1" s="18" t="s">
        <v>8341</v>
      </c>
      <c r="E1" s="17" t="s">
        <v>8342</v>
      </c>
      <c r="F1" s="2" t="s">
        <v>8343</v>
      </c>
    </row>
    <row r="2" spans="1:6" ht="16" x14ac:dyDescent="0.2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8">
        <f>VLOOKUP(A2, Kickstarter!B:Q, 16, FALSE)</f>
        <v>51.79</v>
      </c>
      <c r="F2">
        <f>VLOOKUP(A2, Kickstarter!B:Q, 11, FALSE)</f>
        <v>39</v>
      </c>
    </row>
    <row r="3" spans="1:6" ht="16" x14ac:dyDescent="0.2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8">
        <f>VLOOKUP(A3, Kickstarter!B:Q, 16, FALSE)</f>
        <v>36.07</v>
      </c>
      <c r="F3">
        <f>VLOOKUP(A3, Kickstarter!B:Q, 11, FALSE)</f>
        <v>56</v>
      </c>
    </row>
    <row r="4" spans="1:6" ht="16" x14ac:dyDescent="0.2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8">
        <f>VLOOKUP(A4, Kickstarter!B:Q, 16, FALSE)</f>
        <v>33.03</v>
      </c>
      <c r="F4">
        <f>VLOOKUP(A4, Kickstarter!B:Q, 11, FALSE)</f>
        <v>78</v>
      </c>
    </row>
    <row r="5" spans="1:6" ht="16" x14ac:dyDescent="0.2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8">
        <f>VLOOKUP(A5, Kickstarter!B:Q, 16, FALSE)</f>
        <v>44.92</v>
      </c>
      <c r="F5">
        <f>VLOOKUP(A5, Kickstarter!B:Q, 11, FALSE)</f>
        <v>26</v>
      </c>
    </row>
    <row r="6" spans="1:6" ht="16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8">
        <f>VLOOKUP(A6, Kickstarter!B:Q, 16, FALSE)</f>
        <v>36.61</v>
      </c>
      <c r="F6">
        <f>VLOOKUP(A6, Kickstarter!B:Q, 11, FALSE)</f>
        <v>113</v>
      </c>
    </row>
    <row r="246" spans="1:1" x14ac:dyDescent="0.2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9F99F-E488-9948-B036-759658BB2F0F}">
  <dimension ref="A1:S413"/>
  <sheetViews>
    <sheetView zoomScale="80" zoomScaleNormal="80" workbookViewId="0">
      <selection activeCell="O2" sqref="O2"/>
    </sheetView>
  </sheetViews>
  <sheetFormatPr baseColWidth="10" defaultRowHeight="15" x14ac:dyDescent="0.2"/>
  <cols>
    <col min="2" max="2" width="23.5" customWidth="1"/>
    <col min="3" max="3" width="26" customWidth="1"/>
    <col min="9" max="9" width="14.1640625" customWidth="1"/>
    <col min="10" max="10" width="16.6640625" customWidth="1"/>
    <col min="12" max="12" width="12.83203125" bestFit="1" customWidth="1"/>
    <col min="16" max="16" width="17.1640625" customWidth="1"/>
    <col min="17" max="18" width="15.6640625" customWidth="1"/>
    <col min="19" max="19" width="13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8273</v>
      </c>
      <c r="O2" t="s">
        <v>8274</v>
      </c>
      <c r="P2">
        <v>105</v>
      </c>
      <c r="Q2">
        <v>93.43</v>
      </c>
      <c r="R2" s="15">
        <v>42646.092812499999</v>
      </c>
      <c r="S2" s="15">
        <v>42675.207638888889</v>
      </c>
    </row>
    <row r="3" spans="1:19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8273</v>
      </c>
      <c r="O3" t="s">
        <v>8274</v>
      </c>
      <c r="P3">
        <v>115</v>
      </c>
      <c r="Q3">
        <v>110.97</v>
      </c>
      <c r="R3" s="15">
        <v>42430.040798611109</v>
      </c>
      <c r="S3" s="15">
        <v>42449.999131944445</v>
      </c>
    </row>
    <row r="4" spans="1:19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8273</v>
      </c>
      <c r="O4" t="s">
        <v>8274</v>
      </c>
      <c r="P4">
        <v>121</v>
      </c>
      <c r="Q4">
        <v>71.790000000000006</v>
      </c>
      <c r="R4" s="15">
        <v>42238.13282407407</v>
      </c>
      <c r="S4" s="15">
        <v>42268.13282407407</v>
      </c>
    </row>
    <row r="5" spans="1:19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8273</v>
      </c>
      <c r="O5" t="s">
        <v>8274</v>
      </c>
      <c r="P5">
        <v>100</v>
      </c>
      <c r="Q5">
        <v>1000</v>
      </c>
      <c r="R5" s="15">
        <v>41850.400937500002</v>
      </c>
      <c r="S5" s="15">
        <v>41895.400937500002</v>
      </c>
    </row>
    <row r="6" spans="1:19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8273</v>
      </c>
      <c r="O6" t="s">
        <v>8274</v>
      </c>
      <c r="P6">
        <v>101</v>
      </c>
      <c r="Q6">
        <v>63.83</v>
      </c>
      <c r="R6" s="15">
        <v>42753.205625000002</v>
      </c>
      <c r="S6" s="15">
        <v>42783.670138888891</v>
      </c>
    </row>
    <row r="7" spans="1:19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8273</v>
      </c>
      <c r="O7" t="s">
        <v>8274</v>
      </c>
      <c r="P7">
        <v>116</v>
      </c>
      <c r="Q7">
        <v>44.33</v>
      </c>
      <c r="R7" s="15">
        <v>42155.920219907406</v>
      </c>
      <c r="S7" s="15">
        <v>42176.888888888891</v>
      </c>
    </row>
    <row r="8" spans="1:19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8273</v>
      </c>
      <c r="O8" t="s">
        <v>8274</v>
      </c>
      <c r="P8">
        <v>108</v>
      </c>
      <c r="Q8">
        <v>126.55</v>
      </c>
      <c r="R8" s="15">
        <v>42157.591064814813</v>
      </c>
      <c r="S8" s="15">
        <v>42179.083333333328</v>
      </c>
    </row>
    <row r="9" spans="1:19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8273</v>
      </c>
      <c r="O9" t="s">
        <v>8274</v>
      </c>
      <c r="P9">
        <v>100</v>
      </c>
      <c r="Q9">
        <v>129.03</v>
      </c>
      <c r="R9" s="15">
        <v>42676.065150462964</v>
      </c>
      <c r="S9" s="15">
        <v>42721.290972222225</v>
      </c>
    </row>
    <row r="10" spans="1:19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8273</v>
      </c>
      <c r="O10" t="s">
        <v>8274</v>
      </c>
      <c r="P10">
        <v>123</v>
      </c>
      <c r="Q10">
        <v>71.239999999999995</v>
      </c>
      <c r="R10" s="15">
        <v>42473.007037037038</v>
      </c>
      <c r="S10" s="15">
        <v>42503.007037037038</v>
      </c>
    </row>
    <row r="11" spans="1:19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8273</v>
      </c>
      <c r="O11" t="s">
        <v>8274</v>
      </c>
      <c r="P11">
        <v>121</v>
      </c>
      <c r="Q11">
        <v>40.85</v>
      </c>
      <c r="R11" s="15">
        <v>42282.768414351856</v>
      </c>
      <c r="S11" s="15">
        <v>42312.810081018513</v>
      </c>
    </row>
    <row r="12" spans="1:19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8273</v>
      </c>
      <c r="O12" t="s">
        <v>8274</v>
      </c>
      <c r="P12">
        <v>302</v>
      </c>
      <c r="Q12">
        <v>252.02</v>
      </c>
      <c r="R12" s="15">
        <v>42473.794710648144</v>
      </c>
      <c r="S12" s="15">
        <v>42503.794710648144</v>
      </c>
    </row>
    <row r="13" spans="1:19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8273</v>
      </c>
      <c r="O13" t="s">
        <v>8274</v>
      </c>
      <c r="P13">
        <v>101</v>
      </c>
      <c r="Q13">
        <v>65.16</v>
      </c>
      <c r="R13" s="15">
        <v>42712.23474537037</v>
      </c>
      <c r="S13" s="15">
        <v>42735.707638888889</v>
      </c>
    </row>
    <row r="14" spans="1:19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8273</v>
      </c>
      <c r="O14" t="s">
        <v>8274</v>
      </c>
      <c r="P14">
        <v>100</v>
      </c>
      <c r="Q14">
        <v>65.87</v>
      </c>
      <c r="R14" s="15">
        <v>42561.154664351852</v>
      </c>
      <c r="S14" s="15">
        <v>42592.166666666672</v>
      </c>
    </row>
    <row r="15" spans="1:19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8273</v>
      </c>
      <c r="O15" t="s">
        <v>8274</v>
      </c>
      <c r="P15">
        <v>125</v>
      </c>
      <c r="Q15">
        <v>36.08</v>
      </c>
      <c r="R15" s="15">
        <v>42709.134780092587</v>
      </c>
      <c r="S15" s="15">
        <v>42739.134780092587</v>
      </c>
    </row>
    <row r="16" spans="1:19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8273</v>
      </c>
      <c r="O16" t="s">
        <v>8274</v>
      </c>
      <c r="P16">
        <v>109</v>
      </c>
      <c r="Q16">
        <v>44.19</v>
      </c>
      <c r="R16" s="15">
        <v>42086.614942129629</v>
      </c>
      <c r="S16" s="15">
        <v>42117.290972222225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8273</v>
      </c>
      <c r="O17" t="s">
        <v>8274</v>
      </c>
      <c r="P17">
        <v>146</v>
      </c>
      <c r="Q17">
        <v>104.07</v>
      </c>
      <c r="R17" s="15">
        <v>42064.652673611112</v>
      </c>
      <c r="S17" s="15">
        <v>42101.291666666672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8273</v>
      </c>
      <c r="O18" t="s">
        <v>8274</v>
      </c>
      <c r="P18">
        <v>102</v>
      </c>
      <c r="Q18">
        <v>127.79</v>
      </c>
      <c r="R18" s="15">
        <v>42292.701053240744</v>
      </c>
      <c r="S18" s="15">
        <v>42322.742719907401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8273</v>
      </c>
      <c r="O19" t="s">
        <v>8274</v>
      </c>
      <c r="P19">
        <v>110</v>
      </c>
      <c r="Q19">
        <v>92.04</v>
      </c>
      <c r="R19" s="15">
        <v>42461.747199074074</v>
      </c>
      <c r="S19" s="15">
        <v>42491.747199074074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8273</v>
      </c>
      <c r="O20" t="s">
        <v>8274</v>
      </c>
      <c r="P20">
        <v>124</v>
      </c>
      <c r="Q20">
        <v>135.63</v>
      </c>
      <c r="R20" s="15">
        <v>42169.814340277779</v>
      </c>
      <c r="S20" s="15">
        <v>42199.814340277779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8273</v>
      </c>
      <c r="O21" t="s">
        <v>8274</v>
      </c>
      <c r="P21">
        <v>135</v>
      </c>
      <c r="Q21">
        <v>168.75</v>
      </c>
      <c r="R21" s="15">
        <v>42483.675208333334</v>
      </c>
      <c r="S21" s="15">
        <v>42522.789583333331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8273</v>
      </c>
      <c r="O22" t="s">
        <v>8274</v>
      </c>
      <c r="P22">
        <v>103</v>
      </c>
      <c r="Q22">
        <v>70.86</v>
      </c>
      <c r="R22" s="15">
        <v>42195.749745370369</v>
      </c>
      <c r="S22" s="15">
        <v>42206.125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8273</v>
      </c>
      <c r="O23" t="s">
        <v>8274</v>
      </c>
      <c r="P23">
        <v>100</v>
      </c>
      <c r="Q23">
        <v>50</v>
      </c>
      <c r="R23" s="15">
        <v>42675.057997685188</v>
      </c>
      <c r="S23" s="15">
        <v>42705.099664351852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8273</v>
      </c>
      <c r="O24" t="s">
        <v>8274</v>
      </c>
      <c r="P24">
        <v>105</v>
      </c>
      <c r="Q24">
        <v>47</v>
      </c>
      <c r="R24" s="15">
        <v>42018.94159722222</v>
      </c>
      <c r="S24" s="15">
        <v>42047.291666666672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8273</v>
      </c>
      <c r="O25" t="s">
        <v>8274</v>
      </c>
      <c r="P25">
        <v>120</v>
      </c>
      <c r="Q25">
        <v>66.67</v>
      </c>
      <c r="R25" s="15">
        <v>42026.924976851849</v>
      </c>
      <c r="S25" s="15">
        <v>42052.207638888889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8273</v>
      </c>
      <c r="O26" t="s">
        <v>8274</v>
      </c>
      <c r="P26">
        <v>119</v>
      </c>
      <c r="Q26">
        <v>66.11</v>
      </c>
      <c r="R26" s="15">
        <v>41920.787534722222</v>
      </c>
      <c r="S26" s="15">
        <v>41941.787534722222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8273</v>
      </c>
      <c r="O27" t="s">
        <v>8274</v>
      </c>
      <c r="P27">
        <v>105</v>
      </c>
      <c r="Q27">
        <v>36.86</v>
      </c>
      <c r="R27" s="15">
        <v>42558.189432870371</v>
      </c>
      <c r="S27" s="15">
        <v>42587.875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8273</v>
      </c>
      <c r="O28" t="s">
        <v>8274</v>
      </c>
      <c r="P28">
        <v>120</v>
      </c>
      <c r="Q28">
        <v>31.5</v>
      </c>
      <c r="R28" s="15">
        <v>41808.198518518519</v>
      </c>
      <c r="S28" s="15">
        <v>41838.198518518519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8273</v>
      </c>
      <c r="O29" t="s">
        <v>8274</v>
      </c>
      <c r="P29">
        <v>103</v>
      </c>
      <c r="Q29">
        <v>102.5</v>
      </c>
      <c r="R29" s="15">
        <v>42550.701886574068</v>
      </c>
      <c r="S29" s="15">
        <v>42580.701886574068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v>101</v>
      </c>
      <c r="Q30">
        <v>126.46</v>
      </c>
      <c r="R30" s="15">
        <v>42056.013124999998</v>
      </c>
      <c r="S30" s="15">
        <v>42075.166666666672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8273</v>
      </c>
      <c r="O31" t="s">
        <v>8274</v>
      </c>
      <c r="P31">
        <v>105</v>
      </c>
      <c r="Q31">
        <v>47.88</v>
      </c>
      <c r="R31" s="15">
        <v>42016.938692129625</v>
      </c>
      <c r="S31" s="15">
        <v>42046.938692129625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8273</v>
      </c>
      <c r="O32" t="s">
        <v>8274</v>
      </c>
      <c r="P32">
        <v>103</v>
      </c>
      <c r="Q32">
        <v>73.209999999999994</v>
      </c>
      <c r="R32" s="15">
        <v>42591.899988425925</v>
      </c>
      <c r="S32" s="15">
        <v>42622.166666666672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8273</v>
      </c>
      <c r="O33" t="s">
        <v>8274</v>
      </c>
      <c r="P33">
        <v>108</v>
      </c>
      <c r="Q33">
        <v>89.67</v>
      </c>
      <c r="R33" s="15">
        <v>42183.231006944443</v>
      </c>
      <c r="S33" s="15">
        <v>42228.231006944443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8273</v>
      </c>
      <c r="O34" t="s">
        <v>8274</v>
      </c>
      <c r="P34">
        <v>104</v>
      </c>
      <c r="Q34">
        <v>36.5</v>
      </c>
      <c r="R34" s="15">
        <v>41780.525937500002</v>
      </c>
      <c r="S34" s="15">
        <v>41796.958333333336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8273</v>
      </c>
      <c r="O35" t="s">
        <v>8274</v>
      </c>
      <c r="P35">
        <v>128</v>
      </c>
      <c r="Q35">
        <v>90.74</v>
      </c>
      <c r="R35" s="15">
        <v>42158.065694444449</v>
      </c>
      <c r="S35" s="15">
        <v>42201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8273</v>
      </c>
      <c r="O36" t="s">
        <v>8274</v>
      </c>
      <c r="P36">
        <v>126</v>
      </c>
      <c r="Q36">
        <v>67.739999999999995</v>
      </c>
      <c r="R36" s="15">
        <v>42154.873124999998</v>
      </c>
      <c r="S36" s="15">
        <v>42184.873124999998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8273</v>
      </c>
      <c r="O37" t="s">
        <v>8274</v>
      </c>
      <c r="P37">
        <v>100</v>
      </c>
      <c r="Q37">
        <v>65.38</v>
      </c>
      <c r="R37" s="15">
        <v>42208.84646990741</v>
      </c>
      <c r="S37" s="15">
        <v>42238.84646990741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8273</v>
      </c>
      <c r="O38" t="s">
        <v>8274</v>
      </c>
      <c r="P38">
        <v>102</v>
      </c>
      <c r="Q38">
        <v>121.9</v>
      </c>
      <c r="R38" s="15">
        <v>42451.496817129635</v>
      </c>
      <c r="S38" s="15">
        <v>42459.610416666663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8273</v>
      </c>
      <c r="O39" t="s">
        <v>8274</v>
      </c>
      <c r="P39">
        <v>108</v>
      </c>
      <c r="Q39">
        <v>47.46</v>
      </c>
      <c r="R39" s="15">
        <v>41759.13962962963</v>
      </c>
      <c r="S39" s="15">
        <v>41791.165972222225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8273</v>
      </c>
      <c r="O40" t="s">
        <v>8274</v>
      </c>
      <c r="P40">
        <v>128</v>
      </c>
      <c r="Q40">
        <v>37.21</v>
      </c>
      <c r="R40" s="15">
        <v>42693.742604166662</v>
      </c>
      <c r="S40" s="15">
        <v>42718.742604166662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8273</v>
      </c>
      <c r="O41" t="s">
        <v>8274</v>
      </c>
      <c r="P41">
        <v>106</v>
      </c>
      <c r="Q41">
        <v>103.95</v>
      </c>
      <c r="R41" s="15">
        <v>42250.598217592589</v>
      </c>
      <c r="S41" s="15">
        <v>42270.598217592589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8273</v>
      </c>
      <c r="O42" t="s">
        <v>8274</v>
      </c>
      <c r="P42">
        <v>100</v>
      </c>
      <c r="Q42">
        <v>63.83</v>
      </c>
      <c r="R42" s="15">
        <v>42060.683935185181</v>
      </c>
      <c r="S42" s="15">
        <v>42090.642268518524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8273</v>
      </c>
      <c r="O43" t="s">
        <v>8274</v>
      </c>
      <c r="P43">
        <v>117</v>
      </c>
      <c r="Q43">
        <v>50.67</v>
      </c>
      <c r="R43" s="15">
        <v>42136.270787037036</v>
      </c>
      <c r="S43" s="15">
        <v>42168.071527777778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8273</v>
      </c>
      <c r="O44" t="s">
        <v>8274</v>
      </c>
      <c r="P44">
        <v>108</v>
      </c>
      <c r="Q44">
        <v>113.42</v>
      </c>
      <c r="R44" s="15">
        <v>42171.034861111111</v>
      </c>
      <c r="S44" s="15">
        <v>42195.291666666672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8273</v>
      </c>
      <c r="O45" t="s">
        <v>8274</v>
      </c>
      <c r="P45">
        <v>120</v>
      </c>
      <c r="Q45">
        <v>104.57</v>
      </c>
      <c r="R45" s="15">
        <v>42494.683634259258</v>
      </c>
      <c r="S45" s="15">
        <v>42524.6875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8273</v>
      </c>
      <c r="O46" t="s">
        <v>8274</v>
      </c>
      <c r="P46">
        <v>100</v>
      </c>
      <c r="Q46">
        <v>272.73</v>
      </c>
      <c r="R46" s="15">
        <v>41758.839675925927</v>
      </c>
      <c r="S46" s="15">
        <v>41771.165972222225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8273</v>
      </c>
      <c r="O47" t="s">
        <v>8274</v>
      </c>
      <c r="P47">
        <v>111</v>
      </c>
      <c r="Q47">
        <v>63.85</v>
      </c>
      <c r="R47" s="15">
        <v>42171.824884259258</v>
      </c>
      <c r="S47" s="15">
        <v>42201.824884259258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8273</v>
      </c>
      <c r="O48" t="s">
        <v>8274</v>
      </c>
      <c r="P48">
        <v>108</v>
      </c>
      <c r="Q48">
        <v>83.51</v>
      </c>
      <c r="R48" s="15">
        <v>42268.127696759257</v>
      </c>
      <c r="S48" s="15">
        <v>42288.083333333328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8273</v>
      </c>
      <c r="O49" t="s">
        <v>8274</v>
      </c>
      <c r="P49">
        <v>108</v>
      </c>
      <c r="Q49">
        <v>44.09</v>
      </c>
      <c r="R49" s="15">
        <v>42746.261782407411</v>
      </c>
      <c r="S49" s="15">
        <v>42784.207638888889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8273</v>
      </c>
      <c r="O50" t="s">
        <v>8274</v>
      </c>
      <c r="P50">
        <v>120</v>
      </c>
      <c r="Q50">
        <v>44.54</v>
      </c>
      <c r="R50" s="15">
        <v>41842.607592592591</v>
      </c>
      <c r="S50" s="15">
        <v>41864.916666666664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8273</v>
      </c>
      <c r="O51" t="s">
        <v>8274</v>
      </c>
      <c r="P51">
        <v>111</v>
      </c>
      <c r="Q51">
        <v>125.81</v>
      </c>
      <c r="R51" s="15">
        <v>41853.240208333329</v>
      </c>
      <c r="S51" s="15">
        <v>41876.207638888889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8273</v>
      </c>
      <c r="O52" t="s">
        <v>8274</v>
      </c>
      <c r="P52">
        <v>110</v>
      </c>
      <c r="Q52">
        <v>50.75</v>
      </c>
      <c r="R52" s="15">
        <v>42061.212488425925</v>
      </c>
      <c r="S52" s="15">
        <v>42089.166666666672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8273</v>
      </c>
      <c r="O53" t="s">
        <v>8274</v>
      </c>
      <c r="P53">
        <v>122</v>
      </c>
      <c r="Q53">
        <v>60.9</v>
      </c>
      <c r="R53" s="15">
        <v>42036.24428240741</v>
      </c>
      <c r="S53" s="15">
        <v>42064.290972222225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8273</v>
      </c>
      <c r="O54" t="s">
        <v>8274</v>
      </c>
      <c r="P54">
        <v>107</v>
      </c>
      <c r="Q54">
        <v>109.03</v>
      </c>
      <c r="R54" s="15">
        <v>42157.470185185186</v>
      </c>
      <c r="S54" s="15">
        <v>42187.470185185186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8273</v>
      </c>
      <c r="O55" t="s">
        <v>8274</v>
      </c>
      <c r="P55">
        <v>101</v>
      </c>
      <c r="Q55">
        <v>25.69</v>
      </c>
      <c r="R55" s="15">
        <v>41827.909942129627</v>
      </c>
      <c r="S55" s="15">
        <v>41857.897222222222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8273</v>
      </c>
      <c r="O56" t="s">
        <v>8274</v>
      </c>
      <c r="P56">
        <v>109</v>
      </c>
      <c r="Q56">
        <v>41.92</v>
      </c>
      <c r="R56" s="15">
        <v>42162.729548611111</v>
      </c>
      <c r="S56" s="15">
        <v>42192.729548611111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8273</v>
      </c>
      <c r="O57" t="s">
        <v>8274</v>
      </c>
      <c r="P57">
        <v>114</v>
      </c>
      <c r="Q57">
        <v>88.77</v>
      </c>
      <c r="R57" s="15">
        <v>42233.738564814819</v>
      </c>
      <c r="S57" s="15">
        <v>42263.738564814819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8273</v>
      </c>
      <c r="O58" t="s">
        <v>8274</v>
      </c>
      <c r="P58">
        <v>114</v>
      </c>
      <c r="Q58">
        <v>80.23</v>
      </c>
      <c r="R58" s="15">
        <v>42042.197824074072</v>
      </c>
      <c r="S58" s="15">
        <v>42072.156157407408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8273</v>
      </c>
      <c r="O59" t="s">
        <v>8274</v>
      </c>
      <c r="P59">
        <v>106</v>
      </c>
      <c r="Q59">
        <v>78.94</v>
      </c>
      <c r="R59" s="15">
        <v>42585.523842592593</v>
      </c>
      <c r="S59" s="15">
        <v>42599.165972222225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8273</v>
      </c>
      <c r="O60" t="s">
        <v>8274</v>
      </c>
      <c r="P60">
        <v>106</v>
      </c>
      <c r="Q60">
        <v>69.89</v>
      </c>
      <c r="R60" s="15">
        <v>41808.669571759259</v>
      </c>
      <c r="S60" s="15">
        <v>41838.669571759259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8273</v>
      </c>
      <c r="O61" t="s">
        <v>8274</v>
      </c>
      <c r="P61">
        <v>100</v>
      </c>
      <c r="Q61">
        <v>74.53</v>
      </c>
      <c r="R61" s="15">
        <v>41852.658310185187</v>
      </c>
      <c r="S61" s="15">
        <v>41882.658310185187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8273</v>
      </c>
      <c r="O62" t="s">
        <v>8274</v>
      </c>
      <c r="P62">
        <v>105</v>
      </c>
      <c r="Q62">
        <v>123.94</v>
      </c>
      <c r="R62" s="15">
        <v>42694.110185185185</v>
      </c>
      <c r="S62" s="15">
        <v>42709.041666666672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8273</v>
      </c>
      <c r="O63" t="s">
        <v>8274</v>
      </c>
      <c r="P63">
        <v>175</v>
      </c>
      <c r="Q63">
        <v>264.85000000000002</v>
      </c>
      <c r="R63" s="15">
        <v>42341.818379629629</v>
      </c>
      <c r="S63" s="15">
        <v>42370.166666666672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8273</v>
      </c>
      <c r="O64" t="s">
        <v>8274</v>
      </c>
      <c r="P64">
        <v>102</v>
      </c>
      <c r="Q64">
        <v>58.62</v>
      </c>
      <c r="R64" s="15">
        <v>41880.061006944445</v>
      </c>
      <c r="S64" s="15">
        <v>41908.065972222219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8273</v>
      </c>
      <c r="O65" t="s">
        <v>8274</v>
      </c>
      <c r="P65">
        <v>100</v>
      </c>
      <c r="Q65">
        <v>70.88</v>
      </c>
      <c r="R65" s="15">
        <v>41941.683865740742</v>
      </c>
      <c r="S65" s="15">
        <v>41970.125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8273</v>
      </c>
      <c r="O66" t="s">
        <v>8274</v>
      </c>
      <c r="P66">
        <v>114</v>
      </c>
      <c r="Q66">
        <v>113.57</v>
      </c>
      <c r="R66" s="15">
        <v>42026.88118055556</v>
      </c>
      <c r="S66" s="15">
        <v>42086.093055555553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8273</v>
      </c>
      <c r="O67" t="s">
        <v>8274</v>
      </c>
      <c r="P67">
        <v>129</v>
      </c>
      <c r="Q67">
        <v>60.69</v>
      </c>
      <c r="R67" s="15">
        <v>41922.640590277777</v>
      </c>
      <c r="S67" s="15">
        <v>41932.249305555553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8273</v>
      </c>
      <c r="O68" t="s">
        <v>8274</v>
      </c>
      <c r="P68">
        <v>101</v>
      </c>
      <c r="Q68">
        <v>110.22</v>
      </c>
      <c r="R68" s="15">
        <v>41993.824340277773</v>
      </c>
      <c r="S68" s="15">
        <v>42010.25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8273</v>
      </c>
      <c r="O69" t="s">
        <v>8274</v>
      </c>
      <c r="P69">
        <v>109</v>
      </c>
      <c r="Q69">
        <v>136.46</v>
      </c>
      <c r="R69" s="15">
        <v>42219.915856481486</v>
      </c>
      <c r="S69" s="15">
        <v>42240.083333333328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8273</v>
      </c>
      <c r="O70" t="s">
        <v>8274</v>
      </c>
      <c r="P70">
        <v>118</v>
      </c>
      <c r="Q70">
        <v>110.35</v>
      </c>
      <c r="R70" s="15">
        <v>41909.969386574077</v>
      </c>
      <c r="S70" s="15">
        <v>41950.011053240742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8273</v>
      </c>
      <c r="O71" t="s">
        <v>8274</v>
      </c>
      <c r="P71">
        <v>131</v>
      </c>
      <c r="Q71">
        <v>41.42</v>
      </c>
      <c r="R71" s="15">
        <v>41891.665324074071</v>
      </c>
      <c r="S71" s="15">
        <v>41913.166666666664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8273</v>
      </c>
      <c r="O72" t="s">
        <v>8274</v>
      </c>
      <c r="P72">
        <v>104</v>
      </c>
      <c r="Q72">
        <v>52</v>
      </c>
      <c r="R72" s="15">
        <v>41226.017361111109</v>
      </c>
      <c r="S72" s="15">
        <v>41250.083333333336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8273</v>
      </c>
      <c r="O73" t="s">
        <v>8274</v>
      </c>
      <c r="P73">
        <v>101</v>
      </c>
      <c r="Q73">
        <v>33.99</v>
      </c>
      <c r="R73" s="15">
        <v>40478.263923611114</v>
      </c>
      <c r="S73" s="15">
        <v>40568.166666666664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8273</v>
      </c>
      <c r="O74" t="s">
        <v>8274</v>
      </c>
      <c r="P74">
        <v>100</v>
      </c>
      <c r="Q74">
        <v>103.35</v>
      </c>
      <c r="R74" s="15">
        <v>41862.83997685185</v>
      </c>
      <c r="S74" s="15">
        <v>41892.83997685185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8273</v>
      </c>
      <c r="O75" t="s">
        <v>8274</v>
      </c>
      <c r="P75">
        <v>336</v>
      </c>
      <c r="Q75">
        <v>41.77</v>
      </c>
      <c r="R75" s="15">
        <v>40633.154363425929</v>
      </c>
      <c r="S75" s="15">
        <v>40664.207638888889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8273</v>
      </c>
      <c r="O76" t="s">
        <v>8274</v>
      </c>
      <c r="P76">
        <v>113</v>
      </c>
      <c r="Q76">
        <v>64.27</v>
      </c>
      <c r="R76" s="15">
        <v>40970.875671296293</v>
      </c>
      <c r="S76" s="15">
        <v>41000.834004629629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8273</v>
      </c>
      <c r="O77" t="s">
        <v>8274</v>
      </c>
      <c r="P77">
        <v>102</v>
      </c>
      <c r="Q77">
        <v>62.92</v>
      </c>
      <c r="R77" s="15">
        <v>41026.953055555554</v>
      </c>
      <c r="S77" s="15">
        <v>41061.953055555554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8273</v>
      </c>
      <c r="O78" t="s">
        <v>8274</v>
      </c>
      <c r="P78">
        <v>101</v>
      </c>
      <c r="Q78">
        <v>98.54</v>
      </c>
      <c r="R78" s="15">
        <v>41829.788252314815</v>
      </c>
      <c r="S78" s="15">
        <v>41839.208333333336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8273</v>
      </c>
      <c r="O79" t="s">
        <v>8274</v>
      </c>
      <c r="P79">
        <v>114</v>
      </c>
      <c r="Q79">
        <v>82.61</v>
      </c>
      <c r="R79" s="15">
        <v>41447.839722222219</v>
      </c>
      <c r="S79" s="15">
        <v>41477.839722222219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8273</v>
      </c>
      <c r="O80" t="s">
        <v>8274</v>
      </c>
      <c r="P80">
        <v>133</v>
      </c>
      <c r="Q80">
        <v>38.5</v>
      </c>
      <c r="R80" s="15">
        <v>40884.066678240742</v>
      </c>
      <c r="S80" s="15">
        <v>40926.958333333336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8273</v>
      </c>
      <c r="O81" t="s">
        <v>8274</v>
      </c>
      <c r="P81">
        <v>102</v>
      </c>
      <c r="Q81">
        <v>80.16</v>
      </c>
      <c r="R81" s="15">
        <v>41841.26489583333</v>
      </c>
      <c r="S81" s="15">
        <v>41864.207638888889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8273</v>
      </c>
      <c r="O82" t="s">
        <v>8274</v>
      </c>
      <c r="P82">
        <v>127</v>
      </c>
      <c r="Q82">
        <v>80.73</v>
      </c>
      <c r="R82" s="15">
        <v>41799.685902777775</v>
      </c>
      <c r="S82" s="15">
        <v>41827.083333333336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8273</v>
      </c>
      <c r="O83" t="s">
        <v>8274</v>
      </c>
      <c r="P83">
        <v>111</v>
      </c>
      <c r="Q83">
        <v>200.69</v>
      </c>
      <c r="R83" s="15">
        <v>41775.753761574073</v>
      </c>
      <c r="S83" s="15">
        <v>41805.753761574073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8273</v>
      </c>
      <c r="O84" t="s">
        <v>8274</v>
      </c>
      <c r="P84">
        <v>107</v>
      </c>
      <c r="Q84">
        <v>37.590000000000003</v>
      </c>
      <c r="R84" s="15">
        <v>41766.80572916667</v>
      </c>
      <c r="S84" s="15">
        <v>41799.80572916667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8273</v>
      </c>
      <c r="O85" t="s">
        <v>8274</v>
      </c>
      <c r="P85">
        <v>163</v>
      </c>
      <c r="Q85">
        <v>58.1</v>
      </c>
      <c r="R85" s="15">
        <v>40644.159259259257</v>
      </c>
      <c r="S85" s="15">
        <v>40666.165972222225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8273</v>
      </c>
      <c r="O86" t="s">
        <v>8274</v>
      </c>
      <c r="P86">
        <v>160</v>
      </c>
      <c r="Q86">
        <v>60.3</v>
      </c>
      <c r="R86" s="15">
        <v>41940.69158564815</v>
      </c>
      <c r="S86" s="15">
        <v>41969.332638888889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8273</v>
      </c>
      <c r="O87" t="s">
        <v>8274</v>
      </c>
      <c r="P87">
        <v>116</v>
      </c>
      <c r="Q87">
        <v>63.36</v>
      </c>
      <c r="R87" s="15">
        <v>41839.175706018519</v>
      </c>
      <c r="S87" s="15">
        <v>41853.175706018519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v>124</v>
      </c>
      <c r="Q88">
        <v>50.9</v>
      </c>
      <c r="R88" s="15">
        <v>41772.105937500004</v>
      </c>
      <c r="S88" s="15">
        <v>41803.916666666664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8273</v>
      </c>
      <c r="O89" t="s">
        <v>8274</v>
      </c>
      <c r="P89">
        <v>103</v>
      </c>
      <c r="Q89">
        <v>100.5</v>
      </c>
      <c r="R89" s="15">
        <v>41591.737974537034</v>
      </c>
      <c r="S89" s="15">
        <v>41621.207638888889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8273</v>
      </c>
      <c r="O90" t="s">
        <v>8274</v>
      </c>
      <c r="P90">
        <v>112</v>
      </c>
      <c r="Q90">
        <v>31.62</v>
      </c>
      <c r="R90" s="15">
        <v>41789.080370370371</v>
      </c>
      <c r="S90" s="15">
        <v>41822.166666666664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8273</v>
      </c>
      <c r="O91" t="s">
        <v>8274</v>
      </c>
      <c r="P91">
        <v>115</v>
      </c>
      <c r="Q91">
        <v>79.31</v>
      </c>
      <c r="R91" s="15">
        <v>40923.729953703703</v>
      </c>
      <c r="S91" s="15">
        <v>40953.729953703703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8273</v>
      </c>
      <c r="O92" t="s">
        <v>8274</v>
      </c>
      <c r="P92">
        <v>103</v>
      </c>
      <c r="Q92">
        <v>139.19</v>
      </c>
      <c r="R92" s="15">
        <v>41878.878379629627</v>
      </c>
      <c r="S92" s="15">
        <v>41908.878379629627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8273</v>
      </c>
      <c r="O93" t="s">
        <v>8274</v>
      </c>
      <c r="P93">
        <v>101</v>
      </c>
      <c r="Q93">
        <v>131.91</v>
      </c>
      <c r="R93" s="15">
        <v>41862.864675925928</v>
      </c>
      <c r="S93" s="15">
        <v>41876.864675925928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8273</v>
      </c>
      <c r="O94" t="s">
        <v>8274</v>
      </c>
      <c r="P94">
        <v>110</v>
      </c>
      <c r="Q94">
        <v>91.3</v>
      </c>
      <c r="R94" s="15">
        <v>40531.886886574073</v>
      </c>
      <c r="S94" s="15">
        <v>40591.886886574073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8273</v>
      </c>
      <c r="O95" t="s">
        <v>8274</v>
      </c>
      <c r="P95">
        <v>115</v>
      </c>
      <c r="Q95">
        <v>39.67</v>
      </c>
      <c r="R95" s="15">
        <v>41477.930914351848</v>
      </c>
      <c r="S95" s="15">
        <v>41504.625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8273</v>
      </c>
      <c r="O96" t="s">
        <v>8274</v>
      </c>
      <c r="P96">
        <v>117</v>
      </c>
      <c r="Q96">
        <v>57.55</v>
      </c>
      <c r="R96" s="15">
        <v>41781.666770833333</v>
      </c>
      <c r="S96" s="15">
        <v>41811.666770833333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8273</v>
      </c>
      <c r="O97" t="s">
        <v>8274</v>
      </c>
      <c r="P97">
        <v>114</v>
      </c>
      <c r="Q97">
        <v>77.34</v>
      </c>
      <c r="R97" s="15">
        <v>41375.702210648145</v>
      </c>
      <c r="S97" s="15">
        <v>41400.702210648145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8273</v>
      </c>
      <c r="O98" t="s">
        <v>8274</v>
      </c>
      <c r="P98">
        <v>101</v>
      </c>
      <c r="Q98">
        <v>46.77</v>
      </c>
      <c r="R98" s="15">
        <v>40883.949317129627</v>
      </c>
      <c r="S98" s="15">
        <v>40939.708333333336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8273</v>
      </c>
      <c r="O99" t="s">
        <v>8274</v>
      </c>
      <c r="P99">
        <v>109</v>
      </c>
      <c r="Q99">
        <v>40.07</v>
      </c>
      <c r="R99" s="15">
        <v>41491.79478009259</v>
      </c>
      <c r="S99" s="15">
        <v>41509.79478009259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8273</v>
      </c>
      <c r="O100" t="s">
        <v>8274</v>
      </c>
      <c r="P100">
        <v>107</v>
      </c>
      <c r="Q100">
        <v>100.22</v>
      </c>
      <c r="R100" s="15">
        <v>41791.993414351848</v>
      </c>
      <c r="S100" s="15">
        <v>41821.993414351848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8273</v>
      </c>
      <c r="O101" t="s">
        <v>8274</v>
      </c>
      <c r="P101">
        <v>116</v>
      </c>
      <c r="Q101">
        <v>71.489999999999995</v>
      </c>
      <c r="R101" s="15">
        <v>41835.666354166664</v>
      </c>
      <c r="S101" s="15">
        <v>41855.666354166664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8273</v>
      </c>
      <c r="O102" t="s">
        <v>8274</v>
      </c>
      <c r="P102">
        <v>104</v>
      </c>
      <c r="Q102">
        <v>63.11</v>
      </c>
      <c r="R102" s="15">
        <v>41827.605057870373</v>
      </c>
      <c r="S102" s="15">
        <v>41848.605057870373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8273</v>
      </c>
      <c r="O103" t="s">
        <v>8274</v>
      </c>
      <c r="P103">
        <v>119</v>
      </c>
      <c r="Q103">
        <v>50.16</v>
      </c>
      <c r="R103" s="15">
        <v>41778.637245370373</v>
      </c>
      <c r="S103" s="15">
        <v>41810.958333333336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8273</v>
      </c>
      <c r="O104" t="s">
        <v>8274</v>
      </c>
      <c r="P104">
        <v>126</v>
      </c>
      <c r="Q104">
        <v>62.88</v>
      </c>
      <c r="R104" s="15">
        <v>41013.936562499999</v>
      </c>
      <c r="S104" s="15">
        <v>41061.165972222225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8273</v>
      </c>
      <c r="O105" t="s">
        <v>8274</v>
      </c>
      <c r="P105">
        <v>120</v>
      </c>
      <c r="Q105">
        <v>85.53</v>
      </c>
      <c r="R105" s="15">
        <v>41834.586574074077</v>
      </c>
      <c r="S105" s="15">
        <v>41866.083333333336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8273</v>
      </c>
      <c r="O106" t="s">
        <v>8274</v>
      </c>
      <c r="P106">
        <v>126</v>
      </c>
      <c r="Q106">
        <v>53.72</v>
      </c>
      <c r="R106" s="15">
        <v>41829.795729166668</v>
      </c>
      <c r="S106" s="15">
        <v>41859.795729166668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8273</v>
      </c>
      <c r="O107" t="s">
        <v>8274</v>
      </c>
      <c r="P107">
        <v>100</v>
      </c>
      <c r="Q107">
        <v>262.11</v>
      </c>
      <c r="R107" s="15">
        <v>42219.665173611109</v>
      </c>
      <c r="S107" s="15">
        <v>42257.165972222225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8273</v>
      </c>
      <c r="O108" t="s">
        <v>8274</v>
      </c>
      <c r="P108">
        <v>116</v>
      </c>
      <c r="Q108">
        <v>50.2</v>
      </c>
      <c r="R108" s="15">
        <v>42648.546111111107</v>
      </c>
      <c r="S108" s="15">
        <v>42678.546111111107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8273</v>
      </c>
      <c r="O109" t="s">
        <v>8274</v>
      </c>
      <c r="P109">
        <v>100</v>
      </c>
      <c r="Q109">
        <v>168.25</v>
      </c>
      <c r="R109" s="15">
        <v>42050.983182870375</v>
      </c>
      <c r="S109" s="15">
        <v>42085.941516203704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8273</v>
      </c>
      <c r="O110" t="s">
        <v>8274</v>
      </c>
      <c r="P110">
        <v>101</v>
      </c>
      <c r="Q110">
        <v>256.37</v>
      </c>
      <c r="R110" s="15">
        <v>42772.833379629628</v>
      </c>
      <c r="S110" s="15">
        <v>42806.875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8273</v>
      </c>
      <c r="O111" t="s">
        <v>8274</v>
      </c>
      <c r="P111">
        <v>125</v>
      </c>
      <c r="Q111">
        <v>37.14</v>
      </c>
      <c r="R111" s="15">
        <v>42270.582141203704</v>
      </c>
      <c r="S111" s="15">
        <v>42301.895138888889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8273</v>
      </c>
      <c r="O112" t="s">
        <v>8274</v>
      </c>
      <c r="P112">
        <v>110</v>
      </c>
      <c r="Q112">
        <v>45.88</v>
      </c>
      <c r="R112" s="15">
        <v>42206.835370370376</v>
      </c>
      <c r="S112" s="15">
        <v>42236.835370370376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8273</v>
      </c>
      <c r="O113" t="s">
        <v>8274</v>
      </c>
      <c r="P113">
        <v>102</v>
      </c>
      <c r="Q113">
        <v>141.71</v>
      </c>
      <c r="R113" s="15">
        <v>42697.850844907407</v>
      </c>
      <c r="S113" s="15">
        <v>42745.208333333328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8273</v>
      </c>
      <c r="O114" t="s">
        <v>8274</v>
      </c>
      <c r="P114">
        <v>102</v>
      </c>
      <c r="Q114">
        <v>52.49</v>
      </c>
      <c r="R114" s="15">
        <v>42503.559467592597</v>
      </c>
      <c r="S114" s="15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8273</v>
      </c>
      <c r="O115" t="s">
        <v>8274</v>
      </c>
      <c r="P115">
        <v>102</v>
      </c>
      <c r="Q115">
        <v>193.62</v>
      </c>
      <c r="R115" s="15">
        <v>42323.70930555556</v>
      </c>
      <c r="S115" s="15">
        <v>42355.207638888889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8273</v>
      </c>
      <c r="O116" t="s">
        <v>8274</v>
      </c>
      <c r="P116">
        <v>108</v>
      </c>
      <c r="Q116">
        <v>106.8</v>
      </c>
      <c r="R116" s="15">
        <v>41933.291643518518</v>
      </c>
      <c r="S116" s="15">
        <v>41963.333310185189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8273</v>
      </c>
      <c r="O117" t="s">
        <v>8274</v>
      </c>
      <c r="P117">
        <v>110</v>
      </c>
      <c r="Q117">
        <v>77.22</v>
      </c>
      <c r="R117" s="15">
        <v>41898.168125000004</v>
      </c>
      <c r="S117" s="15">
        <v>41913.165972222225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8273</v>
      </c>
      <c r="O118" t="s">
        <v>8274</v>
      </c>
      <c r="P118">
        <v>161</v>
      </c>
      <c r="Q118">
        <v>57.5</v>
      </c>
      <c r="R118" s="15">
        <v>42446.943831018521</v>
      </c>
      <c r="S118" s="15">
        <v>42476.943831018521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8273</v>
      </c>
      <c r="O119" t="s">
        <v>8274</v>
      </c>
      <c r="P119">
        <v>131</v>
      </c>
      <c r="Q119">
        <v>50.46</v>
      </c>
      <c r="R119" s="15">
        <v>42463.81385416667</v>
      </c>
      <c r="S119" s="15">
        <v>42494.165972222225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8273</v>
      </c>
      <c r="O120" t="s">
        <v>8274</v>
      </c>
      <c r="P120">
        <v>119</v>
      </c>
      <c r="Q120">
        <v>97.38</v>
      </c>
      <c r="R120" s="15">
        <v>42766.805034722223</v>
      </c>
      <c r="S120" s="15">
        <v>42796.805034722223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8273</v>
      </c>
      <c r="O121" t="s">
        <v>8274</v>
      </c>
      <c r="P121">
        <v>103</v>
      </c>
      <c r="Q121">
        <v>85.53</v>
      </c>
      <c r="R121" s="15">
        <v>42522.347812499997</v>
      </c>
      <c r="S121" s="15">
        <v>42552.347812499997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8273</v>
      </c>
      <c r="O122" t="s">
        <v>8274</v>
      </c>
      <c r="P122">
        <v>101</v>
      </c>
      <c r="Q122">
        <v>182.91</v>
      </c>
      <c r="R122" s="15">
        <v>42702.917048611111</v>
      </c>
      <c r="S122" s="15">
        <v>42732.917048611111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8273</v>
      </c>
      <c r="O123" t="s">
        <v>8274</v>
      </c>
      <c r="P123">
        <v>101</v>
      </c>
      <c r="Q123">
        <v>131.13999999999999</v>
      </c>
      <c r="R123" s="15">
        <v>42252.474351851852</v>
      </c>
      <c r="S123" s="15">
        <v>42276.165972222225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8273</v>
      </c>
      <c r="O124" t="s">
        <v>8274</v>
      </c>
      <c r="P124">
        <v>115</v>
      </c>
      <c r="Q124">
        <v>58.69</v>
      </c>
      <c r="R124" s="15">
        <v>41893.324884259258</v>
      </c>
      <c r="S124" s="15">
        <v>41926.290972222225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8273</v>
      </c>
      <c r="O125" t="s">
        <v>8274</v>
      </c>
      <c r="P125">
        <v>127</v>
      </c>
      <c r="Q125">
        <v>69.569999999999993</v>
      </c>
      <c r="R125" s="15">
        <v>41871.755694444444</v>
      </c>
      <c r="S125" s="15">
        <v>41901.755694444444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8273</v>
      </c>
      <c r="O126" t="s">
        <v>8274</v>
      </c>
      <c r="P126">
        <v>103</v>
      </c>
      <c r="Q126">
        <v>115.87</v>
      </c>
      <c r="R126" s="15">
        <v>42262.096782407403</v>
      </c>
      <c r="S126" s="15">
        <v>42286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8273</v>
      </c>
      <c r="O127" t="s">
        <v>8274</v>
      </c>
      <c r="P127">
        <v>104</v>
      </c>
      <c r="Q127">
        <v>81.13</v>
      </c>
      <c r="R127" s="15">
        <v>42135.60020833333</v>
      </c>
      <c r="S127" s="15">
        <v>42167.083333333328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8273</v>
      </c>
      <c r="O128" t="s">
        <v>8274</v>
      </c>
      <c r="P128">
        <v>111</v>
      </c>
      <c r="Q128">
        <v>57.63</v>
      </c>
      <c r="R128" s="15">
        <v>42230.472222222219</v>
      </c>
      <c r="S128" s="15">
        <v>42259.165972222225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8273</v>
      </c>
      <c r="O129" t="s">
        <v>8274</v>
      </c>
      <c r="P129">
        <v>101</v>
      </c>
      <c r="Q129">
        <v>60.48</v>
      </c>
      <c r="R129" s="15">
        <v>42068.888391203705</v>
      </c>
      <c r="S129" s="15">
        <v>42098.846724537041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8273</v>
      </c>
      <c r="O130" t="s">
        <v>8274</v>
      </c>
      <c r="P130">
        <v>105</v>
      </c>
      <c r="Q130">
        <v>65.58</v>
      </c>
      <c r="R130" s="15">
        <v>42145.746689814812</v>
      </c>
      <c r="S130" s="15">
        <v>42175.746689814812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8273</v>
      </c>
      <c r="O131" t="s">
        <v>8274</v>
      </c>
      <c r="P131">
        <v>102</v>
      </c>
      <c r="Q131">
        <v>119.19</v>
      </c>
      <c r="R131" s="15">
        <v>41918.742175925923</v>
      </c>
      <c r="S131" s="15">
        <v>41948.783842592595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8273</v>
      </c>
      <c r="O132" t="s">
        <v>8274</v>
      </c>
      <c r="P132">
        <v>111</v>
      </c>
      <c r="Q132">
        <v>83.05</v>
      </c>
      <c r="R132" s="15">
        <v>42146.731087962966</v>
      </c>
      <c r="S132" s="15">
        <v>42176.731087962966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8273</v>
      </c>
      <c r="O133" t="s">
        <v>8274</v>
      </c>
      <c r="P133">
        <v>102</v>
      </c>
      <c r="Q133">
        <v>177.09</v>
      </c>
      <c r="R133" s="15">
        <v>42602.576712962968</v>
      </c>
      <c r="S133" s="15">
        <v>42621.15625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8273</v>
      </c>
      <c r="O134" t="s">
        <v>8274</v>
      </c>
      <c r="P134">
        <v>128</v>
      </c>
      <c r="Q134">
        <v>72.760000000000005</v>
      </c>
      <c r="R134" s="15">
        <v>42144.573807870373</v>
      </c>
      <c r="S134" s="15">
        <v>42166.165972222225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8273</v>
      </c>
      <c r="O135" t="s">
        <v>8274</v>
      </c>
      <c r="P135">
        <v>105</v>
      </c>
      <c r="Q135">
        <v>98.2</v>
      </c>
      <c r="R135" s="15">
        <v>41982.887280092589</v>
      </c>
      <c r="S135" s="15">
        <v>42012.887280092589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8273</v>
      </c>
      <c r="O136" t="s">
        <v>8274</v>
      </c>
      <c r="P136">
        <v>106</v>
      </c>
      <c r="Q136">
        <v>251.74</v>
      </c>
      <c r="R136" s="15">
        <v>42614.760937500003</v>
      </c>
      <c r="S136" s="15">
        <v>42644.165972222225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8273</v>
      </c>
      <c r="O137" t="s">
        <v>8274</v>
      </c>
      <c r="P137">
        <v>109</v>
      </c>
      <c r="Q137">
        <v>74.819999999999993</v>
      </c>
      <c r="R137" s="15">
        <v>42303.672662037032</v>
      </c>
      <c r="S137" s="15">
        <v>42338.714328703703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8273</v>
      </c>
      <c r="O138" t="s">
        <v>8274</v>
      </c>
      <c r="P138">
        <v>100</v>
      </c>
      <c r="Q138">
        <v>67.650000000000006</v>
      </c>
      <c r="R138" s="15">
        <v>42171.725416666668</v>
      </c>
      <c r="S138" s="15">
        <v>42201.725416666668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8273</v>
      </c>
      <c r="O139" t="s">
        <v>8274</v>
      </c>
      <c r="P139">
        <v>103</v>
      </c>
      <c r="Q139">
        <v>93.81</v>
      </c>
      <c r="R139" s="15">
        <v>41964.315532407403</v>
      </c>
      <c r="S139" s="15">
        <v>41995.166666666672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8273</v>
      </c>
      <c r="O140" t="s">
        <v>8274</v>
      </c>
      <c r="P140">
        <v>112</v>
      </c>
      <c r="Q140">
        <v>41.24</v>
      </c>
      <c r="R140" s="15">
        <v>42284.516064814816</v>
      </c>
      <c r="S140" s="15">
        <v>42307.875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8273</v>
      </c>
      <c r="O141" t="s">
        <v>8274</v>
      </c>
      <c r="P141">
        <v>103</v>
      </c>
      <c r="Q141">
        <v>52.55</v>
      </c>
      <c r="R141" s="15">
        <v>42016.800208333334</v>
      </c>
      <c r="S141" s="15">
        <v>42032.916666666672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8273</v>
      </c>
      <c r="O142" t="s">
        <v>8274</v>
      </c>
      <c r="P142">
        <v>131</v>
      </c>
      <c r="Q142">
        <v>48.33</v>
      </c>
      <c r="R142" s="15">
        <v>42136.536134259266</v>
      </c>
      <c r="S142" s="15">
        <v>42167.875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8273</v>
      </c>
      <c r="O143" t="s">
        <v>8274</v>
      </c>
      <c r="P143">
        <v>102</v>
      </c>
      <c r="Q143">
        <v>53.18</v>
      </c>
      <c r="R143" s="15">
        <v>42172.757638888885</v>
      </c>
      <c r="S143" s="15">
        <v>42202.757638888885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8273</v>
      </c>
      <c r="O144" t="s">
        <v>8274</v>
      </c>
      <c r="P144">
        <v>128</v>
      </c>
      <c r="Q144">
        <v>60.95</v>
      </c>
      <c r="R144" s="15">
        <v>42590.90425925926</v>
      </c>
      <c r="S144" s="15">
        <v>42606.90425925926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8273</v>
      </c>
      <c r="O145" t="s">
        <v>8274</v>
      </c>
      <c r="P145">
        <v>154</v>
      </c>
      <c r="Q145">
        <v>106.5</v>
      </c>
      <c r="R145" s="15">
        <v>42284.500104166669</v>
      </c>
      <c r="S145" s="15">
        <v>42314.541770833333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8273</v>
      </c>
      <c r="O146" t="s">
        <v>8274</v>
      </c>
      <c r="P146">
        <v>107</v>
      </c>
      <c r="Q146">
        <v>204.57</v>
      </c>
      <c r="R146" s="15">
        <v>42611.801412037035</v>
      </c>
      <c r="S146" s="15">
        <v>42627.791666666672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8273</v>
      </c>
      <c r="O147" t="s">
        <v>8274</v>
      </c>
      <c r="P147">
        <v>101</v>
      </c>
      <c r="Q147">
        <v>54.91</v>
      </c>
      <c r="R147" s="15">
        <v>42400.704537037032</v>
      </c>
      <c r="S147" s="15">
        <v>42444.875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8273</v>
      </c>
      <c r="O148" t="s">
        <v>8274</v>
      </c>
      <c r="P148">
        <v>100</v>
      </c>
      <c r="Q148">
        <v>150.41999999999999</v>
      </c>
      <c r="R148" s="15">
        <v>42017.88045138889</v>
      </c>
      <c r="S148" s="15">
        <v>42044.1875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8273</v>
      </c>
      <c r="O149" t="s">
        <v>8274</v>
      </c>
      <c r="P149">
        <v>114</v>
      </c>
      <c r="Q149">
        <v>105.21</v>
      </c>
      <c r="R149" s="15">
        <v>42431.102534722217</v>
      </c>
      <c r="S149" s="15">
        <v>42461.06086805556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8273</v>
      </c>
      <c r="O150" t="s">
        <v>8274</v>
      </c>
      <c r="P150">
        <v>103</v>
      </c>
      <c r="Q150">
        <v>68.67</v>
      </c>
      <c r="R150" s="15">
        <v>42121.756921296299</v>
      </c>
      <c r="S150" s="15">
        <v>42156.208333333328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8273</v>
      </c>
      <c r="O151" t="s">
        <v>8274</v>
      </c>
      <c r="P151">
        <v>122</v>
      </c>
      <c r="Q151">
        <v>129.36000000000001</v>
      </c>
      <c r="R151" s="15">
        <v>42219.019733796296</v>
      </c>
      <c r="S151" s="15">
        <v>42249.019733796296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8273</v>
      </c>
      <c r="O152" t="s">
        <v>8274</v>
      </c>
      <c r="P152">
        <v>103</v>
      </c>
      <c r="Q152">
        <v>134.26</v>
      </c>
      <c r="R152" s="15">
        <v>42445.19430555556</v>
      </c>
      <c r="S152" s="15">
        <v>42489.19430555556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8273</v>
      </c>
      <c r="O153" t="s">
        <v>8274</v>
      </c>
      <c r="P153">
        <v>102</v>
      </c>
      <c r="Q153">
        <v>203.2</v>
      </c>
      <c r="R153" s="15">
        <v>42380.884872685187</v>
      </c>
      <c r="S153" s="15">
        <v>42398.249305555553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8273</v>
      </c>
      <c r="O154" t="s">
        <v>8274</v>
      </c>
      <c r="P154">
        <v>112</v>
      </c>
      <c r="Q154">
        <v>69.19</v>
      </c>
      <c r="R154" s="15">
        <v>42762.942430555559</v>
      </c>
      <c r="S154" s="15">
        <v>42794.208333333328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8273</v>
      </c>
      <c r="O155" t="s">
        <v>8274</v>
      </c>
      <c r="P155">
        <v>102</v>
      </c>
      <c r="Q155">
        <v>125.12</v>
      </c>
      <c r="R155" s="15">
        <v>42567.840069444443</v>
      </c>
      <c r="S155" s="15">
        <v>42597.840069444443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8273</v>
      </c>
      <c r="O156" t="s">
        <v>8274</v>
      </c>
      <c r="P156">
        <v>114</v>
      </c>
      <c r="Q156">
        <v>40.71</v>
      </c>
      <c r="R156" s="15">
        <v>42232.702546296292</v>
      </c>
      <c r="S156" s="15">
        <v>42264.165972222225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8273</v>
      </c>
      <c r="O157" t="s">
        <v>8274</v>
      </c>
      <c r="P157">
        <v>102</v>
      </c>
      <c r="Q157">
        <v>141.29</v>
      </c>
      <c r="R157" s="15">
        <v>42239.957962962959</v>
      </c>
      <c r="S157" s="15">
        <v>42260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8273</v>
      </c>
      <c r="O158" t="s">
        <v>8274</v>
      </c>
      <c r="P158">
        <v>116</v>
      </c>
      <c r="Q158">
        <v>55.33</v>
      </c>
      <c r="R158" s="15">
        <v>42261.917395833334</v>
      </c>
      <c r="S158" s="15">
        <v>42291.917395833334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8273</v>
      </c>
      <c r="O159" t="s">
        <v>8274</v>
      </c>
      <c r="P159">
        <v>136</v>
      </c>
      <c r="Q159">
        <v>46.42</v>
      </c>
      <c r="R159" s="15">
        <v>42102.743773148148</v>
      </c>
      <c r="S159" s="15">
        <v>42123.743773148148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8273</v>
      </c>
      <c r="O160" t="s">
        <v>8274</v>
      </c>
      <c r="P160">
        <v>133</v>
      </c>
      <c r="Q160">
        <v>57.2</v>
      </c>
      <c r="R160" s="15">
        <v>42538.73583333334</v>
      </c>
      <c r="S160" s="15">
        <v>42583.290972222225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8273</v>
      </c>
      <c r="O161" t="s">
        <v>8274</v>
      </c>
      <c r="P161">
        <v>116</v>
      </c>
      <c r="Q161">
        <v>59.6</v>
      </c>
      <c r="R161" s="15">
        <v>42056.65143518518</v>
      </c>
      <c r="S161" s="15">
        <v>42091.609768518523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8273</v>
      </c>
      <c r="O162" t="s">
        <v>8274</v>
      </c>
      <c r="P162">
        <v>105</v>
      </c>
      <c r="Q162">
        <v>89.59</v>
      </c>
      <c r="R162" s="15">
        <v>42696.624444444446</v>
      </c>
      <c r="S162" s="15">
        <v>42726.624444444446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8273</v>
      </c>
      <c r="O163" t="s">
        <v>8274</v>
      </c>
      <c r="P163">
        <v>102</v>
      </c>
      <c r="Q163">
        <v>204.05</v>
      </c>
      <c r="R163" s="15">
        <v>42186.855879629627</v>
      </c>
      <c r="S163" s="15">
        <v>42216.855879629627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8273</v>
      </c>
      <c r="O164" t="s">
        <v>8274</v>
      </c>
      <c r="P164">
        <v>175</v>
      </c>
      <c r="Q164">
        <v>48.7</v>
      </c>
      <c r="R164" s="15">
        <v>42493.219236111108</v>
      </c>
      <c r="S164" s="15">
        <v>42531.125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8273</v>
      </c>
      <c r="O165" t="s">
        <v>8274</v>
      </c>
      <c r="P165">
        <v>107</v>
      </c>
      <c r="Q165">
        <v>53.34</v>
      </c>
      <c r="R165" s="15">
        <v>42475.057164351849</v>
      </c>
      <c r="S165" s="15">
        <v>42505.057164351849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8273</v>
      </c>
      <c r="O166" t="s">
        <v>8274</v>
      </c>
      <c r="P166">
        <v>122</v>
      </c>
      <c r="Q166">
        <v>75.09</v>
      </c>
      <c r="R166" s="15">
        <v>42452.876909722225</v>
      </c>
      <c r="S166" s="15">
        <v>42473.876909722225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8273</v>
      </c>
      <c r="O167" t="s">
        <v>8274</v>
      </c>
      <c r="P167">
        <v>100</v>
      </c>
      <c r="Q167">
        <v>209.84</v>
      </c>
      <c r="R167" s="15">
        <v>42253.928530092591</v>
      </c>
      <c r="S167" s="15">
        <v>42283.928530092591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8273</v>
      </c>
      <c r="O168" t="s">
        <v>8274</v>
      </c>
      <c r="P168">
        <v>110</v>
      </c>
      <c r="Q168">
        <v>61.02</v>
      </c>
      <c r="R168" s="15">
        <v>42264.29178240741</v>
      </c>
      <c r="S168" s="15">
        <v>42294.29178240741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8273</v>
      </c>
      <c r="O169" t="s">
        <v>8274</v>
      </c>
      <c r="P169">
        <v>100</v>
      </c>
      <c r="Q169">
        <v>61</v>
      </c>
      <c r="R169" s="15">
        <v>42664.809560185182</v>
      </c>
      <c r="S169" s="15">
        <v>42685.916666666672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8273</v>
      </c>
      <c r="O170" t="s">
        <v>8274</v>
      </c>
      <c r="P170">
        <v>116</v>
      </c>
      <c r="Q170">
        <v>80.03</v>
      </c>
      <c r="R170" s="15">
        <v>42382.244409722218</v>
      </c>
      <c r="S170" s="15">
        <v>42396.041666666672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8273</v>
      </c>
      <c r="O171" t="s">
        <v>8274</v>
      </c>
      <c r="P171">
        <v>100</v>
      </c>
      <c r="Q171">
        <v>93.98</v>
      </c>
      <c r="R171" s="15">
        <v>41826.871238425927</v>
      </c>
      <c r="S171" s="15">
        <v>41859.57916666667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8273</v>
      </c>
      <c r="O172" t="s">
        <v>8274</v>
      </c>
      <c r="P172">
        <v>106</v>
      </c>
      <c r="Q172">
        <v>61.94</v>
      </c>
      <c r="R172" s="15">
        <v>42499.039629629624</v>
      </c>
      <c r="S172" s="15">
        <v>42529.039629629624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8273</v>
      </c>
      <c r="O173" t="s">
        <v>8274</v>
      </c>
      <c r="P173">
        <v>101</v>
      </c>
      <c r="Q173">
        <v>66.45</v>
      </c>
      <c r="R173" s="15">
        <v>42513.045798611114</v>
      </c>
      <c r="S173" s="15">
        <v>42543.045798611114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8273</v>
      </c>
      <c r="O174" t="s">
        <v>8274</v>
      </c>
      <c r="P174">
        <v>107</v>
      </c>
      <c r="Q174">
        <v>35.799999999999997</v>
      </c>
      <c r="R174" s="15">
        <v>41914.100289351853</v>
      </c>
      <c r="S174" s="15">
        <v>41928.165972222225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8273</v>
      </c>
      <c r="O175" t="s">
        <v>8274</v>
      </c>
      <c r="P175">
        <v>102</v>
      </c>
      <c r="Q175">
        <v>145.65</v>
      </c>
      <c r="R175" s="15">
        <v>42521.010370370372</v>
      </c>
      <c r="S175" s="15">
        <v>42543.163194444445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8273</v>
      </c>
      <c r="O176" t="s">
        <v>8274</v>
      </c>
      <c r="P176">
        <v>101</v>
      </c>
      <c r="Q176">
        <v>142.28</v>
      </c>
      <c r="R176" s="15">
        <v>42041.714178240742</v>
      </c>
      <c r="S176" s="15">
        <v>42071.67251157407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8273</v>
      </c>
      <c r="O177" t="s">
        <v>8274</v>
      </c>
      <c r="P177">
        <v>146</v>
      </c>
      <c r="Q177">
        <v>292.77999999999997</v>
      </c>
      <c r="R177" s="15">
        <v>41822.57503472222</v>
      </c>
      <c r="S177" s="15">
        <v>41825.041666666664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8273</v>
      </c>
      <c r="O178" t="s">
        <v>8274</v>
      </c>
      <c r="P178">
        <v>105</v>
      </c>
      <c r="Q178">
        <v>80.400000000000006</v>
      </c>
      <c r="R178" s="15">
        <v>42248.697754629626</v>
      </c>
      <c r="S178" s="15">
        <v>42283.697754629626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8273</v>
      </c>
      <c r="O179" t="s">
        <v>8274</v>
      </c>
      <c r="P179">
        <v>100</v>
      </c>
      <c r="Q179">
        <v>72.290000000000006</v>
      </c>
      <c r="R179" s="15">
        <v>41809.860300925924</v>
      </c>
      <c r="S179" s="15">
        <v>41839.860300925924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8273</v>
      </c>
      <c r="O180" t="s">
        <v>8274</v>
      </c>
      <c r="P180">
        <v>105</v>
      </c>
      <c r="Q180">
        <v>32.97</v>
      </c>
      <c r="R180" s="15">
        <v>42148.676851851851</v>
      </c>
      <c r="S180" s="15">
        <v>42170.676851851851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8273</v>
      </c>
      <c r="O181" t="s">
        <v>8274</v>
      </c>
      <c r="P181">
        <v>139</v>
      </c>
      <c r="Q181">
        <v>116.65</v>
      </c>
      <c r="R181" s="15">
        <v>42185.521087962959</v>
      </c>
      <c r="S181" s="15">
        <v>42215.521087962959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8273</v>
      </c>
      <c r="O182" t="s">
        <v>8274</v>
      </c>
      <c r="P182">
        <v>102</v>
      </c>
      <c r="Q182">
        <v>136.85</v>
      </c>
      <c r="R182" s="15">
        <v>42769.574999999997</v>
      </c>
      <c r="S182" s="15">
        <v>42790.574999999997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8273</v>
      </c>
      <c r="O183" t="s">
        <v>8274</v>
      </c>
      <c r="P183">
        <v>104</v>
      </c>
      <c r="Q183">
        <v>177.62</v>
      </c>
      <c r="R183" s="15">
        <v>42549.665717592594</v>
      </c>
      <c r="S183" s="15">
        <v>42579.665717592594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8273</v>
      </c>
      <c r="O184" t="s">
        <v>8274</v>
      </c>
      <c r="P184">
        <v>138</v>
      </c>
      <c r="Q184">
        <v>109.08</v>
      </c>
      <c r="R184" s="15">
        <v>42685.974004629628</v>
      </c>
      <c r="S184" s="15">
        <v>42710.974004629628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8273</v>
      </c>
      <c r="O185" t="s">
        <v>8274</v>
      </c>
      <c r="P185">
        <v>102</v>
      </c>
      <c r="Q185">
        <v>78.209999999999994</v>
      </c>
      <c r="R185" s="15">
        <v>42062.296412037031</v>
      </c>
      <c r="S185" s="15">
        <v>42095.207638888889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8273</v>
      </c>
      <c r="O186" t="s">
        <v>8274</v>
      </c>
      <c r="P186">
        <v>101</v>
      </c>
      <c r="Q186">
        <v>114.13</v>
      </c>
      <c r="R186" s="15">
        <v>41851.200150462959</v>
      </c>
      <c r="S186" s="15">
        <v>41881.200150462959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8273</v>
      </c>
      <c r="O187" t="s">
        <v>8274</v>
      </c>
      <c r="P187">
        <v>130</v>
      </c>
      <c r="Q187">
        <v>50</v>
      </c>
      <c r="R187" s="15">
        <v>42053.106111111112</v>
      </c>
      <c r="S187" s="15">
        <v>42112.025694444441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8273</v>
      </c>
      <c r="O188" t="s">
        <v>8274</v>
      </c>
      <c r="P188">
        <v>110</v>
      </c>
      <c r="Q188">
        <v>91.67</v>
      </c>
      <c r="R188" s="15">
        <v>42054.024421296301</v>
      </c>
      <c r="S188" s="15">
        <v>42061.024421296301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8273</v>
      </c>
      <c r="O189" t="s">
        <v>8274</v>
      </c>
      <c r="P189">
        <v>100</v>
      </c>
      <c r="Q189">
        <v>69.819999999999993</v>
      </c>
      <c r="R189" s="15">
        <v>42466.558796296296</v>
      </c>
      <c r="S189" s="15">
        <v>42490.165972222225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8273</v>
      </c>
      <c r="O190" t="s">
        <v>8274</v>
      </c>
      <c r="P190">
        <v>153</v>
      </c>
      <c r="Q190">
        <v>109.57</v>
      </c>
      <c r="R190" s="15">
        <v>42513.110787037032</v>
      </c>
      <c r="S190" s="15">
        <v>42534.708333333328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8273</v>
      </c>
      <c r="O191" t="s">
        <v>8274</v>
      </c>
      <c r="P191">
        <v>102</v>
      </c>
      <c r="Q191">
        <v>55.6</v>
      </c>
      <c r="R191" s="15">
        <v>42270.7269212963</v>
      </c>
      <c r="S191" s="15">
        <v>42306.167361111111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8273</v>
      </c>
      <c r="O192" t="s">
        <v>8274</v>
      </c>
      <c r="P192">
        <v>103</v>
      </c>
      <c r="Q192">
        <v>63.57</v>
      </c>
      <c r="R192" s="15">
        <v>41932.311099537037</v>
      </c>
      <c r="S192" s="15">
        <v>41962.352766203709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8273</v>
      </c>
      <c r="O193" t="s">
        <v>8274</v>
      </c>
      <c r="P193">
        <v>106</v>
      </c>
      <c r="Q193">
        <v>184.78</v>
      </c>
      <c r="R193" s="15">
        <v>42746.057106481487</v>
      </c>
      <c r="S193" s="15">
        <v>42791.057106481487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8273</v>
      </c>
      <c r="O194" t="s">
        <v>8274</v>
      </c>
      <c r="P194">
        <v>113</v>
      </c>
      <c r="Q194">
        <v>83.43</v>
      </c>
      <c r="R194" s="15">
        <v>41866.025347222225</v>
      </c>
      <c r="S194" s="15">
        <v>41883.665972222225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8273</v>
      </c>
      <c r="O195" t="s">
        <v>8274</v>
      </c>
      <c r="P195">
        <v>218</v>
      </c>
      <c r="Q195">
        <v>54.5</v>
      </c>
      <c r="R195" s="15">
        <v>42056.091631944444</v>
      </c>
      <c r="S195" s="15">
        <v>42070.204861111109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8273</v>
      </c>
      <c r="O196" t="s">
        <v>8274</v>
      </c>
      <c r="P196">
        <v>101</v>
      </c>
      <c r="Q196">
        <v>302.31</v>
      </c>
      <c r="R196" s="15">
        <v>41851.771354166667</v>
      </c>
      <c r="S196" s="15">
        <v>41870.666666666664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8273</v>
      </c>
      <c r="O197" t="s">
        <v>8274</v>
      </c>
      <c r="P197">
        <v>104</v>
      </c>
      <c r="Q197">
        <v>866.67</v>
      </c>
      <c r="R197" s="15">
        <v>42321.101759259262</v>
      </c>
      <c r="S197" s="15">
        <v>42351.101759259262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8273</v>
      </c>
      <c r="O198" t="s">
        <v>8274</v>
      </c>
      <c r="P198">
        <v>221</v>
      </c>
      <c r="Q198">
        <v>61.39</v>
      </c>
      <c r="R198" s="15">
        <v>42107.067557870367</v>
      </c>
      <c r="S198" s="15">
        <v>42137.067557870367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8273</v>
      </c>
      <c r="O199" t="s">
        <v>8274</v>
      </c>
      <c r="P199">
        <v>105</v>
      </c>
      <c r="Q199">
        <v>45.48</v>
      </c>
      <c r="R199" s="15">
        <v>41969.199756944443</v>
      </c>
      <c r="S199" s="15">
        <v>42005.208333333328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8273</v>
      </c>
      <c r="O200" t="s">
        <v>8274</v>
      </c>
      <c r="P200">
        <v>118</v>
      </c>
      <c r="Q200">
        <v>67.92</v>
      </c>
      <c r="R200" s="15">
        <v>42690.334317129629</v>
      </c>
      <c r="S200" s="15">
        <v>42721.333333333328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8273</v>
      </c>
      <c r="O201" t="s">
        <v>8274</v>
      </c>
      <c r="P201">
        <v>139</v>
      </c>
      <c r="Q201">
        <v>30.78</v>
      </c>
      <c r="R201" s="15">
        <v>42312.874594907407</v>
      </c>
      <c r="S201" s="15">
        <v>42340.874594907407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8273</v>
      </c>
      <c r="O202" t="s">
        <v>8274</v>
      </c>
      <c r="P202">
        <v>104</v>
      </c>
      <c r="Q202">
        <v>38.33</v>
      </c>
      <c r="R202" s="15">
        <v>41855.548101851848</v>
      </c>
      <c r="S202" s="15">
        <v>41876.207638888889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8273</v>
      </c>
      <c r="O203" t="s">
        <v>8274</v>
      </c>
      <c r="P203">
        <v>100</v>
      </c>
      <c r="Q203">
        <v>421.11</v>
      </c>
      <c r="R203" s="15">
        <v>42059.701319444444</v>
      </c>
      <c r="S203" s="15">
        <v>42119.659652777773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8273</v>
      </c>
      <c r="O204" t="s">
        <v>8274</v>
      </c>
      <c r="P204">
        <v>104</v>
      </c>
      <c r="Q204">
        <v>111.89</v>
      </c>
      <c r="R204" s="15">
        <v>41937.95344907407</v>
      </c>
      <c r="S204" s="15">
        <v>41972.995115740734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8273</v>
      </c>
      <c r="O205" t="s">
        <v>8274</v>
      </c>
      <c r="P205">
        <v>102</v>
      </c>
      <c r="Q205">
        <v>85.21</v>
      </c>
      <c r="R205" s="15">
        <v>42044.184988425928</v>
      </c>
      <c r="S205" s="15">
        <v>42074.143321759257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8273</v>
      </c>
      <c r="O206" t="s">
        <v>8274</v>
      </c>
      <c r="P206">
        <v>112</v>
      </c>
      <c r="Q206">
        <v>65.17</v>
      </c>
      <c r="R206" s="15">
        <v>42524.782638888893</v>
      </c>
      <c r="S206" s="15">
        <v>42544.782638888893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8273</v>
      </c>
      <c r="O207" t="s">
        <v>8274</v>
      </c>
      <c r="P207">
        <v>100</v>
      </c>
      <c r="Q207">
        <v>93.76</v>
      </c>
      <c r="R207" s="15">
        <v>42292.087592592594</v>
      </c>
      <c r="S207" s="15">
        <v>42329.125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8273</v>
      </c>
      <c r="O208" t="s">
        <v>8274</v>
      </c>
      <c r="P208">
        <v>100</v>
      </c>
      <c r="Q208">
        <v>133.33000000000001</v>
      </c>
      <c r="R208" s="15">
        <v>41953.8675</v>
      </c>
      <c r="S208" s="15">
        <v>41983.8675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8273</v>
      </c>
      <c r="O209" t="s">
        <v>8274</v>
      </c>
      <c r="P209">
        <v>105</v>
      </c>
      <c r="Q209">
        <v>51.22</v>
      </c>
      <c r="R209" s="15">
        <v>41946.644745370373</v>
      </c>
      <c r="S209" s="15">
        <v>41976.644745370373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8273</v>
      </c>
      <c r="O210" t="s">
        <v>8274</v>
      </c>
      <c r="P210">
        <v>117</v>
      </c>
      <c r="Q210">
        <v>100.17</v>
      </c>
      <c r="R210" s="15">
        <v>41947.762592592589</v>
      </c>
      <c r="S210" s="15">
        <v>41987.762592592597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8273</v>
      </c>
      <c r="O211" t="s">
        <v>8274</v>
      </c>
      <c r="P211">
        <v>115</v>
      </c>
      <c r="Q211">
        <v>184.68</v>
      </c>
      <c r="R211" s="15">
        <v>42494.563449074078</v>
      </c>
      <c r="S211" s="15">
        <v>42524.563449074078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8273</v>
      </c>
      <c r="O212" t="s">
        <v>8274</v>
      </c>
      <c r="P212">
        <v>102</v>
      </c>
      <c r="Q212">
        <v>69.819999999999993</v>
      </c>
      <c r="R212" s="15">
        <v>41815.774826388886</v>
      </c>
      <c r="S212" s="15">
        <v>41830.774826388886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v>223</v>
      </c>
      <c r="Q213">
        <v>61.94</v>
      </c>
      <c r="R213" s="15">
        <v>41830.545694444445</v>
      </c>
      <c r="S213" s="15">
        <v>41859.936111111114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8273</v>
      </c>
      <c r="O214" t="s">
        <v>8274</v>
      </c>
      <c r="P214">
        <v>106</v>
      </c>
      <c r="Q214">
        <v>36.07</v>
      </c>
      <c r="R214" s="15">
        <v>41923.921643518523</v>
      </c>
      <c r="S214" s="15">
        <v>41949.031944444447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8273</v>
      </c>
      <c r="O215" t="s">
        <v>8274</v>
      </c>
      <c r="P215">
        <v>104</v>
      </c>
      <c r="Q215">
        <v>55.89</v>
      </c>
      <c r="R215" s="15">
        <v>41764.44663194444</v>
      </c>
      <c r="S215" s="15">
        <v>41791.165972222225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8273</v>
      </c>
      <c r="O216" t="s">
        <v>8274</v>
      </c>
      <c r="P216">
        <v>111</v>
      </c>
      <c r="Q216">
        <v>68.349999999999994</v>
      </c>
      <c r="R216" s="15">
        <v>41941.75203703704</v>
      </c>
      <c r="S216" s="15">
        <v>41964.708333333328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8273</v>
      </c>
      <c r="O217" t="s">
        <v>8274</v>
      </c>
      <c r="P217">
        <v>100</v>
      </c>
      <c r="Q217">
        <v>118.13</v>
      </c>
      <c r="R217" s="15">
        <v>41834.953865740739</v>
      </c>
      <c r="S217" s="15">
        <v>41879.953865740739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8273</v>
      </c>
      <c r="O218" t="s">
        <v>8274</v>
      </c>
      <c r="P218">
        <v>110</v>
      </c>
      <c r="Q218">
        <v>99.79</v>
      </c>
      <c r="R218" s="15">
        <v>42290.61855324074</v>
      </c>
      <c r="S218" s="15">
        <v>42320.104861111111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8273</v>
      </c>
      <c r="O219" t="s">
        <v>8274</v>
      </c>
      <c r="P219">
        <v>122</v>
      </c>
      <c r="Q219">
        <v>203.33</v>
      </c>
      <c r="R219" s="15">
        <v>42152.503495370373</v>
      </c>
      <c r="S219" s="15">
        <v>42172.503495370373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8273</v>
      </c>
      <c r="O220" t="s">
        <v>8274</v>
      </c>
      <c r="P220">
        <v>100</v>
      </c>
      <c r="Q220">
        <v>110.23</v>
      </c>
      <c r="R220" s="15">
        <v>41791.492777777778</v>
      </c>
      <c r="S220" s="15">
        <v>41836.492777777778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8273</v>
      </c>
      <c r="O221" t="s">
        <v>8274</v>
      </c>
      <c r="P221">
        <v>211</v>
      </c>
      <c r="Q221">
        <v>58.61</v>
      </c>
      <c r="R221" s="15">
        <v>41808.991944444446</v>
      </c>
      <c r="S221" s="15">
        <v>41838.991944444446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8273</v>
      </c>
      <c r="O222" t="s">
        <v>8274</v>
      </c>
      <c r="P222">
        <v>109</v>
      </c>
      <c r="Q222">
        <v>81.38</v>
      </c>
      <c r="R222" s="15">
        <v>42500.041550925926</v>
      </c>
      <c r="S222" s="15">
        <v>42527.291666666672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8273</v>
      </c>
      <c r="O223" t="s">
        <v>8274</v>
      </c>
      <c r="P223">
        <v>104</v>
      </c>
      <c r="Q223">
        <v>199.17</v>
      </c>
      <c r="R223" s="15">
        <v>42265.022824074069</v>
      </c>
      <c r="S223" s="15">
        <v>42285.022824074069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8273</v>
      </c>
      <c r="O224" t="s">
        <v>8274</v>
      </c>
      <c r="P224">
        <v>130</v>
      </c>
      <c r="Q224">
        <v>46.43</v>
      </c>
      <c r="R224" s="15">
        <v>42053.733078703706</v>
      </c>
      <c r="S224" s="15">
        <v>42063.207638888889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8273</v>
      </c>
      <c r="O225" t="s">
        <v>8274</v>
      </c>
      <c r="P225">
        <v>104</v>
      </c>
      <c r="Q225">
        <v>70.569999999999993</v>
      </c>
      <c r="R225" s="15">
        <v>42675.832465277781</v>
      </c>
      <c r="S225" s="15">
        <v>42705.332638888889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8273</v>
      </c>
      <c r="O226" t="s">
        <v>8274</v>
      </c>
      <c r="P226">
        <v>100</v>
      </c>
      <c r="Q226">
        <v>22.22</v>
      </c>
      <c r="R226" s="15">
        <v>42467.144166666665</v>
      </c>
      <c r="S226" s="15">
        <v>42477.979166666672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8273</v>
      </c>
      <c r="O227" t="s">
        <v>8274</v>
      </c>
      <c r="P227">
        <v>100</v>
      </c>
      <c r="Q227">
        <v>37.78</v>
      </c>
      <c r="R227" s="15">
        <v>41894.91375</v>
      </c>
      <c r="S227" s="15">
        <v>41938.029861111114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8273</v>
      </c>
      <c r="O228" t="s">
        <v>8274</v>
      </c>
      <c r="P228">
        <v>101</v>
      </c>
      <c r="Q228">
        <v>72.05</v>
      </c>
      <c r="R228" s="15">
        <v>41752.83457175926</v>
      </c>
      <c r="S228" s="15">
        <v>41782.83457175926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8273</v>
      </c>
      <c r="O229" t="s">
        <v>8274</v>
      </c>
      <c r="P229">
        <v>101</v>
      </c>
      <c r="Q229">
        <v>103.21</v>
      </c>
      <c r="R229" s="15">
        <v>42037.791238425925</v>
      </c>
      <c r="S229" s="15">
        <v>42067.791238425925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8273</v>
      </c>
      <c r="O230" t="s">
        <v>8274</v>
      </c>
      <c r="P230">
        <v>140</v>
      </c>
      <c r="Q230">
        <v>35</v>
      </c>
      <c r="R230" s="15">
        <v>42088.911354166667</v>
      </c>
      <c r="S230" s="15">
        <v>42118.911354166667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8273</v>
      </c>
      <c r="O231" t="s">
        <v>8274</v>
      </c>
      <c r="P231">
        <v>104</v>
      </c>
      <c r="Q231">
        <v>81.78</v>
      </c>
      <c r="R231" s="15">
        <v>42018.676898148144</v>
      </c>
      <c r="S231" s="15">
        <v>42040.290972222225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8273</v>
      </c>
      <c r="O232" t="s">
        <v>8274</v>
      </c>
      <c r="P232">
        <v>103</v>
      </c>
      <c r="Q232">
        <v>297.02999999999997</v>
      </c>
      <c r="R232" s="15">
        <v>41884.617314814815</v>
      </c>
      <c r="S232" s="15">
        <v>41916.617314814815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8273</v>
      </c>
      <c r="O233" t="s">
        <v>8274</v>
      </c>
      <c r="P233">
        <v>108</v>
      </c>
      <c r="Q233">
        <v>46.61</v>
      </c>
      <c r="R233" s="15">
        <v>41884.056747685187</v>
      </c>
      <c r="S233" s="15">
        <v>41903.083333333336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8273</v>
      </c>
      <c r="O234" t="s">
        <v>8274</v>
      </c>
      <c r="P234">
        <v>100</v>
      </c>
      <c r="Q234">
        <v>95.24</v>
      </c>
      <c r="R234" s="15">
        <v>41839.730937500004</v>
      </c>
      <c r="S234" s="15">
        <v>41869.730937500004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8273</v>
      </c>
      <c r="O235" t="s">
        <v>8274</v>
      </c>
      <c r="P235">
        <v>110</v>
      </c>
      <c r="Q235">
        <v>52.21</v>
      </c>
      <c r="R235" s="15">
        <v>42380.581180555557</v>
      </c>
      <c r="S235" s="15">
        <v>42405.916666666672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8273</v>
      </c>
      <c r="O236" t="s">
        <v>8274</v>
      </c>
      <c r="P236">
        <v>100</v>
      </c>
      <c r="Q236">
        <v>134.15</v>
      </c>
      <c r="R236" s="15">
        <v>41776.063136574077</v>
      </c>
      <c r="S236" s="15">
        <v>41807.125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8273</v>
      </c>
      <c r="O237" t="s">
        <v>8274</v>
      </c>
      <c r="P237">
        <v>106</v>
      </c>
      <c r="Q237">
        <v>62.83</v>
      </c>
      <c r="R237" s="15">
        <v>41800.380428240744</v>
      </c>
      <c r="S237" s="15">
        <v>41830.380428240744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8273</v>
      </c>
      <c r="O238" t="s">
        <v>8274</v>
      </c>
      <c r="P238">
        <v>112</v>
      </c>
      <c r="Q238">
        <v>58.95</v>
      </c>
      <c r="R238" s="15">
        <v>42572.61681712963</v>
      </c>
      <c r="S238" s="15">
        <v>42589.125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8273</v>
      </c>
      <c r="O239" t="s">
        <v>8274</v>
      </c>
      <c r="P239">
        <v>106</v>
      </c>
      <c r="Q239">
        <v>143.11000000000001</v>
      </c>
      <c r="R239" s="15">
        <v>41851.541585648149</v>
      </c>
      <c r="S239" s="15">
        <v>41872.686111111114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8273</v>
      </c>
      <c r="O240" t="s">
        <v>8274</v>
      </c>
      <c r="P240">
        <v>101</v>
      </c>
      <c r="Q240">
        <v>84.17</v>
      </c>
      <c r="R240" s="15">
        <v>42205.710879629631</v>
      </c>
      <c r="S240" s="15">
        <v>42235.710879629631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8273</v>
      </c>
      <c r="O241" t="s">
        <v>8274</v>
      </c>
      <c r="P241">
        <v>135</v>
      </c>
      <c r="Q241">
        <v>89.79</v>
      </c>
      <c r="R241" s="15">
        <v>42374.911226851851</v>
      </c>
      <c r="S241" s="15">
        <v>42388.207638888889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8273</v>
      </c>
      <c r="O242" t="s">
        <v>8274</v>
      </c>
      <c r="P242">
        <v>105</v>
      </c>
      <c r="Q242">
        <v>64.16</v>
      </c>
      <c r="R242" s="15">
        <v>41809.12300925926</v>
      </c>
      <c r="S242" s="15">
        <v>41831.677083333336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8273</v>
      </c>
      <c r="O243" t="s">
        <v>8274</v>
      </c>
      <c r="P243">
        <v>103</v>
      </c>
      <c r="Q243">
        <v>59.65</v>
      </c>
      <c r="R243" s="15">
        <v>42294.429641203707</v>
      </c>
      <c r="S243" s="15">
        <v>42321.845138888893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8273</v>
      </c>
      <c r="O244" t="s">
        <v>8274</v>
      </c>
      <c r="P244">
        <v>100</v>
      </c>
      <c r="Q244">
        <v>31.25</v>
      </c>
      <c r="R244" s="15">
        <v>42124.841111111105</v>
      </c>
      <c r="S244" s="15">
        <v>42154.841111111105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8273</v>
      </c>
      <c r="O245" t="s">
        <v>8274</v>
      </c>
      <c r="P245">
        <v>186</v>
      </c>
      <c r="Q245">
        <v>41.22</v>
      </c>
      <c r="R245" s="15">
        <v>41861.524837962963</v>
      </c>
      <c r="S245" s="15">
        <v>41891.524837962963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8273</v>
      </c>
      <c r="O246" t="s">
        <v>8274</v>
      </c>
      <c r="P246">
        <v>108</v>
      </c>
      <c r="Q246">
        <v>77</v>
      </c>
      <c r="R246" s="15">
        <v>42402.889027777783</v>
      </c>
      <c r="S246" s="15">
        <v>42447.847361111111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8273</v>
      </c>
      <c r="O247" t="s">
        <v>8274</v>
      </c>
      <c r="P247">
        <v>110</v>
      </c>
      <c r="Q247">
        <v>51.22</v>
      </c>
      <c r="R247" s="15">
        <v>41960.119085648148</v>
      </c>
      <c r="S247" s="15">
        <v>41990.119085648148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8273</v>
      </c>
      <c r="O248" t="s">
        <v>8274</v>
      </c>
      <c r="P248">
        <v>171</v>
      </c>
      <c r="Q248">
        <v>68.25</v>
      </c>
      <c r="R248" s="15">
        <v>42532.052523148144</v>
      </c>
      <c r="S248" s="15">
        <v>42560.166666666672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8273</v>
      </c>
      <c r="O249" t="s">
        <v>8274</v>
      </c>
      <c r="P249">
        <v>101</v>
      </c>
      <c r="Q249">
        <v>41.13</v>
      </c>
      <c r="R249" s="15">
        <v>42088.723692129628</v>
      </c>
      <c r="S249" s="15">
        <v>42115.723692129628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8273</v>
      </c>
      <c r="O250" t="s">
        <v>8274</v>
      </c>
      <c r="P250">
        <v>153</v>
      </c>
      <c r="Q250">
        <v>41.41</v>
      </c>
      <c r="R250" s="15">
        <v>41820.639189814814</v>
      </c>
      <c r="S250" s="15">
        <v>41843.165972222225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8273</v>
      </c>
      <c r="O251" t="s">
        <v>8274</v>
      </c>
      <c r="P251">
        <v>101</v>
      </c>
      <c r="Q251">
        <v>145.87</v>
      </c>
      <c r="R251" s="15">
        <v>42626.7503125</v>
      </c>
      <c r="S251" s="15">
        <v>42656.7503125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8273</v>
      </c>
      <c r="O252" t="s">
        <v>8274</v>
      </c>
      <c r="P252">
        <v>191</v>
      </c>
      <c r="Q252">
        <v>358.69</v>
      </c>
      <c r="R252" s="15">
        <v>41821.205636574072</v>
      </c>
      <c r="S252" s="15">
        <v>41852.290972222225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8273</v>
      </c>
      <c r="O253" t="s">
        <v>8274</v>
      </c>
      <c r="P253">
        <v>140</v>
      </c>
      <c r="Q253">
        <v>50.98</v>
      </c>
      <c r="R253" s="15">
        <v>42016.706678240742</v>
      </c>
      <c r="S253" s="15">
        <v>42047.249305555553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8273</v>
      </c>
      <c r="O254" t="s">
        <v>8274</v>
      </c>
      <c r="P254">
        <v>124</v>
      </c>
      <c r="Q254">
        <v>45.04</v>
      </c>
      <c r="R254" s="15">
        <v>42011.202581018515</v>
      </c>
      <c r="S254" s="15">
        <v>42038.185416666667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8273</v>
      </c>
      <c r="O255" t="s">
        <v>8274</v>
      </c>
      <c r="P255">
        <v>139</v>
      </c>
      <c r="Q255">
        <v>57.92</v>
      </c>
      <c r="R255" s="15">
        <v>42643.632858796293</v>
      </c>
      <c r="S255" s="15">
        <v>42672.125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8273</v>
      </c>
      <c r="O256" t="s">
        <v>8274</v>
      </c>
      <c r="P256">
        <v>202</v>
      </c>
      <c r="Q256">
        <v>29.71</v>
      </c>
      <c r="R256" s="15">
        <v>42179.898472222223</v>
      </c>
      <c r="S256" s="15">
        <v>42195.75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8273</v>
      </c>
      <c r="O257" t="s">
        <v>8274</v>
      </c>
      <c r="P257">
        <v>102</v>
      </c>
      <c r="Q257">
        <v>55.01</v>
      </c>
      <c r="R257" s="15">
        <v>42575.130057870367</v>
      </c>
      <c r="S257" s="15">
        <v>42605.130057870367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8273</v>
      </c>
      <c r="O258" t="s">
        <v>8274</v>
      </c>
      <c r="P258">
        <v>127</v>
      </c>
      <c r="Q258">
        <v>72.95</v>
      </c>
      <c r="R258" s="15">
        <v>42420.019097222219</v>
      </c>
      <c r="S258" s="15">
        <v>42479.977430555555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8273</v>
      </c>
      <c r="O259" t="s">
        <v>8274</v>
      </c>
      <c r="P259">
        <v>101</v>
      </c>
      <c r="Q259">
        <v>64.47</v>
      </c>
      <c r="R259" s="15">
        <v>42053.671666666662</v>
      </c>
      <c r="S259" s="15">
        <v>42083.630000000005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8273</v>
      </c>
      <c r="O260" t="s">
        <v>8274</v>
      </c>
      <c r="P260">
        <v>122</v>
      </c>
      <c r="Q260">
        <v>716.35</v>
      </c>
      <c r="R260" s="15">
        <v>42605.765381944439</v>
      </c>
      <c r="S260" s="15">
        <v>42634.125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8273</v>
      </c>
      <c r="O261" t="s">
        <v>8274</v>
      </c>
      <c r="P261">
        <v>113</v>
      </c>
      <c r="Q261">
        <v>50.4</v>
      </c>
      <c r="R261" s="15">
        <v>42458.641724537039</v>
      </c>
      <c r="S261" s="15">
        <v>42488.641724537039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8273</v>
      </c>
      <c r="O262" t="s">
        <v>8274</v>
      </c>
      <c r="P262">
        <v>150</v>
      </c>
      <c r="Q262">
        <v>41.67</v>
      </c>
      <c r="R262" s="15">
        <v>42529.022013888884</v>
      </c>
      <c r="S262" s="15">
        <v>42566.901388888888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8273</v>
      </c>
      <c r="O263" t="s">
        <v>8274</v>
      </c>
      <c r="P263">
        <v>102</v>
      </c>
      <c r="Q263">
        <v>88.74</v>
      </c>
      <c r="R263" s="15">
        <v>41928.170497685183</v>
      </c>
      <c r="S263" s="15">
        <v>41949.249305555553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8273</v>
      </c>
      <c r="O264" t="s">
        <v>8274</v>
      </c>
      <c r="P264">
        <v>100</v>
      </c>
      <c r="Q264">
        <v>148.47999999999999</v>
      </c>
      <c r="R264" s="15">
        <v>42062.834444444445</v>
      </c>
      <c r="S264" s="15">
        <v>42083.852083333331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8273</v>
      </c>
      <c r="O265" t="s">
        <v>8274</v>
      </c>
      <c r="P265">
        <v>104</v>
      </c>
      <c r="Q265">
        <v>52</v>
      </c>
      <c r="R265" s="15">
        <v>41921.279976851853</v>
      </c>
      <c r="S265" s="15">
        <v>41939.125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8273</v>
      </c>
      <c r="O266" t="s">
        <v>8274</v>
      </c>
      <c r="P266">
        <v>115</v>
      </c>
      <c r="Q266">
        <v>53.23</v>
      </c>
      <c r="R266" s="15">
        <v>42128.736608796295</v>
      </c>
      <c r="S266" s="15">
        <v>42141.125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8273</v>
      </c>
      <c r="O267" t="s">
        <v>8274</v>
      </c>
      <c r="P267">
        <v>113</v>
      </c>
      <c r="Q267">
        <v>39.6</v>
      </c>
      <c r="R267" s="15">
        <v>42053.916921296302</v>
      </c>
      <c r="S267" s="15">
        <v>42079.875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8273</v>
      </c>
      <c r="O268" t="s">
        <v>8274</v>
      </c>
      <c r="P268">
        <v>143</v>
      </c>
      <c r="Q268">
        <v>164.62</v>
      </c>
      <c r="R268" s="15">
        <v>42171.317442129628</v>
      </c>
      <c r="S268" s="15">
        <v>42195.875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8273</v>
      </c>
      <c r="O269" t="s">
        <v>8274</v>
      </c>
      <c r="P269">
        <v>160</v>
      </c>
      <c r="Q269">
        <v>40.29</v>
      </c>
      <c r="R269" s="15">
        <v>41793.668761574074</v>
      </c>
      <c r="S269" s="15">
        <v>41823.668761574074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8273</v>
      </c>
      <c r="O270" t="s">
        <v>8274</v>
      </c>
      <c r="P270">
        <v>114</v>
      </c>
      <c r="Q270">
        <v>64.91</v>
      </c>
      <c r="R270" s="15">
        <v>42506.760405092587</v>
      </c>
      <c r="S270" s="15">
        <v>42536.760405092587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8273</v>
      </c>
      <c r="O271" t="s">
        <v>8274</v>
      </c>
      <c r="P271">
        <v>101</v>
      </c>
      <c r="Q271">
        <v>55.33</v>
      </c>
      <c r="R271" s="15">
        <v>42372.693055555559</v>
      </c>
      <c r="S271" s="15">
        <v>42402.693055555559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8273</v>
      </c>
      <c r="O272" t="s">
        <v>8274</v>
      </c>
      <c r="P272">
        <v>155</v>
      </c>
      <c r="Q272">
        <v>83.14</v>
      </c>
      <c r="R272" s="15">
        <v>42126.87501157407</v>
      </c>
      <c r="S272" s="15">
        <v>42158.290972222225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8273</v>
      </c>
      <c r="O273" t="s">
        <v>8274</v>
      </c>
      <c r="P273">
        <v>121</v>
      </c>
      <c r="Q273">
        <v>125.38</v>
      </c>
      <c r="R273" s="15">
        <v>42087.768055555556</v>
      </c>
      <c r="S273" s="15">
        <v>42111.666666666672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8273</v>
      </c>
      <c r="O274" t="s">
        <v>8274</v>
      </c>
      <c r="P274">
        <v>128</v>
      </c>
      <c r="Q274">
        <v>47.22</v>
      </c>
      <c r="R274" s="15">
        <v>42443.802361111113</v>
      </c>
      <c r="S274" s="15">
        <v>42473.802361111113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8273</v>
      </c>
      <c r="O275" t="s">
        <v>8274</v>
      </c>
      <c r="P275">
        <v>158</v>
      </c>
      <c r="Q275">
        <v>79.099999999999994</v>
      </c>
      <c r="R275" s="15">
        <v>42121.249814814815</v>
      </c>
      <c r="S275" s="15">
        <v>42142.249814814815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8273</v>
      </c>
      <c r="O276" t="s">
        <v>8274</v>
      </c>
      <c r="P276">
        <v>105</v>
      </c>
      <c r="Q276">
        <v>114.29</v>
      </c>
      <c r="R276" s="15">
        <v>42268.009224537032</v>
      </c>
      <c r="S276" s="15">
        <v>42303.009224537032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8273</v>
      </c>
      <c r="O277" t="s">
        <v>8274</v>
      </c>
      <c r="P277">
        <v>100</v>
      </c>
      <c r="Q277">
        <v>51.72</v>
      </c>
      <c r="R277" s="15">
        <v>41848.866157407407</v>
      </c>
      <c r="S277" s="15">
        <v>41868.21597222222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8273</v>
      </c>
      <c r="O278" t="s">
        <v>8274</v>
      </c>
      <c r="P278">
        <v>100</v>
      </c>
      <c r="Q278">
        <v>30.77</v>
      </c>
      <c r="R278" s="15">
        <v>42689.214988425927</v>
      </c>
      <c r="S278" s="15">
        <v>42700.25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8273</v>
      </c>
      <c r="O279" t="s">
        <v>8274</v>
      </c>
      <c r="P279">
        <v>124</v>
      </c>
      <c r="Q279">
        <v>47.85</v>
      </c>
      <c r="R279" s="15">
        <v>42584.846828703703</v>
      </c>
      <c r="S279" s="15">
        <v>42624.846828703703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8273</v>
      </c>
      <c r="O280" t="s">
        <v>8274</v>
      </c>
      <c r="P280">
        <v>109</v>
      </c>
      <c r="Q280">
        <v>34.409999999999997</v>
      </c>
      <c r="R280" s="15">
        <v>42511.741944444439</v>
      </c>
      <c r="S280" s="15">
        <v>42523.916666666672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8273</v>
      </c>
      <c r="O281" t="s">
        <v>8274</v>
      </c>
      <c r="P281">
        <v>106</v>
      </c>
      <c r="Q281">
        <v>60.29</v>
      </c>
      <c r="R281" s="15">
        <v>42132.036168981482</v>
      </c>
      <c r="S281" s="15">
        <v>42186.290972222225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8273</v>
      </c>
      <c r="O282" t="s">
        <v>8274</v>
      </c>
      <c r="P282">
        <v>106</v>
      </c>
      <c r="Q282">
        <v>25.31</v>
      </c>
      <c r="R282" s="15">
        <v>42419.91942129629</v>
      </c>
      <c r="S282" s="15">
        <v>42436.207638888889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8273</v>
      </c>
      <c r="O283" t="s">
        <v>8274</v>
      </c>
      <c r="P283">
        <v>105</v>
      </c>
      <c r="Q283">
        <v>136</v>
      </c>
      <c r="R283" s="15">
        <v>42430.839398148149</v>
      </c>
      <c r="S283" s="15">
        <v>42445.165972222225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8273</v>
      </c>
      <c r="O284" t="s">
        <v>8274</v>
      </c>
      <c r="P284">
        <v>100</v>
      </c>
      <c r="Q284">
        <v>125</v>
      </c>
      <c r="R284" s="15">
        <v>42297.748738425929</v>
      </c>
      <c r="S284" s="15">
        <v>42327.790405092594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8273</v>
      </c>
      <c r="O285" t="s">
        <v>8274</v>
      </c>
      <c r="P285">
        <v>104</v>
      </c>
      <c r="Q285">
        <v>66.510000000000005</v>
      </c>
      <c r="R285" s="15">
        <v>41760.935706018521</v>
      </c>
      <c r="S285" s="15">
        <v>41772.166666666664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8273</v>
      </c>
      <c r="O286" t="s">
        <v>8274</v>
      </c>
      <c r="P286">
        <v>102</v>
      </c>
      <c r="Q286">
        <v>105</v>
      </c>
      <c r="R286" s="15">
        <v>41829.734259259261</v>
      </c>
      <c r="S286" s="15">
        <v>41874.734259259261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8273</v>
      </c>
      <c r="O287" t="s">
        <v>8274</v>
      </c>
      <c r="P287">
        <v>104</v>
      </c>
      <c r="Q287">
        <v>145</v>
      </c>
      <c r="R287" s="15">
        <v>42491.92288194444</v>
      </c>
      <c r="S287" s="15">
        <v>42521.92288194444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8273</v>
      </c>
      <c r="O288" t="s">
        <v>8274</v>
      </c>
      <c r="P288">
        <v>106</v>
      </c>
      <c r="Q288">
        <v>96.67</v>
      </c>
      <c r="R288" s="15">
        <v>41950.859560185185</v>
      </c>
      <c r="S288" s="15">
        <v>41964.204861111109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8273</v>
      </c>
      <c r="O289" t="s">
        <v>8274</v>
      </c>
      <c r="P289">
        <v>101</v>
      </c>
      <c r="Q289">
        <v>60.33</v>
      </c>
      <c r="R289" s="15">
        <v>41802.62090277778</v>
      </c>
      <c r="S289" s="15">
        <v>41822.62090277778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8273</v>
      </c>
      <c r="O290" t="s">
        <v>8274</v>
      </c>
      <c r="P290">
        <v>118</v>
      </c>
      <c r="Q290">
        <v>75.34</v>
      </c>
      <c r="R290" s="15">
        <v>41781.096203703702</v>
      </c>
      <c r="S290" s="15">
        <v>41794.207638888889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8273</v>
      </c>
      <c r="O291" t="s">
        <v>8274</v>
      </c>
      <c r="P291">
        <v>110</v>
      </c>
      <c r="Q291">
        <v>55</v>
      </c>
      <c r="R291" s="15">
        <v>42020.846666666665</v>
      </c>
      <c r="S291" s="15">
        <v>42037.207638888889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8273</v>
      </c>
      <c r="O292" t="s">
        <v>8274</v>
      </c>
      <c r="P292">
        <v>103</v>
      </c>
      <c r="Q292">
        <v>66.959999999999994</v>
      </c>
      <c r="R292" s="15">
        <v>42125.772812499999</v>
      </c>
      <c r="S292" s="15">
        <v>42155.772812499999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8273</v>
      </c>
      <c r="O293" t="s">
        <v>8274</v>
      </c>
      <c r="P293">
        <v>100</v>
      </c>
      <c r="Q293">
        <v>227.27</v>
      </c>
      <c r="R293" s="15">
        <v>41856.010069444441</v>
      </c>
      <c r="S293" s="15">
        <v>41890.125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8273</v>
      </c>
      <c r="O294" t="s">
        <v>8274</v>
      </c>
      <c r="P294">
        <v>110</v>
      </c>
      <c r="Q294">
        <v>50.02</v>
      </c>
      <c r="R294" s="15">
        <v>41893.783553240741</v>
      </c>
      <c r="S294" s="15">
        <v>41914.597916666666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8273</v>
      </c>
      <c r="O295" t="s">
        <v>8274</v>
      </c>
      <c r="P295">
        <v>169</v>
      </c>
      <c r="Q295">
        <v>45.62</v>
      </c>
      <c r="R295" s="15">
        <v>41881.361342592594</v>
      </c>
      <c r="S295" s="15">
        <v>41911.361342592594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8273</v>
      </c>
      <c r="O296" t="s">
        <v>8274</v>
      </c>
      <c r="P296">
        <v>102</v>
      </c>
      <c r="Q296">
        <v>137.24</v>
      </c>
      <c r="R296" s="15">
        <v>41880.76357638889</v>
      </c>
      <c r="S296" s="15">
        <v>41895.166666666664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8273</v>
      </c>
      <c r="O297" t="s">
        <v>8274</v>
      </c>
      <c r="P297">
        <v>106</v>
      </c>
      <c r="Q297">
        <v>75.709999999999994</v>
      </c>
      <c r="R297" s="15">
        <v>42214.6956712963</v>
      </c>
      <c r="S297" s="15">
        <v>42225.666666666672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8273</v>
      </c>
      <c r="O298" t="s">
        <v>8274</v>
      </c>
      <c r="P298">
        <v>102</v>
      </c>
      <c r="Q298">
        <v>99</v>
      </c>
      <c r="R298" s="15">
        <v>42460.335312499999</v>
      </c>
      <c r="S298" s="15">
        <v>42488.249305555553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8273</v>
      </c>
      <c r="O299" t="s">
        <v>8274</v>
      </c>
      <c r="P299">
        <v>117</v>
      </c>
      <c r="Q299">
        <v>81.569999999999993</v>
      </c>
      <c r="R299" s="15">
        <v>42167.023206018523</v>
      </c>
      <c r="S299" s="15">
        <v>42196.165972222225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8273</v>
      </c>
      <c r="O300" t="s">
        <v>8274</v>
      </c>
      <c r="P300">
        <v>132</v>
      </c>
      <c r="Q300">
        <v>36.67</v>
      </c>
      <c r="R300" s="15">
        <v>42177.761782407411</v>
      </c>
      <c r="S300" s="15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8273</v>
      </c>
      <c r="O301" t="s">
        <v>8274</v>
      </c>
      <c r="P301">
        <v>128</v>
      </c>
      <c r="Q301">
        <v>49.23</v>
      </c>
      <c r="R301" s="15">
        <v>42521.654328703706</v>
      </c>
      <c r="S301" s="15">
        <v>42551.654328703706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8273</v>
      </c>
      <c r="O302" t="s">
        <v>8274</v>
      </c>
      <c r="P302">
        <v>119</v>
      </c>
      <c r="Q302">
        <v>42.3</v>
      </c>
      <c r="R302" s="15">
        <v>41884.599849537037</v>
      </c>
      <c r="S302" s="15">
        <v>41900.165972222225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8273</v>
      </c>
      <c r="O303" t="s">
        <v>8274</v>
      </c>
      <c r="P303">
        <v>126</v>
      </c>
      <c r="Q303">
        <v>78.88</v>
      </c>
      <c r="R303" s="15">
        <v>42289.761192129634</v>
      </c>
      <c r="S303" s="15">
        <v>42319.802858796291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8273</v>
      </c>
      <c r="O304" t="s">
        <v>8274</v>
      </c>
      <c r="P304">
        <v>156</v>
      </c>
      <c r="Q304">
        <v>38.28</v>
      </c>
      <c r="R304" s="15">
        <v>42243.6252662037</v>
      </c>
      <c r="S304" s="15">
        <v>42278.6252662037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8273</v>
      </c>
      <c r="O305" t="s">
        <v>8274</v>
      </c>
      <c r="P305">
        <v>120</v>
      </c>
      <c r="Q305">
        <v>55.23</v>
      </c>
      <c r="R305" s="15">
        <v>42600.756041666667</v>
      </c>
      <c r="S305" s="15">
        <v>42621.756041666667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8273</v>
      </c>
      <c r="O306" t="s">
        <v>8274</v>
      </c>
      <c r="P306">
        <v>102</v>
      </c>
      <c r="Q306">
        <v>66.150000000000006</v>
      </c>
      <c r="R306" s="15">
        <v>41829.599791666667</v>
      </c>
      <c r="S306" s="15">
        <v>41889.599791666667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8273</v>
      </c>
      <c r="O307" t="s">
        <v>8274</v>
      </c>
      <c r="P307">
        <v>100</v>
      </c>
      <c r="Q307">
        <v>104.17</v>
      </c>
      <c r="R307" s="15">
        <v>42040.831678240742</v>
      </c>
      <c r="S307" s="15">
        <v>42070.831678240742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8273</v>
      </c>
      <c r="O308" t="s">
        <v>8274</v>
      </c>
      <c r="P308">
        <v>100</v>
      </c>
      <c r="Q308">
        <v>31.38</v>
      </c>
      <c r="R308" s="15">
        <v>42075.807395833333</v>
      </c>
      <c r="S308" s="15">
        <v>42105.807395833333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8273</v>
      </c>
      <c r="O309" t="s">
        <v>8274</v>
      </c>
      <c r="P309">
        <v>102</v>
      </c>
      <c r="Q309">
        <v>59.21</v>
      </c>
      <c r="R309" s="15">
        <v>42073.660694444443</v>
      </c>
      <c r="S309" s="15">
        <v>42095.165972222225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8273</v>
      </c>
      <c r="O310" t="s">
        <v>8274</v>
      </c>
      <c r="P310">
        <v>114</v>
      </c>
      <c r="Q310">
        <v>119.18</v>
      </c>
      <c r="R310" s="15">
        <v>42480.078715277778</v>
      </c>
      <c r="S310" s="15">
        <v>42504.165972222225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8273</v>
      </c>
      <c r="O311" t="s">
        <v>8274</v>
      </c>
      <c r="P311">
        <v>102</v>
      </c>
      <c r="Q311">
        <v>164.62</v>
      </c>
      <c r="R311" s="15">
        <v>42411.942291666666</v>
      </c>
      <c r="S311" s="15">
        <v>42434.041666666672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8273</v>
      </c>
      <c r="O312" t="s">
        <v>8274</v>
      </c>
      <c r="P312">
        <v>102</v>
      </c>
      <c r="Q312">
        <v>61.1</v>
      </c>
      <c r="R312" s="15">
        <v>41753.515856481477</v>
      </c>
      <c r="S312" s="15">
        <v>41781.921527777777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8273</v>
      </c>
      <c r="O313" t="s">
        <v>8274</v>
      </c>
      <c r="P313">
        <v>106</v>
      </c>
      <c r="Q313">
        <v>56.2</v>
      </c>
      <c r="R313" s="15">
        <v>42196.028703703705</v>
      </c>
      <c r="S313" s="15">
        <v>42228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8273</v>
      </c>
      <c r="O314" t="s">
        <v>8274</v>
      </c>
      <c r="P314">
        <v>113</v>
      </c>
      <c r="Q314">
        <v>107</v>
      </c>
      <c r="R314" s="15">
        <v>42016.050451388888</v>
      </c>
      <c r="S314" s="15">
        <v>42046.708333333328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8273</v>
      </c>
      <c r="O315" t="s">
        <v>8274</v>
      </c>
      <c r="P315">
        <v>100</v>
      </c>
      <c r="Q315">
        <v>179.28</v>
      </c>
      <c r="R315" s="15">
        <v>41730.276747685188</v>
      </c>
      <c r="S315" s="15">
        <v>41764.276747685188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8273</v>
      </c>
      <c r="O316" t="s">
        <v>8274</v>
      </c>
      <c r="P316">
        <v>102</v>
      </c>
      <c r="Q316">
        <v>47.41</v>
      </c>
      <c r="R316" s="15">
        <v>42203.680300925931</v>
      </c>
      <c r="S316" s="15">
        <v>42221.774999999994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8273</v>
      </c>
      <c r="O317" t="s">
        <v>8274</v>
      </c>
      <c r="P317">
        <v>131</v>
      </c>
      <c r="Q317">
        <v>97.92</v>
      </c>
      <c r="R317" s="15">
        <v>41974.743148148147</v>
      </c>
      <c r="S317" s="15">
        <v>42004.743148148147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8273</v>
      </c>
      <c r="O318" t="s">
        <v>8274</v>
      </c>
      <c r="P318">
        <v>111</v>
      </c>
      <c r="Q318">
        <v>58.42</v>
      </c>
      <c r="R318" s="15">
        <v>41869.740671296298</v>
      </c>
      <c r="S318" s="15">
        <v>41899.740671296298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8273</v>
      </c>
      <c r="O319" t="s">
        <v>8274</v>
      </c>
      <c r="P319">
        <v>100</v>
      </c>
      <c r="Q319">
        <v>122.54</v>
      </c>
      <c r="R319" s="15">
        <v>41982.688611111109</v>
      </c>
      <c r="S319" s="15">
        <v>42012.688611111109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8273</v>
      </c>
      <c r="O320" t="s">
        <v>8274</v>
      </c>
      <c r="P320">
        <v>114</v>
      </c>
      <c r="Q320">
        <v>87.96</v>
      </c>
      <c r="R320" s="15">
        <v>41976.331979166673</v>
      </c>
      <c r="S320" s="15">
        <v>42004.291666666672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8273</v>
      </c>
      <c r="O321" t="s">
        <v>8274</v>
      </c>
      <c r="P321">
        <v>106</v>
      </c>
      <c r="Q321">
        <v>136.78</v>
      </c>
      <c r="R321" s="15">
        <v>41926.942685185182</v>
      </c>
      <c r="S321" s="15">
        <v>41956.984351851846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8273</v>
      </c>
      <c r="O322" t="s">
        <v>8274</v>
      </c>
      <c r="P322">
        <v>101</v>
      </c>
      <c r="Q322">
        <v>99.34</v>
      </c>
      <c r="R322" s="15">
        <v>42561.783877314811</v>
      </c>
      <c r="S322" s="15">
        <v>42593.165972222225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8273</v>
      </c>
      <c r="O323" t="s">
        <v>8274</v>
      </c>
      <c r="P323">
        <v>100</v>
      </c>
      <c r="Q323">
        <v>20</v>
      </c>
      <c r="R323" s="15">
        <v>42649.54923611111</v>
      </c>
      <c r="S323" s="15">
        <v>42709.590902777782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8273</v>
      </c>
      <c r="O324" t="s">
        <v>8274</v>
      </c>
      <c r="P324">
        <v>130</v>
      </c>
      <c r="Q324">
        <v>28.89</v>
      </c>
      <c r="R324" s="15">
        <v>42093.786840277782</v>
      </c>
      <c r="S324" s="15">
        <v>42120.26944444445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8273</v>
      </c>
      <c r="O325" t="s">
        <v>8274</v>
      </c>
      <c r="P325">
        <v>114</v>
      </c>
      <c r="Q325">
        <v>37.96</v>
      </c>
      <c r="R325" s="15">
        <v>42026.176180555558</v>
      </c>
      <c r="S325" s="15">
        <v>42064.207638888889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8273</v>
      </c>
      <c r="O326" t="s">
        <v>8274</v>
      </c>
      <c r="P326">
        <v>287</v>
      </c>
      <c r="Q326">
        <v>58.57</v>
      </c>
      <c r="R326" s="15">
        <v>42451.095856481479</v>
      </c>
      <c r="S326" s="15">
        <v>42465.095856481479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8273</v>
      </c>
      <c r="O327" t="s">
        <v>8274</v>
      </c>
      <c r="P327">
        <v>109</v>
      </c>
      <c r="Q327">
        <v>135.63</v>
      </c>
      <c r="R327" s="15">
        <v>42418.425983796296</v>
      </c>
      <c r="S327" s="15">
        <v>42478.384317129632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8273</v>
      </c>
      <c r="O328" t="s">
        <v>8274</v>
      </c>
      <c r="P328">
        <v>119</v>
      </c>
      <c r="Q328">
        <v>176.09</v>
      </c>
      <c r="R328" s="15">
        <v>41964.716319444444</v>
      </c>
      <c r="S328" s="15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8273</v>
      </c>
      <c r="O329" t="s">
        <v>8274</v>
      </c>
      <c r="P329">
        <v>109</v>
      </c>
      <c r="Q329">
        <v>151.97999999999999</v>
      </c>
      <c r="R329" s="15">
        <v>42576.697569444441</v>
      </c>
      <c r="S329" s="15">
        <v>42636.697569444441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8273</v>
      </c>
      <c r="O330" t="s">
        <v>8274</v>
      </c>
      <c r="P330">
        <v>128</v>
      </c>
      <c r="Q330">
        <v>82.26</v>
      </c>
      <c r="R330" s="15">
        <v>42125.647534722222</v>
      </c>
      <c r="S330" s="15">
        <v>42150.647534722222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8273</v>
      </c>
      <c r="O331" t="s">
        <v>8274</v>
      </c>
      <c r="P331">
        <v>175</v>
      </c>
      <c r="Q331">
        <v>68.06</v>
      </c>
      <c r="R331" s="15">
        <v>42003.948425925926</v>
      </c>
      <c r="S331" s="15">
        <v>42028.207638888889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8273</v>
      </c>
      <c r="O332" t="s">
        <v>8274</v>
      </c>
      <c r="P332">
        <v>127</v>
      </c>
      <c r="Q332">
        <v>72.709999999999994</v>
      </c>
      <c r="R332" s="15">
        <v>41988.829942129625</v>
      </c>
      <c r="S332" s="15">
        <v>42046.207638888889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8273</v>
      </c>
      <c r="O333" t="s">
        <v>8274</v>
      </c>
      <c r="P333">
        <v>111</v>
      </c>
      <c r="Q333">
        <v>77.19</v>
      </c>
      <c r="R333" s="15">
        <v>41974.898599537039</v>
      </c>
      <c r="S333" s="15">
        <v>42009.851388888885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8273</v>
      </c>
      <c r="O334" t="s">
        <v>8274</v>
      </c>
      <c r="P334">
        <v>126</v>
      </c>
      <c r="Q334">
        <v>55.97</v>
      </c>
      <c r="R334" s="15">
        <v>42592.066921296297</v>
      </c>
      <c r="S334" s="15">
        <v>42617.066921296297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8273</v>
      </c>
      <c r="O335" t="s">
        <v>8274</v>
      </c>
      <c r="P335">
        <v>119</v>
      </c>
      <c r="Q335">
        <v>49.69</v>
      </c>
      <c r="R335" s="15">
        <v>42050.008368055554</v>
      </c>
      <c r="S335" s="15">
        <v>42076.290972222225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8273</v>
      </c>
      <c r="O336" t="s">
        <v>8274</v>
      </c>
      <c r="P336">
        <v>103</v>
      </c>
      <c r="Q336">
        <v>77.73</v>
      </c>
      <c r="R336" s="15">
        <v>42417.585532407407</v>
      </c>
      <c r="S336" s="15">
        <v>42432.249305555553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8273</v>
      </c>
      <c r="O337" t="s">
        <v>8274</v>
      </c>
      <c r="P337">
        <v>110</v>
      </c>
      <c r="Q337">
        <v>40.78</v>
      </c>
      <c r="R337" s="15">
        <v>41866.79886574074</v>
      </c>
      <c r="S337" s="15">
        <v>41885.207638888889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8273</v>
      </c>
      <c r="O338" t="s">
        <v>8274</v>
      </c>
      <c r="P338">
        <v>202</v>
      </c>
      <c r="Q338">
        <v>59.41</v>
      </c>
      <c r="R338" s="15">
        <v>42220.79487268519</v>
      </c>
      <c r="S338" s="15">
        <v>42246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8273</v>
      </c>
      <c r="O339" t="s">
        <v>8274</v>
      </c>
      <c r="P339">
        <v>130</v>
      </c>
      <c r="Q339">
        <v>3.25</v>
      </c>
      <c r="R339" s="15">
        <v>42628.849120370374</v>
      </c>
      <c r="S339" s="15">
        <v>42656.849120370374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8273</v>
      </c>
      <c r="O340" t="s">
        <v>8274</v>
      </c>
      <c r="P340">
        <v>100</v>
      </c>
      <c r="Q340">
        <v>81.67</v>
      </c>
      <c r="R340" s="15">
        <v>42447.894432870366</v>
      </c>
      <c r="S340" s="15">
        <v>42507.894432870366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8273</v>
      </c>
      <c r="O341" t="s">
        <v>8274</v>
      </c>
      <c r="P341">
        <v>171</v>
      </c>
      <c r="Q341">
        <v>44.91</v>
      </c>
      <c r="R341" s="15">
        <v>42283.864351851851</v>
      </c>
      <c r="S341" s="15">
        <v>42313.906018518523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8273</v>
      </c>
      <c r="O342" t="s">
        <v>8274</v>
      </c>
      <c r="P342">
        <v>113</v>
      </c>
      <c r="Q342">
        <v>49.06</v>
      </c>
      <c r="R342" s="15">
        <v>42483.015694444446</v>
      </c>
      <c r="S342" s="15">
        <v>42489.290972222225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8273</v>
      </c>
      <c r="O343" t="s">
        <v>8274</v>
      </c>
      <c r="P343">
        <v>100</v>
      </c>
      <c r="Q343">
        <v>62.5</v>
      </c>
      <c r="R343" s="15">
        <v>41788.58997685185</v>
      </c>
      <c r="S343" s="15">
        <v>41818.58997685185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8273</v>
      </c>
      <c r="O344" t="s">
        <v>8274</v>
      </c>
      <c r="P344">
        <v>101</v>
      </c>
      <c r="Q344">
        <v>35.49</v>
      </c>
      <c r="R344" s="15">
        <v>42144.041851851856</v>
      </c>
      <c r="S344" s="15">
        <v>42174.041851851856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8273</v>
      </c>
      <c r="O345" t="s">
        <v>8274</v>
      </c>
      <c r="P345">
        <v>113</v>
      </c>
      <c r="Q345">
        <v>66.47</v>
      </c>
      <c r="R345" s="15">
        <v>42661.132245370376</v>
      </c>
      <c r="S345" s="15">
        <v>42693.916666666672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8273</v>
      </c>
      <c r="O346" t="s">
        <v>8274</v>
      </c>
      <c r="P346">
        <v>105</v>
      </c>
      <c r="Q346">
        <v>56.07</v>
      </c>
      <c r="R346" s="15">
        <v>42037.938206018516</v>
      </c>
      <c r="S346" s="15">
        <v>42068.166666666672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8273</v>
      </c>
      <c r="O347" t="s">
        <v>8274</v>
      </c>
      <c r="P347">
        <v>110</v>
      </c>
      <c r="Q347">
        <v>47.03</v>
      </c>
      <c r="R347" s="15">
        <v>42619.935694444444</v>
      </c>
      <c r="S347" s="15">
        <v>42643.875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8273</v>
      </c>
      <c r="O348" t="s">
        <v>8274</v>
      </c>
      <c r="P348">
        <v>100</v>
      </c>
      <c r="Q348">
        <v>47.67</v>
      </c>
      <c r="R348" s="15">
        <v>41877.221886574072</v>
      </c>
      <c r="S348" s="15">
        <v>41910.140972222223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8273</v>
      </c>
      <c r="O349" t="s">
        <v>8274</v>
      </c>
      <c r="P349">
        <v>120</v>
      </c>
      <c r="Q349">
        <v>88.24</v>
      </c>
      <c r="R349" s="15">
        <v>41828.736921296295</v>
      </c>
      <c r="S349" s="15">
        <v>41846.291666666664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8273</v>
      </c>
      <c r="O350" t="s">
        <v>8274</v>
      </c>
      <c r="P350">
        <v>105</v>
      </c>
      <c r="Q350">
        <v>80.72</v>
      </c>
      <c r="R350" s="15">
        <v>42545.774189814809</v>
      </c>
      <c r="S350" s="15">
        <v>42605.774189814809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8273</v>
      </c>
      <c r="O351" t="s">
        <v>8274</v>
      </c>
      <c r="P351">
        <v>100</v>
      </c>
      <c r="Q351">
        <v>68.97</v>
      </c>
      <c r="R351" s="15">
        <v>42460.741747685184</v>
      </c>
      <c r="S351" s="15">
        <v>42511.165972222225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8273</v>
      </c>
      <c r="O352" t="s">
        <v>8274</v>
      </c>
      <c r="P352">
        <v>100</v>
      </c>
      <c r="Q352">
        <v>550.04</v>
      </c>
      <c r="R352" s="15">
        <v>41887.292187500003</v>
      </c>
      <c r="S352" s="15">
        <v>41917.292187500003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8273</v>
      </c>
      <c r="O353" t="s">
        <v>8274</v>
      </c>
      <c r="P353">
        <v>104</v>
      </c>
      <c r="Q353">
        <v>57.78</v>
      </c>
      <c r="R353" s="15">
        <v>41828.646319444444</v>
      </c>
      <c r="S353" s="15">
        <v>41861.665972222225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8273</v>
      </c>
      <c r="O354" t="s">
        <v>8274</v>
      </c>
      <c r="P354">
        <v>116</v>
      </c>
      <c r="Q354">
        <v>73.58</v>
      </c>
      <c r="R354" s="15">
        <v>42173.803217592591</v>
      </c>
      <c r="S354" s="15">
        <v>42203.290972222225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8273</v>
      </c>
      <c r="O355" t="s">
        <v>8274</v>
      </c>
      <c r="P355">
        <v>101</v>
      </c>
      <c r="Q355">
        <v>75.5</v>
      </c>
      <c r="R355" s="15">
        <v>41775.858564814815</v>
      </c>
      <c r="S355" s="15">
        <v>41822.165972222225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8273</v>
      </c>
      <c r="O356" t="s">
        <v>8274</v>
      </c>
      <c r="P356">
        <v>102</v>
      </c>
      <c r="Q356">
        <v>235.46</v>
      </c>
      <c r="R356" s="15">
        <v>42055.277199074073</v>
      </c>
      <c r="S356" s="15">
        <v>42082.610416666663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8273</v>
      </c>
      <c r="O357" t="s">
        <v>8274</v>
      </c>
      <c r="P357">
        <v>111</v>
      </c>
      <c r="Q357">
        <v>92.5</v>
      </c>
      <c r="R357" s="15">
        <v>42447.896666666667</v>
      </c>
      <c r="S357" s="15">
        <v>42470.166666666672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8273</v>
      </c>
      <c r="O358" t="s">
        <v>8274</v>
      </c>
      <c r="P358">
        <v>109</v>
      </c>
      <c r="Q358">
        <v>46.05</v>
      </c>
      <c r="R358" s="15">
        <v>42523.248715277776</v>
      </c>
      <c r="S358" s="15">
        <v>42537.248715277776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8273</v>
      </c>
      <c r="O359" t="s">
        <v>8274</v>
      </c>
      <c r="P359">
        <v>100</v>
      </c>
      <c r="Q359">
        <v>31.58</v>
      </c>
      <c r="R359" s="15">
        <v>41822.90488425926</v>
      </c>
      <c r="S359" s="15">
        <v>41844.291666666664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8273</v>
      </c>
      <c r="O360" t="s">
        <v>8274</v>
      </c>
      <c r="P360">
        <v>104</v>
      </c>
      <c r="Q360">
        <v>36.96</v>
      </c>
      <c r="R360" s="15">
        <v>42185.556157407409</v>
      </c>
      <c r="S360" s="15">
        <v>42208.772916666669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8273</v>
      </c>
      <c r="O361" t="s">
        <v>8274</v>
      </c>
      <c r="P361">
        <v>101</v>
      </c>
      <c r="Q361">
        <v>88.25</v>
      </c>
      <c r="R361" s="15">
        <v>41820.62809027778</v>
      </c>
      <c r="S361" s="15">
        <v>41841.165972222225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8273</v>
      </c>
      <c r="O362" t="s">
        <v>8274</v>
      </c>
      <c r="P362">
        <v>129</v>
      </c>
      <c r="Q362">
        <v>64.38</v>
      </c>
      <c r="R362" s="15">
        <v>41876.815787037034</v>
      </c>
      <c r="S362" s="15">
        <v>41894.815787037034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8273</v>
      </c>
      <c r="O363" t="s">
        <v>8274</v>
      </c>
      <c r="P363">
        <v>103</v>
      </c>
      <c r="Q363">
        <v>62.05</v>
      </c>
      <c r="R363" s="15">
        <v>41802.574282407404</v>
      </c>
      <c r="S363" s="15">
        <v>41823.165972222225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8273</v>
      </c>
      <c r="O364" t="s">
        <v>8274</v>
      </c>
      <c r="P364">
        <v>110</v>
      </c>
      <c r="Q364">
        <v>73.400000000000006</v>
      </c>
      <c r="R364" s="15">
        <v>41786.761354166665</v>
      </c>
      <c r="S364" s="15">
        <v>41821.207638888889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8273</v>
      </c>
      <c r="O365" t="s">
        <v>8274</v>
      </c>
      <c r="P365">
        <v>113</v>
      </c>
      <c r="Q365">
        <v>99.5</v>
      </c>
      <c r="R365" s="15">
        <v>42627.454097222217</v>
      </c>
      <c r="S365" s="15">
        <v>42648.454097222217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8273</v>
      </c>
      <c r="O366" t="s">
        <v>8274</v>
      </c>
      <c r="P366">
        <v>112</v>
      </c>
      <c r="Q366">
        <v>62.17</v>
      </c>
      <c r="R366" s="15">
        <v>42374.651504629626</v>
      </c>
      <c r="S366" s="15">
        <v>42384.651504629626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8273</v>
      </c>
      <c r="O367" t="s">
        <v>8274</v>
      </c>
      <c r="P367">
        <v>139</v>
      </c>
      <c r="Q367">
        <v>62.33</v>
      </c>
      <c r="R367" s="15">
        <v>41772.685393518521</v>
      </c>
      <c r="S367" s="15">
        <v>41806.290972222225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8273</v>
      </c>
      <c r="O368" t="s">
        <v>8274</v>
      </c>
      <c r="P368">
        <v>111</v>
      </c>
      <c r="Q368">
        <v>58.79</v>
      </c>
      <c r="R368" s="15">
        <v>42633.116851851853</v>
      </c>
      <c r="S368" s="15">
        <v>42663.116851851853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8273</v>
      </c>
      <c r="O369" t="s">
        <v>8274</v>
      </c>
      <c r="P369">
        <v>139</v>
      </c>
      <c r="Q369">
        <v>45.35</v>
      </c>
      <c r="R369" s="15">
        <v>42219.180393518516</v>
      </c>
      <c r="S369" s="15">
        <v>42249.180393518516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8273</v>
      </c>
      <c r="O370" t="s">
        <v>8274</v>
      </c>
      <c r="P370">
        <v>106</v>
      </c>
      <c r="Q370">
        <v>41.94</v>
      </c>
      <c r="R370" s="15">
        <v>41753.593275462961</v>
      </c>
      <c r="S370" s="15">
        <v>41778.875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8273</v>
      </c>
      <c r="O371" t="s">
        <v>8274</v>
      </c>
      <c r="P371">
        <v>101</v>
      </c>
      <c r="Q371">
        <v>59.17</v>
      </c>
      <c r="R371" s="15">
        <v>42230.662731481483</v>
      </c>
      <c r="S371" s="15">
        <v>42245.165972222225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8273</v>
      </c>
      <c r="O372" t="s">
        <v>8274</v>
      </c>
      <c r="P372">
        <v>100</v>
      </c>
      <c r="Q372">
        <v>200.49</v>
      </c>
      <c r="R372" s="15">
        <v>41787.218229166669</v>
      </c>
      <c r="S372" s="15">
        <v>41817.218229166669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8273</v>
      </c>
      <c r="O373" t="s">
        <v>8274</v>
      </c>
      <c r="P373">
        <v>118</v>
      </c>
      <c r="Q373">
        <v>57.26</v>
      </c>
      <c r="R373" s="15">
        <v>42147.826840277776</v>
      </c>
      <c r="S373" s="15">
        <v>42176.934027777781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8273</v>
      </c>
      <c r="O374" t="s">
        <v>8274</v>
      </c>
      <c r="P374">
        <v>120</v>
      </c>
      <c r="Q374">
        <v>58.06</v>
      </c>
      <c r="R374" s="15">
        <v>41940.598182870373</v>
      </c>
      <c r="S374" s="15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8273</v>
      </c>
      <c r="O375" t="s">
        <v>8274</v>
      </c>
      <c r="P375">
        <v>128</v>
      </c>
      <c r="Q375">
        <v>186.8</v>
      </c>
      <c r="R375" s="15">
        <v>42020.700567129628</v>
      </c>
      <c r="S375" s="15">
        <v>42065.207638888889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8273</v>
      </c>
      <c r="O376" t="s">
        <v>8274</v>
      </c>
      <c r="P376">
        <v>126</v>
      </c>
      <c r="Q376">
        <v>74.12</v>
      </c>
      <c r="R376" s="15">
        <v>41891.96503472222</v>
      </c>
      <c r="S376" s="15">
        <v>41901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8273</v>
      </c>
      <c r="O377" t="s">
        <v>8274</v>
      </c>
      <c r="P377">
        <v>107</v>
      </c>
      <c r="Q377">
        <v>62.67</v>
      </c>
      <c r="R377" s="15">
        <v>42490.133877314816</v>
      </c>
      <c r="S377" s="15">
        <v>42527.083333333328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8273</v>
      </c>
      <c r="O378" t="s">
        <v>8274</v>
      </c>
      <c r="P378">
        <v>100</v>
      </c>
      <c r="Q378">
        <v>121.36</v>
      </c>
      <c r="R378" s="15">
        <v>41995.870486111111</v>
      </c>
      <c r="S378" s="15">
        <v>42015.870486111111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8273</v>
      </c>
      <c r="O379" t="s">
        <v>8274</v>
      </c>
      <c r="P379">
        <v>111</v>
      </c>
      <c r="Q379">
        <v>40.630000000000003</v>
      </c>
      <c r="R379" s="15">
        <v>42401.806562500002</v>
      </c>
      <c r="S379" s="15">
        <v>42431.806562500002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8273</v>
      </c>
      <c r="O380" t="s">
        <v>8274</v>
      </c>
      <c r="P380">
        <v>101</v>
      </c>
      <c r="Q380">
        <v>63</v>
      </c>
      <c r="R380" s="15">
        <v>41897.602037037039</v>
      </c>
      <c r="S380" s="15">
        <v>41927.602037037039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8273</v>
      </c>
      <c r="O381" t="s">
        <v>8274</v>
      </c>
      <c r="P381">
        <v>121</v>
      </c>
      <c r="Q381">
        <v>33.67</v>
      </c>
      <c r="R381" s="15">
        <v>41882.585648148146</v>
      </c>
      <c r="S381" s="15">
        <v>41912.666666666664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8273</v>
      </c>
      <c r="O382" t="s">
        <v>8274</v>
      </c>
      <c r="P382">
        <v>123</v>
      </c>
      <c r="Q382">
        <v>43.2</v>
      </c>
      <c r="R382" s="15">
        <v>42556.504490740743</v>
      </c>
      <c r="S382" s="15">
        <v>42595.290972222225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8273</v>
      </c>
      <c r="O383" t="s">
        <v>8274</v>
      </c>
      <c r="P383">
        <v>103</v>
      </c>
      <c r="Q383">
        <v>83.57</v>
      </c>
      <c r="R383" s="15">
        <v>41792.542986111112</v>
      </c>
      <c r="S383" s="15">
        <v>41813.75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8273</v>
      </c>
      <c r="O384" t="s">
        <v>8274</v>
      </c>
      <c r="P384">
        <v>121</v>
      </c>
      <c r="Q384">
        <v>140</v>
      </c>
      <c r="R384" s="15">
        <v>41879.913761574076</v>
      </c>
      <c r="S384" s="15">
        <v>41894.913761574076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8273</v>
      </c>
      <c r="O385" t="s">
        <v>8274</v>
      </c>
      <c r="P385">
        <v>186</v>
      </c>
      <c r="Q385">
        <v>80.87</v>
      </c>
      <c r="R385" s="15">
        <v>42552.048356481479</v>
      </c>
      <c r="S385" s="15">
        <v>42573.226388888885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8273</v>
      </c>
      <c r="O386" t="s">
        <v>8274</v>
      </c>
      <c r="P386">
        <v>300</v>
      </c>
      <c r="Q386">
        <v>53.85</v>
      </c>
      <c r="R386" s="15">
        <v>41810.142199074071</v>
      </c>
      <c r="S386" s="15">
        <v>41824.142199074071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8273</v>
      </c>
      <c r="O387" t="s">
        <v>8274</v>
      </c>
      <c r="P387">
        <v>141</v>
      </c>
      <c r="Q387">
        <v>67.959999999999994</v>
      </c>
      <c r="R387" s="15">
        <v>42072.576249999998</v>
      </c>
      <c r="S387" s="15">
        <v>42097.576249999998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8273</v>
      </c>
      <c r="O388" t="s">
        <v>8274</v>
      </c>
      <c r="P388">
        <v>114</v>
      </c>
      <c r="Q388">
        <v>27.14</v>
      </c>
      <c r="R388" s="15">
        <v>41779.724224537036</v>
      </c>
      <c r="S388" s="15">
        <v>41805.666666666664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8273</v>
      </c>
      <c r="O389" t="s">
        <v>8274</v>
      </c>
      <c r="P389">
        <v>154</v>
      </c>
      <c r="Q389">
        <v>110.87</v>
      </c>
      <c r="R389" s="15">
        <v>42134.172071759262</v>
      </c>
      <c r="S389" s="15">
        <v>42155.290972222225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8273</v>
      </c>
      <c r="O390" t="s">
        <v>8274</v>
      </c>
      <c r="P390">
        <v>102</v>
      </c>
      <c r="Q390">
        <v>106.84</v>
      </c>
      <c r="R390" s="15">
        <v>42505.738032407404</v>
      </c>
      <c r="S390" s="15">
        <v>42525.738032407404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8273</v>
      </c>
      <c r="O391" t="s">
        <v>8274</v>
      </c>
      <c r="P391">
        <v>102</v>
      </c>
      <c r="Q391">
        <v>105.52</v>
      </c>
      <c r="R391" s="15">
        <v>42118.556331018524</v>
      </c>
      <c r="S391" s="15">
        <v>42150.165972222225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8273</v>
      </c>
      <c r="O392" t="s">
        <v>8274</v>
      </c>
      <c r="P392">
        <v>156</v>
      </c>
      <c r="Q392">
        <v>51.92</v>
      </c>
      <c r="R392" s="15">
        <v>42360.887835648144</v>
      </c>
      <c r="S392" s="15">
        <v>42390.887835648144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8273</v>
      </c>
      <c r="O393" t="s">
        <v>8274</v>
      </c>
      <c r="P393">
        <v>105</v>
      </c>
      <c r="Q393">
        <v>86.23</v>
      </c>
      <c r="R393" s="15">
        <v>42165.993125000001</v>
      </c>
      <c r="S393" s="15">
        <v>42187.993125000001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8273</v>
      </c>
      <c r="O394" t="s">
        <v>8274</v>
      </c>
      <c r="P394">
        <v>101</v>
      </c>
      <c r="Q394">
        <v>114.55</v>
      </c>
      <c r="R394" s="15">
        <v>41927.936157407406</v>
      </c>
      <c r="S394" s="15">
        <v>41948.977824074071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8273</v>
      </c>
      <c r="O395" t="s">
        <v>8274</v>
      </c>
      <c r="P395">
        <v>339</v>
      </c>
      <c r="Q395">
        <v>62.59</v>
      </c>
      <c r="R395" s="15">
        <v>42462.140868055561</v>
      </c>
      <c r="S395" s="15">
        <v>42489.875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8273</v>
      </c>
      <c r="O396" t="s">
        <v>8274</v>
      </c>
      <c r="P396">
        <v>101</v>
      </c>
      <c r="Q396">
        <v>61.06</v>
      </c>
      <c r="R396" s="15">
        <v>42632.348310185189</v>
      </c>
      <c r="S396" s="15">
        <v>42663.204861111109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8273</v>
      </c>
      <c r="O397" t="s">
        <v>8274</v>
      </c>
      <c r="P397">
        <v>122</v>
      </c>
      <c r="Q397">
        <v>70.23</v>
      </c>
      <c r="R397" s="15">
        <v>42054.849050925928</v>
      </c>
      <c r="S397" s="15">
        <v>42084.807384259257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8273</v>
      </c>
      <c r="O398" t="s">
        <v>8274</v>
      </c>
      <c r="P398">
        <v>101</v>
      </c>
      <c r="Q398">
        <v>78.52</v>
      </c>
      <c r="R398" s="15">
        <v>42497.275706018518</v>
      </c>
      <c r="S398" s="15">
        <v>42535.904861111107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8273</v>
      </c>
      <c r="O399" t="s">
        <v>8274</v>
      </c>
      <c r="P399">
        <v>140</v>
      </c>
      <c r="Q399">
        <v>61.82</v>
      </c>
      <c r="R399" s="15">
        <v>42058.904074074075</v>
      </c>
      <c r="S399" s="15">
        <v>42095.165972222225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8273</v>
      </c>
      <c r="O400" t="s">
        <v>8274</v>
      </c>
      <c r="P400">
        <v>119</v>
      </c>
      <c r="Q400">
        <v>48.34</v>
      </c>
      <c r="R400" s="15">
        <v>41807.690081018518</v>
      </c>
      <c r="S400" s="15">
        <v>41837.690081018518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8273</v>
      </c>
      <c r="O401" t="s">
        <v>8274</v>
      </c>
      <c r="P401">
        <v>107</v>
      </c>
      <c r="Q401">
        <v>107.25</v>
      </c>
      <c r="R401" s="15">
        <v>42284.69694444444</v>
      </c>
      <c r="S401" s="15">
        <v>42301.165972222225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8273</v>
      </c>
      <c r="O402" t="s">
        <v>8274</v>
      </c>
      <c r="P402">
        <v>228</v>
      </c>
      <c r="Q402">
        <v>57</v>
      </c>
      <c r="R402" s="15">
        <v>42045.84238425926</v>
      </c>
      <c r="S402" s="15">
        <v>42075.800717592589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8273</v>
      </c>
      <c r="O403" t="s">
        <v>8274</v>
      </c>
      <c r="P403">
        <v>106</v>
      </c>
      <c r="Q403">
        <v>40.92</v>
      </c>
      <c r="R403" s="15">
        <v>42184.209537037037</v>
      </c>
      <c r="S403" s="15">
        <v>42202.876388888893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8273</v>
      </c>
      <c r="O404" t="s">
        <v>8274</v>
      </c>
      <c r="P404">
        <v>105</v>
      </c>
      <c r="Q404">
        <v>79.540000000000006</v>
      </c>
      <c r="R404" s="15">
        <v>42341.180636574078</v>
      </c>
      <c r="S404" s="15">
        <v>42373.180636574078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8273</v>
      </c>
      <c r="O405" t="s">
        <v>8274</v>
      </c>
      <c r="P405">
        <v>106</v>
      </c>
      <c r="Q405">
        <v>64.63</v>
      </c>
      <c r="R405" s="15">
        <v>42170.910231481481</v>
      </c>
      <c r="S405" s="15">
        <v>42205.165972222225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8273</v>
      </c>
      <c r="O406" t="s">
        <v>8274</v>
      </c>
      <c r="P406">
        <v>105</v>
      </c>
      <c r="Q406">
        <v>107.57</v>
      </c>
      <c r="R406" s="15">
        <v>42151.069606481484</v>
      </c>
      <c r="S406" s="15">
        <v>42172.069606481484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8273</v>
      </c>
      <c r="O407" t="s">
        <v>8274</v>
      </c>
      <c r="P407">
        <v>100</v>
      </c>
      <c r="Q407">
        <v>178.57</v>
      </c>
      <c r="R407" s="15">
        <v>41944.527627314819</v>
      </c>
      <c r="S407" s="15">
        <v>42004.569293981483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v>100</v>
      </c>
      <c r="Q408">
        <v>62.63</v>
      </c>
      <c r="R408" s="15">
        <v>42593.865405092598</v>
      </c>
      <c r="S408" s="15">
        <v>42613.865405092598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8273</v>
      </c>
      <c r="O409" t="s">
        <v>8274</v>
      </c>
      <c r="P409">
        <v>225</v>
      </c>
      <c r="Q409">
        <v>75</v>
      </c>
      <c r="R409" s="15">
        <v>42503.740868055553</v>
      </c>
      <c r="S409" s="15">
        <v>42517.740868055553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8273</v>
      </c>
      <c r="O410" t="s">
        <v>8274</v>
      </c>
      <c r="P410">
        <v>106</v>
      </c>
      <c r="Q410">
        <v>58.9</v>
      </c>
      <c r="R410" s="15">
        <v>41927.848900462966</v>
      </c>
      <c r="S410" s="15">
        <v>41948.890567129631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8273</v>
      </c>
      <c r="O411" t="s">
        <v>8274</v>
      </c>
      <c r="P411">
        <v>105</v>
      </c>
      <c r="Q411">
        <v>139.56</v>
      </c>
      <c r="R411" s="15">
        <v>42375.114988425921</v>
      </c>
      <c r="S411" s="15">
        <v>42420.114988425921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8273</v>
      </c>
      <c r="O412" t="s">
        <v>8274</v>
      </c>
      <c r="P412">
        <v>113</v>
      </c>
      <c r="Q412">
        <v>64.290000000000006</v>
      </c>
      <c r="R412" s="15">
        <v>42553.926527777774</v>
      </c>
      <c r="S412" s="15">
        <v>42585.172916666663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8273</v>
      </c>
      <c r="O413" t="s">
        <v>8274</v>
      </c>
      <c r="P413">
        <v>101</v>
      </c>
      <c r="Q413">
        <v>63.28</v>
      </c>
      <c r="R413" s="15">
        <v>42155.142638888887</v>
      </c>
      <c r="S413" s="15">
        <v>42215.142638888887</v>
      </c>
    </row>
  </sheetData>
  <conditionalFormatting sqref="F1:F413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P2:P413 P1:S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E2091-7B18-E045-99C0-E043EDF8612D}">
  <dimension ref="A1:S251"/>
  <sheetViews>
    <sheetView workbookViewId="0">
      <selection sqref="A1:S251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8273</v>
      </c>
      <c r="O2" t="s">
        <v>8274</v>
      </c>
      <c r="P2">
        <v>0</v>
      </c>
      <c r="Q2">
        <v>0</v>
      </c>
      <c r="R2" s="15">
        <v>42492.737847222219</v>
      </c>
      <c r="S2" s="15">
        <v>42534.166666666672</v>
      </c>
    </row>
    <row r="3" spans="1:19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8273</v>
      </c>
      <c r="O3" t="s">
        <v>8274</v>
      </c>
      <c r="P3">
        <v>32</v>
      </c>
      <c r="Q3">
        <v>60.67</v>
      </c>
      <c r="R3" s="15">
        <v>42103.016585648147</v>
      </c>
      <c r="S3" s="15">
        <v>42163.016585648147</v>
      </c>
    </row>
    <row r="4" spans="1:19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8273</v>
      </c>
      <c r="O4" t="s">
        <v>8274</v>
      </c>
      <c r="P4">
        <v>0</v>
      </c>
      <c r="Q4">
        <v>0</v>
      </c>
      <c r="R4" s="15">
        <v>42108.692060185189</v>
      </c>
      <c r="S4" s="15">
        <v>42153.692060185189</v>
      </c>
    </row>
    <row r="5" spans="1:19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8273</v>
      </c>
      <c r="O5" t="s">
        <v>8274</v>
      </c>
      <c r="P5">
        <v>0</v>
      </c>
      <c r="Q5">
        <v>0</v>
      </c>
      <c r="R5" s="15">
        <v>42453.806307870371</v>
      </c>
      <c r="S5" s="15">
        <v>42513.806307870371</v>
      </c>
    </row>
    <row r="6" spans="1:19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8273</v>
      </c>
      <c r="O6" t="s">
        <v>8274</v>
      </c>
      <c r="P6">
        <v>0</v>
      </c>
      <c r="Q6">
        <v>23.33</v>
      </c>
      <c r="R6" s="15">
        <v>42123.648831018523</v>
      </c>
      <c r="S6" s="15">
        <v>42153.648831018523</v>
      </c>
    </row>
    <row r="7" spans="1:19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8273</v>
      </c>
      <c r="O7" t="s">
        <v>8274</v>
      </c>
      <c r="P7">
        <v>4</v>
      </c>
      <c r="Q7">
        <v>23.92</v>
      </c>
      <c r="R7" s="15">
        <v>41858.007071759261</v>
      </c>
      <c r="S7" s="15">
        <v>41888.007071759261</v>
      </c>
    </row>
    <row r="8" spans="1:19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8273</v>
      </c>
      <c r="O8" t="s">
        <v>8274</v>
      </c>
      <c r="P8">
        <v>2</v>
      </c>
      <c r="Q8">
        <v>15.83</v>
      </c>
      <c r="R8" s="15">
        <v>41781.045173611114</v>
      </c>
      <c r="S8" s="15">
        <v>41811.045173611114</v>
      </c>
    </row>
    <row r="9" spans="1:19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8273</v>
      </c>
      <c r="O9" t="s">
        <v>8274</v>
      </c>
      <c r="P9">
        <v>50</v>
      </c>
      <c r="Q9">
        <v>60</v>
      </c>
      <c r="R9" s="15">
        <v>42370.007766203707</v>
      </c>
      <c r="S9" s="15">
        <v>42398.981944444444</v>
      </c>
    </row>
    <row r="10" spans="1:19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8273</v>
      </c>
      <c r="O10" t="s">
        <v>8274</v>
      </c>
      <c r="P10">
        <v>5</v>
      </c>
      <c r="Q10">
        <v>24.33</v>
      </c>
      <c r="R10" s="15">
        <v>42165.037581018521</v>
      </c>
      <c r="S10" s="15">
        <v>42224.898611111115</v>
      </c>
    </row>
    <row r="11" spans="1:19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8273</v>
      </c>
      <c r="O11" t="s">
        <v>8274</v>
      </c>
      <c r="P11">
        <v>7</v>
      </c>
      <c r="Q11">
        <v>29.56</v>
      </c>
      <c r="R11" s="15">
        <v>42480.800648148142</v>
      </c>
      <c r="S11" s="15">
        <v>42540.800648148142</v>
      </c>
    </row>
    <row r="12" spans="1:19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8273</v>
      </c>
      <c r="O12" t="s">
        <v>8274</v>
      </c>
      <c r="P12">
        <v>0</v>
      </c>
      <c r="Q12">
        <v>18.329999999999998</v>
      </c>
      <c r="R12" s="15">
        <v>41784.789687500001</v>
      </c>
      <c r="S12" s="15">
        <v>41814.789687500001</v>
      </c>
    </row>
    <row r="13" spans="1:19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8273</v>
      </c>
      <c r="O13" t="s">
        <v>8274</v>
      </c>
      <c r="P13">
        <v>0</v>
      </c>
      <c r="Q13">
        <v>20</v>
      </c>
      <c r="R13" s="15">
        <v>41831.675034722226</v>
      </c>
      <c r="S13" s="15">
        <v>41891.675034722226</v>
      </c>
    </row>
    <row r="14" spans="1:19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8273</v>
      </c>
      <c r="O14" t="s">
        <v>8274</v>
      </c>
      <c r="P14">
        <v>0</v>
      </c>
      <c r="Q14">
        <v>0</v>
      </c>
      <c r="R14" s="15">
        <v>41950.114108796297</v>
      </c>
      <c r="S14" s="15">
        <v>42010.114108796297</v>
      </c>
    </row>
    <row r="15" spans="1:19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8273</v>
      </c>
      <c r="O15" t="s">
        <v>8274</v>
      </c>
      <c r="P15">
        <v>1</v>
      </c>
      <c r="Q15">
        <v>22.5</v>
      </c>
      <c r="R15" s="15">
        <v>42627.955104166671</v>
      </c>
      <c r="S15" s="15">
        <v>42657.916666666672</v>
      </c>
    </row>
    <row r="16" spans="1:19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8273</v>
      </c>
      <c r="O16" t="s">
        <v>8274</v>
      </c>
      <c r="P16">
        <v>20</v>
      </c>
      <c r="Q16">
        <v>50.4</v>
      </c>
      <c r="R16" s="15">
        <v>42531.195277777777</v>
      </c>
      <c r="S16" s="15">
        <v>42555.166666666672</v>
      </c>
    </row>
    <row r="17" spans="1:19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8273</v>
      </c>
      <c r="O17" t="s">
        <v>8274</v>
      </c>
      <c r="P17">
        <v>42</v>
      </c>
      <c r="Q17">
        <v>105.03</v>
      </c>
      <c r="R17" s="15">
        <v>42618.827013888891</v>
      </c>
      <c r="S17" s="15">
        <v>42648.827013888891</v>
      </c>
    </row>
    <row r="18" spans="1:19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8273</v>
      </c>
      <c r="O18" t="s">
        <v>8274</v>
      </c>
      <c r="P18">
        <v>1</v>
      </c>
      <c r="Q18">
        <v>35.4</v>
      </c>
      <c r="R18" s="15">
        <v>42540.593530092592</v>
      </c>
      <c r="S18" s="15">
        <v>42570.593530092592</v>
      </c>
    </row>
    <row r="19" spans="1:19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8273</v>
      </c>
      <c r="O19" t="s">
        <v>8274</v>
      </c>
      <c r="P19">
        <v>15</v>
      </c>
      <c r="Q19">
        <v>83.33</v>
      </c>
      <c r="R19" s="15">
        <v>41746.189409722225</v>
      </c>
      <c r="S19" s="15">
        <v>41776.189409722225</v>
      </c>
    </row>
    <row r="20" spans="1:19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8273</v>
      </c>
      <c r="O20" t="s">
        <v>8274</v>
      </c>
      <c r="P20">
        <v>5</v>
      </c>
      <c r="Q20">
        <v>35.92</v>
      </c>
      <c r="R20" s="15">
        <v>41974.738576388889</v>
      </c>
      <c r="S20" s="15">
        <v>41994.738576388889</v>
      </c>
    </row>
    <row r="21" spans="1:19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8273</v>
      </c>
      <c r="O21" t="s">
        <v>8274</v>
      </c>
      <c r="P21">
        <v>0</v>
      </c>
      <c r="Q21">
        <v>0</v>
      </c>
      <c r="R21" s="15">
        <v>42115.11618055556</v>
      </c>
      <c r="S21" s="15">
        <v>42175.11618055556</v>
      </c>
    </row>
    <row r="22" spans="1:19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v>38</v>
      </c>
      <c r="Q22">
        <v>119.13</v>
      </c>
      <c r="R22" s="15">
        <v>42002.817488425921</v>
      </c>
      <c r="S22" s="15">
        <v>42032.817488425921</v>
      </c>
    </row>
    <row r="23" spans="1:19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8273</v>
      </c>
      <c r="O23" t="s">
        <v>8274</v>
      </c>
      <c r="P23">
        <v>5</v>
      </c>
      <c r="Q23">
        <v>90.33</v>
      </c>
      <c r="R23" s="15">
        <v>42722.84474537037</v>
      </c>
      <c r="S23" s="15">
        <v>42752.84474537037</v>
      </c>
    </row>
    <row r="24" spans="1:19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8273</v>
      </c>
      <c r="O24" t="s">
        <v>8274</v>
      </c>
      <c r="P24">
        <v>0</v>
      </c>
      <c r="Q24">
        <v>2.33</v>
      </c>
      <c r="R24" s="15">
        <v>42465.128391203703</v>
      </c>
      <c r="S24" s="15">
        <v>42495.128391203703</v>
      </c>
    </row>
    <row r="25" spans="1:19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8273</v>
      </c>
      <c r="O25" t="s">
        <v>8274</v>
      </c>
      <c r="P25">
        <v>0</v>
      </c>
      <c r="Q25">
        <v>0</v>
      </c>
      <c r="R25" s="15">
        <v>42171.743969907402</v>
      </c>
      <c r="S25" s="15">
        <v>42201.743969907402</v>
      </c>
    </row>
    <row r="26" spans="1:19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8273</v>
      </c>
      <c r="O26" t="s">
        <v>8274</v>
      </c>
      <c r="P26">
        <v>11</v>
      </c>
      <c r="Q26">
        <v>108.33</v>
      </c>
      <c r="R26" s="15">
        <v>42672.955138888887</v>
      </c>
      <c r="S26" s="15">
        <v>42704.708333333328</v>
      </c>
    </row>
    <row r="27" spans="1:19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8273</v>
      </c>
      <c r="O27" t="s">
        <v>8274</v>
      </c>
      <c r="P27">
        <v>0</v>
      </c>
      <c r="Q27">
        <v>29</v>
      </c>
      <c r="R27" s="15">
        <v>42359.725243055553</v>
      </c>
      <c r="S27" s="15">
        <v>42389.725243055553</v>
      </c>
    </row>
    <row r="28" spans="1:19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8273</v>
      </c>
      <c r="O28" t="s">
        <v>8274</v>
      </c>
      <c r="P28">
        <v>23</v>
      </c>
      <c r="Q28">
        <v>96.55</v>
      </c>
      <c r="R28" s="15">
        <v>42192.905694444446</v>
      </c>
      <c r="S28" s="15">
        <v>42236.711805555555</v>
      </c>
    </row>
    <row r="29" spans="1:19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8273</v>
      </c>
      <c r="O29" t="s">
        <v>8274</v>
      </c>
      <c r="P29">
        <v>0</v>
      </c>
      <c r="Q29">
        <v>0</v>
      </c>
      <c r="R29" s="15">
        <v>41916.597638888888</v>
      </c>
      <c r="S29" s="15">
        <v>41976.639305555553</v>
      </c>
    </row>
    <row r="30" spans="1:19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8273</v>
      </c>
      <c r="O30" t="s">
        <v>8274</v>
      </c>
      <c r="P30">
        <v>34</v>
      </c>
      <c r="Q30">
        <v>63</v>
      </c>
      <c r="R30" s="15">
        <v>42461.596273148149</v>
      </c>
      <c r="S30" s="15">
        <v>42491.596273148149</v>
      </c>
    </row>
    <row r="31" spans="1:19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8273</v>
      </c>
      <c r="O31" t="s">
        <v>8274</v>
      </c>
      <c r="P31">
        <v>19</v>
      </c>
      <c r="Q31">
        <v>381.6</v>
      </c>
      <c r="R31" s="15">
        <v>42370.90320601852</v>
      </c>
      <c r="S31" s="15">
        <v>42406.207638888889</v>
      </c>
    </row>
    <row r="32" spans="1:19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8273</v>
      </c>
      <c r="O32" t="s">
        <v>8274</v>
      </c>
      <c r="P32">
        <v>0</v>
      </c>
      <c r="Q32">
        <v>46.25</v>
      </c>
      <c r="R32" s="15">
        <v>41948.727256944447</v>
      </c>
      <c r="S32" s="15">
        <v>41978.727256944447</v>
      </c>
    </row>
    <row r="33" spans="1:19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8273</v>
      </c>
      <c r="O33" t="s">
        <v>8274</v>
      </c>
      <c r="P33">
        <v>33</v>
      </c>
      <c r="Q33">
        <v>26</v>
      </c>
      <c r="R33" s="15">
        <v>42047.07640046296</v>
      </c>
      <c r="S33" s="15">
        <v>42077.034733796296</v>
      </c>
    </row>
    <row r="34" spans="1:19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8273</v>
      </c>
      <c r="O34" t="s">
        <v>8274</v>
      </c>
      <c r="P34">
        <v>5</v>
      </c>
      <c r="Q34">
        <v>10</v>
      </c>
      <c r="R34" s="15">
        <v>42261.632916666669</v>
      </c>
      <c r="S34" s="15">
        <v>42266.165972222225</v>
      </c>
    </row>
    <row r="35" spans="1:19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8273</v>
      </c>
      <c r="O35" t="s">
        <v>8274</v>
      </c>
      <c r="P35">
        <v>0</v>
      </c>
      <c r="Q35">
        <v>5</v>
      </c>
      <c r="R35" s="15">
        <v>41985.427361111113</v>
      </c>
      <c r="S35" s="15">
        <v>42015.427361111113</v>
      </c>
    </row>
    <row r="36" spans="1:19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8273</v>
      </c>
      <c r="O36" t="s">
        <v>8274</v>
      </c>
      <c r="P36">
        <v>0</v>
      </c>
      <c r="Q36">
        <v>0</v>
      </c>
      <c r="R36" s="15">
        <v>41922.535185185188</v>
      </c>
      <c r="S36" s="15">
        <v>41930.207638888889</v>
      </c>
    </row>
    <row r="37" spans="1:19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8273</v>
      </c>
      <c r="O37" t="s">
        <v>8274</v>
      </c>
      <c r="P37">
        <v>38</v>
      </c>
      <c r="Q37">
        <v>81.569999999999993</v>
      </c>
      <c r="R37" s="15">
        <v>41850.863252314812</v>
      </c>
      <c r="S37" s="15">
        <v>41880.863252314812</v>
      </c>
    </row>
    <row r="38" spans="1:19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8273</v>
      </c>
      <c r="O38" t="s">
        <v>8274</v>
      </c>
      <c r="P38">
        <v>1</v>
      </c>
      <c r="Q38">
        <v>7</v>
      </c>
      <c r="R38" s="15">
        <v>41831.742962962962</v>
      </c>
      <c r="S38" s="15">
        <v>41860.125</v>
      </c>
    </row>
    <row r="39" spans="1:19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v>3</v>
      </c>
      <c r="Q39">
        <v>27.3</v>
      </c>
      <c r="R39" s="15">
        <v>42415.883425925931</v>
      </c>
      <c r="S39" s="15">
        <v>42475.84175925926</v>
      </c>
    </row>
    <row r="40" spans="1:19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8273</v>
      </c>
      <c r="O40" t="s">
        <v>8274</v>
      </c>
      <c r="P40">
        <v>9</v>
      </c>
      <c r="Q40">
        <v>29.41</v>
      </c>
      <c r="R40" s="15">
        <v>41869.714166666665</v>
      </c>
      <c r="S40" s="15">
        <v>41876.875</v>
      </c>
    </row>
    <row r="41" spans="1:19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8273</v>
      </c>
      <c r="O41" t="s">
        <v>8274</v>
      </c>
      <c r="P41">
        <v>1</v>
      </c>
      <c r="Q41">
        <v>12.5</v>
      </c>
      <c r="R41" s="15">
        <v>41953.773090277777</v>
      </c>
      <c r="S41" s="15">
        <v>42013.083333333328</v>
      </c>
    </row>
    <row r="42" spans="1:19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8273</v>
      </c>
      <c r="O42" t="s">
        <v>8274</v>
      </c>
      <c r="P42">
        <v>0</v>
      </c>
      <c r="Q42">
        <v>0</v>
      </c>
      <c r="R42" s="15">
        <v>42037.986284722225</v>
      </c>
      <c r="S42" s="15">
        <v>42097.944618055553</v>
      </c>
    </row>
    <row r="43" spans="1:19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8273</v>
      </c>
      <c r="O43" t="s">
        <v>8274</v>
      </c>
      <c r="P43">
        <v>5</v>
      </c>
      <c r="Q43">
        <v>5.75</v>
      </c>
      <c r="R43" s="15">
        <v>41811.555462962962</v>
      </c>
      <c r="S43" s="15">
        <v>41812.875</v>
      </c>
    </row>
    <row r="44" spans="1:19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8273</v>
      </c>
      <c r="O44" t="s">
        <v>8274</v>
      </c>
      <c r="P44">
        <v>21</v>
      </c>
      <c r="Q44">
        <v>52.08</v>
      </c>
      <c r="R44" s="15">
        <v>42701.908807870372</v>
      </c>
      <c r="S44" s="15">
        <v>42716.25</v>
      </c>
    </row>
    <row r="45" spans="1:19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8273</v>
      </c>
      <c r="O45" t="s">
        <v>8274</v>
      </c>
      <c r="P45">
        <v>5</v>
      </c>
      <c r="Q45">
        <v>183.33</v>
      </c>
      <c r="R45" s="15">
        <v>42258.646504629629</v>
      </c>
      <c r="S45" s="15">
        <v>42288.645196759258</v>
      </c>
    </row>
    <row r="46" spans="1:19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v>4</v>
      </c>
      <c r="Q46">
        <v>26.33</v>
      </c>
      <c r="R46" s="15">
        <v>42278.664965277778</v>
      </c>
      <c r="S46" s="15">
        <v>42308.664965277778</v>
      </c>
    </row>
    <row r="47" spans="1:19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8273</v>
      </c>
      <c r="O47" t="s">
        <v>8274</v>
      </c>
      <c r="P47">
        <v>0</v>
      </c>
      <c r="Q47">
        <v>0</v>
      </c>
      <c r="R47" s="15">
        <v>42515.078217592592</v>
      </c>
      <c r="S47" s="15">
        <v>42575.078217592592</v>
      </c>
    </row>
    <row r="48" spans="1:19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8273</v>
      </c>
      <c r="O48" t="s">
        <v>8274</v>
      </c>
      <c r="P48">
        <v>62</v>
      </c>
      <c r="Q48">
        <v>486.43</v>
      </c>
      <c r="R48" s="15">
        <v>41830.234166666669</v>
      </c>
      <c r="S48" s="15">
        <v>41860.234166666669</v>
      </c>
    </row>
    <row r="49" spans="1:19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8273</v>
      </c>
      <c r="O49" t="s">
        <v>8274</v>
      </c>
      <c r="P49">
        <v>1</v>
      </c>
      <c r="Q49">
        <v>3</v>
      </c>
      <c r="R49" s="15">
        <v>41982.904386574075</v>
      </c>
      <c r="S49" s="15">
        <v>42042.904386574075</v>
      </c>
    </row>
    <row r="50" spans="1:19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v>0</v>
      </c>
      <c r="Q50">
        <v>25</v>
      </c>
      <c r="R50" s="15">
        <v>42210.439768518518</v>
      </c>
      <c r="S50" s="15">
        <v>42240.439768518518</v>
      </c>
    </row>
    <row r="51" spans="1:19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8273</v>
      </c>
      <c r="O51" t="s">
        <v>8274</v>
      </c>
      <c r="P51">
        <v>1</v>
      </c>
      <c r="Q51">
        <v>9.75</v>
      </c>
      <c r="R51" s="15">
        <v>42196.166874999995</v>
      </c>
      <c r="S51" s="15">
        <v>42256.166874999995</v>
      </c>
    </row>
    <row r="52" spans="1:19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8273</v>
      </c>
      <c r="O52" t="s">
        <v>8274</v>
      </c>
      <c r="P52">
        <v>18</v>
      </c>
      <c r="Q52">
        <v>36.590000000000003</v>
      </c>
      <c r="R52" s="15">
        <v>42606.056863425925</v>
      </c>
      <c r="S52" s="15">
        <v>42620.056863425925</v>
      </c>
    </row>
    <row r="53" spans="1:19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8273</v>
      </c>
      <c r="O53" t="s">
        <v>8274</v>
      </c>
      <c r="P53">
        <v>9</v>
      </c>
      <c r="Q53">
        <v>80.709999999999994</v>
      </c>
      <c r="R53" s="15">
        <v>42199.648912037039</v>
      </c>
      <c r="S53" s="15">
        <v>42217.041666666672</v>
      </c>
    </row>
    <row r="54" spans="1:19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8273</v>
      </c>
      <c r="O54" t="s">
        <v>8274</v>
      </c>
      <c r="P54">
        <v>0</v>
      </c>
      <c r="Q54">
        <v>1</v>
      </c>
      <c r="R54" s="15">
        <v>42444.877743055549</v>
      </c>
      <c r="S54" s="15">
        <v>42504.877743055549</v>
      </c>
    </row>
    <row r="55" spans="1:19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8273</v>
      </c>
      <c r="O55" t="s">
        <v>8274</v>
      </c>
      <c r="P55">
        <v>3</v>
      </c>
      <c r="Q55">
        <v>52.8</v>
      </c>
      <c r="R55" s="15">
        <v>42499.731701388882</v>
      </c>
      <c r="S55" s="15">
        <v>42529.731701388882</v>
      </c>
    </row>
    <row r="56" spans="1:19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8273</v>
      </c>
      <c r="O56" t="s">
        <v>8274</v>
      </c>
      <c r="P56">
        <v>0</v>
      </c>
      <c r="Q56">
        <v>20</v>
      </c>
      <c r="R56" s="15">
        <v>41929.266215277778</v>
      </c>
      <c r="S56" s="15">
        <v>41968.823611111111</v>
      </c>
    </row>
    <row r="57" spans="1:19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v>37</v>
      </c>
      <c r="Q57">
        <v>46.93</v>
      </c>
      <c r="R57" s="15">
        <v>42142.768819444449</v>
      </c>
      <c r="S57" s="15">
        <v>42182.768819444449</v>
      </c>
    </row>
    <row r="58" spans="1:19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8273</v>
      </c>
      <c r="O58" t="s">
        <v>8274</v>
      </c>
      <c r="P58">
        <v>14</v>
      </c>
      <c r="Q58">
        <v>78.08</v>
      </c>
      <c r="R58" s="15">
        <v>42354.131643518514</v>
      </c>
      <c r="S58" s="15">
        <v>42384.131643518514</v>
      </c>
    </row>
    <row r="59" spans="1:19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8273</v>
      </c>
      <c r="O59" t="s">
        <v>8274</v>
      </c>
      <c r="P59">
        <v>0</v>
      </c>
      <c r="Q59">
        <v>1</v>
      </c>
      <c r="R59" s="15">
        <v>41828.922905092593</v>
      </c>
      <c r="S59" s="15">
        <v>41888.922905092593</v>
      </c>
    </row>
    <row r="60" spans="1:19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8273</v>
      </c>
      <c r="O60" t="s">
        <v>8274</v>
      </c>
      <c r="P60">
        <v>22</v>
      </c>
      <c r="Q60">
        <v>48.56</v>
      </c>
      <c r="R60" s="15">
        <v>42245.234340277777</v>
      </c>
      <c r="S60" s="15">
        <v>42263.234340277777</v>
      </c>
    </row>
    <row r="61" spans="1:19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8273</v>
      </c>
      <c r="O61" t="s">
        <v>8274</v>
      </c>
      <c r="P61">
        <v>27</v>
      </c>
      <c r="Q61">
        <v>68.099999999999994</v>
      </c>
      <c r="R61" s="15">
        <v>42278.629710648151</v>
      </c>
      <c r="S61" s="15">
        <v>42306.629710648151</v>
      </c>
    </row>
    <row r="62" spans="1:19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8273</v>
      </c>
      <c r="O62" t="s">
        <v>8274</v>
      </c>
      <c r="P62">
        <v>9</v>
      </c>
      <c r="Q62">
        <v>8.5</v>
      </c>
      <c r="R62" s="15">
        <v>41826.61954861111</v>
      </c>
      <c r="S62" s="15">
        <v>41856.61954861111</v>
      </c>
    </row>
    <row r="63" spans="1:19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8273</v>
      </c>
      <c r="O63" t="s">
        <v>8274</v>
      </c>
      <c r="P63">
        <v>9</v>
      </c>
      <c r="Q63">
        <v>60.06</v>
      </c>
      <c r="R63" s="15">
        <v>42205.171018518522</v>
      </c>
      <c r="S63" s="15">
        <v>42235.171018518522</v>
      </c>
    </row>
    <row r="64" spans="1:19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8273</v>
      </c>
      <c r="O64" t="s">
        <v>8274</v>
      </c>
      <c r="P64">
        <v>7</v>
      </c>
      <c r="Q64">
        <v>72.400000000000006</v>
      </c>
      <c r="R64" s="15">
        <v>42041.205000000002</v>
      </c>
      <c r="S64" s="15">
        <v>42086.16333333333</v>
      </c>
    </row>
    <row r="65" spans="1:19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8273</v>
      </c>
      <c r="O65" t="s">
        <v>8274</v>
      </c>
      <c r="P65">
        <v>10</v>
      </c>
      <c r="Q65">
        <v>100</v>
      </c>
      <c r="R65" s="15">
        <v>42203.677766203706</v>
      </c>
      <c r="S65" s="15">
        <v>42233.677766203706</v>
      </c>
    </row>
    <row r="66" spans="1:19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v>11</v>
      </c>
      <c r="Q66">
        <v>51.67</v>
      </c>
      <c r="R66" s="15">
        <v>41983.752847222218</v>
      </c>
      <c r="S66" s="15">
        <v>42014.140972222223</v>
      </c>
    </row>
    <row r="67" spans="1:19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8273</v>
      </c>
      <c r="O67" t="s">
        <v>8274</v>
      </c>
      <c r="P67">
        <v>0</v>
      </c>
      <c r="Q67">
        <v>0</v>
      </c>
      <c r="R67" s="15">
        <v>42103.024398148147</v>
      </c>
      <c r="S67" s="15">
        <v>42112.9375</v>
      </c>
    </row>
    <row r="68" spans="1:19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8273</v>
      </c>
      <c r="O68" t="s">
        <v>8274</v>
      </c>
      <c r="P68">
        <v>28</v>
      </c>
      <c r="Q68">
        <v>61</v>
      </c>
      <c r="R68" s="15">
        <v>42089.901574074072</v>
      </c>
      <c r="S68" s="15">
        <v>42149.901574074072</v>
      </c>
    </row>
    <row r="69" spans="1:19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v>21</v>
      </c>
      <c r="Q69">
        <v>37.5</v>
      </c>
      <c r="R69" s="15">
        <v>42297.691006944442</v>
      </c>
      <c r="S69" s="15">
        <v>42320.290972222225</v>
      </c>
    </row>
    <row r="70" spans="1:19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8273</v>
      </c>
      <c r="O70" t="s">
        <v>8274</v>
      </c>
      <c r="P70">
        <v>18</v>
      </c>
      <c r="Q70">
        <v>25.57</v>
      </c>
      <c r="R70" s="15">
        <v>41833.089756944442</v>
      </c>
      <c r="S70" s="15">
        <v>41863.079143518517</v>
      </c>
    </row>
    <row r="71" spans="1:19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8273</v>
      </c>
      <c r="O71" t="s">
        <v>8274</v>
      </c>
      <c r="P71">
        <v>0</v>
      </c>
      <c r="Q71">
        <v>0</v>
      </c>
      <c r="R71" s="15">
        <v>42325.920717592591</v>
      </c>
      <c r="S71" s="15">
        <v>42355.920717592591</v>
      </c>
    </row>
    <row r="72" spans="1:19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8273</v>
      </c>
      <c r="O72" t="s">
        <v>8274</v>
      </c>
      <c r="P72">
        <v>2</v>
      </c>
      <c r="Q72">
        <v>25</v>
      </c>
      <c r="R72" s="15">
        <v>41858.214629629627</v>
      </c>
      <c r="S72" s="15">
        <v>41888.214629629627</v>
      </c>
    </row>
    <row r="73" spans="1:19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8273</v>
      </c>
      <c r="O73" t="s">
        <v>8274</v>
      </c>
      <c r="P73">
        <v>0</v>
      </c>
      <c r="Q73">
        <v>0</v>
      </c>
      <c r="R73" s="15">
        <v>41793.710231481484</v>
      </c>
      <c r="S73" s="15">
        <v>41823.710231481484</v>
      </c>
    </row>
    <row r="74" spans="1:19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8273</v>
      </c>
      <c r="O74" t="s">
        <v>8274</v>
      </c>
      <c r="P74">
        <v>0</v>
      </c>
      <c r="Q74">
        <v>0</v>
      </c>
      <c r="R74" s="15">
        <v>41793.814259259263</v>
      </c>
      <c r="S74" s="15">
        <v>41825.165972222225</v>
      </c>
    </row>
    <row r="75" spans="1:19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8273</v>
      </c>
      <c r="O75" t="s">
        <v>8274</v>
      </c>
      <c r="P75">
        <v>10</v>
      </c>
      <c r="Q75">
        <v>10</v>
      </c>
      <c r="R75" s="15">
        <v>41831.697939814818</v>
      </c>
      <c r="S75" s="15">
        <v>41861.697939814818</v>
      </c>
    </row>
    <row r="76" spans="1:19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v>2</v>
      </c>
      <c r="Q76">
        <v>202</v>
      </c>
      <c r="R76" s="15">
        <v>42621.389340277776</v>
      </c>
      <c r="S76" s="15">
        <v>42651.389340277776</v>
      </c>
    </row>
    <row r="77" spans="1:19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8273</v>
      </c>
      <c r="O77" t="s">
        <v>8274</v>
      </c>
      <c r="P77">
        <v>9</v>
      </c>
      <c r="Q77">
        <v>25.65</v>
      </c>
      <c r="R77" s="15">
        <v>41780.785729166666</v>
      </c>
      <c r="S77" s="15">
        <v>41840.785729166666</v>
      </c>
    </row>
    <row r="78" spans="1:19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8273</v>
      </c>
      <c r="O78" t="s">
        <v>8274</v>
      </c>
      <c r="P78">
        <v>21</v>
      </c>
      <c r="Q78">
        <v>56.05</v>
      </c>
      <c r="R78" s="15">
        <v>41766.072500000002</v>
      </c>
      <c r="S78" s="15">
        <v>41791.072500000002</v>
      </c>
    </row>
    <row r="79" spans="1:19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8273</v>
      </c>
      <c r="O79" t="s">
        <v>8274</v>
      </c>
      <c r="P79">
        <v>41</v>
      </c>
      <c r="Q79">
        <v>81.319999999999993</v>
      </c>
      <c r="R79" s="15">
        <v>41766.617291666669</v>
      </c>
      <c r="S79" s="15">
        <v>41793.290972222225</v>
      </c>
    </row>
    <row r="80" spans="1:19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8273</v>
      </c>
      <c r="O80" t="s">
        <v>8274</v>
      </c>
      <c r="P80">
        <v>2</v>
      </c>
      <c r="Q80">
        <v>70.17</v>
      </c>
      <c r="R80" s="15">
        <v>42248.627013888887</v>
      </c>
      <c r="S80" s="15">
        <v>42278.627013888887</v>
      </c>
    </row>
    <row r="81" spans="1:19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8273</v>
      </c>
      <c r="O81" t="s">
        <v>8274</v>
      </c>
      <c r="P81">
        <v>3</v>
      </c>
      <c r="Q81">
        <v>23.63</v>
      </c>
      <c r="R81" s="15">
        <v>41885.221550925926</v>
      </c>
      <c r="S81" s="15">
        <v>41916.290972222225</v>
      </c>
    </row>
    <row r="82" spans="1:19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8273</v>
      </c>
      <c r="O82" t="s">
        <v>8274</v>
      </c>
      <c r="P82">
        <v>16</v>
      </c>
      <c r="Q82">
        <v>188.56</v>
      </c>
      <c r="R82" s="15">
        <v>42159.224432870367</v>
      </c>
      <c r="S82" s="15">
        <v>42204.224432870367</v>
      </c>
    </row>
    <row r="83" spans="1:19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8273</v>
      </c>
      <c r="O83" t="s">
        <v>8274</v>
      </c>
      <c r="P83">
        <v>16</v>
      </c>
      <c r="Q83">
        <v>49.51</v>
      </c>
      <c r="R83" s="15">
        <v>42265.817002314812</v>
      </c>
      <c r="S83" s="15">
        <v>42295.817002314812</v>
      </c>
    </row>
    <row r="84" spans="1:19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8273</v>
      </c>
      <c r="O84" t="s">
        <v>8274</v>
      </c>
      <c r="P84">
        <v>4</v>
      </c>
      <c r="Q84">
        <v>9.5</v>
      </c>
      <c r="R84" s="15">
        <v>41975.124340277776</v>
      </c>
      <c r="S84" s="15">
        <v>42005.124340277776</v>
      </c>
    </row>
    <row r="85" spans="1:19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v>0</v>
      </c>
      <c r="Q85">
        <v>10</v>
      </c>
      <c r="R85" s="15">
        <v>42065.190694444449</v>
      </c>
      <c r="S85" s="15">
        <v>42090.149027777778</v>
      </c>
    </row>
    <row r="86" spans="1:19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8273</v>
      </c>
      <c r="O86" t="s">
        <v>8274</v>
      </c>
      <c r="P86">
        <v>0</v>
      </c>
      <c r="Q86">
        <v>13</v>
      </c>
      <c r="R86" s="15">
        <v>41848.84002314815</v>
      </c>
      <c r="S86" s="15">
        <v>41883.84002314815</v>
      </c>
    </row>
    <row r="87" spans="1:19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8273</v>
      </c>
      <c r="O87" t="s">
        <v>8274</v>
      </c>
      <c r="P87">
        <v>16</v>
      </c>
      <c r="Q87">
        <v>89.4</v>
      </c>
      <c r="R87" s="15">
        <v>42103.884930555556</v>
      </c>
      <c r="S87" s="15">
        <v>42133.884930555556</v>
      </c>
    </row>
    <row r="88" spans="1:19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8273</v>
      </c>
      <c r="O88" t="s">
        <v>8274</v>
      </c>
      <c r="P88">
        <v>3</v>
      </c>
      <c r="Q88">
        <v>25</v>
      </c>
      <c r="R88" s="15">
        <v>42059.970729166671</v>
      </c>
      <c r="S88" s="15">
        <v>42089.929062499999</v>
      </c>
    </row>
    <row r="89" spans="1:19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v>0</v>
      </c>
      <c r="Q89">
        <v>1</v>
      </c>
      <c r="R89" s="15">
        <v>42041.743090277778</v>
      </c>
      <c r="S89" s="15">
        <v>42071.701423611114</v>
      </c>
    </row>
    <row r="90" spans="1:19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8273</v>
      </c>
      <c r="O90" t="s">
        <v>8274</v>
      </c>
      <c r="P90">
        <v>5</v>
      </c>
      <c r="Q90">
        <v>65</v>
      </c>
      <c r="R90" s="15">
        <v>41829.73715277778</v>
      </c>
      <c r="S90" s="15">
        <v>41852.716666666667</v>
      </c>
    </row>
    <row r="91" spans="1:19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8273</v>
      </c>
      <c r="O91" t="s">
        <v>8274</v>
      </c>
      <c r="P91">
        <v>0</v>
      </c>
      <c r="Q91">
        <v>1</v>
      </c>
      <c r="R91" s="15">
        <v>41789.893599537041</v>
      </c>
      <c r="S91" s="15">
        <v>41815.875</v>
      </c>
    </row>
    <row r="92" spans="1:19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8273</v>
      </c>
      <c r="O92" t="s">
        <v>8274</v>
      </c>
      <c r="P92">
        <v>18</v>
      </c>
      <c r="Q92">
        <v>81.540000000000006</v>
      </c>
      <c r="R92" s="15">
        <v>41833.660995370366</v>
      </c>
      <c r="S92" s="15">
        <v>41863.660995370366</v>
      </c>
    </row>
    <row r="93" spans="1:19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8273</v>
      </c>
      <c r="O93" t="s">
        <v>8274</v>
      </c>
      <c r="P93">
        <v>5</v>
      </c>
      <c r="Q93">
        <v>100</v>
      </c>
      <c r="R93" s="15">
        <v>41914.590011574073</v>
      </c>
      <c r="S93" s="15">
        <v>41955.907638888893</v>
      </c>
    </row>
    <row r="94" spans="1:19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8273</v>
      </c>
      <c r="O94" t="s">
        <v>8274</v>
      </c>
      <c r="P94">
        <v>0</v>
      </c>
      <c r="Q94">
        <v>1</v>
      </c>
      <c r="R94" s="15">
        <v>42611.261064814811</v>
      </c>
      <c r="S94" s="15">
        <v>42625.707638888889</v>
      </c>
    </row>
    <row r="95" spans="1:19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8273</v>
      </c>
      <c r="O95" t="s">
        <v>8274</v>
      </c>
      <c r="P95">
        <v>0</v>
      </c>
      <c r="Q95">
        <v>0</v>
      </c>
      <c r="R95" s="15">
        <v>42253.633159722223</v>
      </c>
      <c r="S95" s="15">
        <v>42313.674826388888</v>
      </c>
    </row>
    <row r="96" spans="1:19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8273</v>
      </c>
      <c r="O96" t="s">
        <v>8274</v>
      </c>
      <c r="P96">
        <v>1</v>
      </c>
      <c r="Q96">
        <v>20</v>
      </c>
      <c r="R96" s="15">
        <v>42295.891828703709</v>
      </c>
      <c r="S96" s="15">
        <v>42325.933495370366</v>
      </c>
    </row>
    <row r="97" spans="1:19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8273</v>
      </c>
      <c r="O97" t="s">
        <v>8274</v>
      </c>
      <c r="P97">
        <v>1</v>
      </c>
      <c r="Q97">
        <v>5.5</v>
      </c>
      <c r="R97" s="15">
        <v>42402.947002314817</v>
      </c>
      <c r="S97" s="15">
        <v>42452.145138888889</v>
      </c>
    </row>
    <row r="98" spans="1:19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8273</v>
      </c>
      <c r="O98" t="s">
        <v>8274</v>
      </c>
      <c r="P98">
        <v>13</v>
      </c>
      <c r="Q98">
        <v>50.2</v>
      </c>
      <c r="R98" s="15">
        <v>42509.814108796301</v>
      </c>
      <c r="S98" s="15">
        <v>42539.814108796301</v>
      </c>
    </row>
    <row r="99" spans="1:19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8273</v>
      </c>
      <c r="O99" t="s">
        <v>8274</v>
      </c>
      <c r="P99">
        <v>1</v>
      </c>
      <c r="Q99">
        <v>13.11</v>
      </c>
      <c r="R99" s="15">
        <v>41977.004976851851</v>
      </c>
      <c r="S99" s="15">
        <v>42008.976388888885</v>
      </c>
    </row>
    <row r="100" spans="1:19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8273</v>
      </c>
      <c r="O100" t="s">
        <v>8274</v>
      </c>
      <c r="P100">
        <v>17</v>
      </c>
      <c r="Q100">
        <v>315.5</v>
      </c>
      <c r="R100" s="15">
        <v>42171.758611111116</v>
      </c>
      <c r="S100" s="15">
        <v>42231.758611111116</v>
      </c>
    </row>
    <row r="101" spans="1:19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8273</v>
      </c>
      <c r="O101" t="s">
        <v>8274</v>
      </c>
      <c r="P101">
        <v>33</v>
      </c>
      <c r="Q101">
        <v>37.14</v>
      </c>
      <c r="R101" s="15">
        <v>42056.1324537037</v>
      </c>
      <c r="S101" s="15">
        <v>42086.207638888889</v>
      </c>
    </row>
    <row r="102" spans="1:19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8273</v>
      </c>
      <c r="O102" t="s">
        <v>8274</v>
      </c>
      <c r="P102">
        <v>0</v>
      </c>
      <c r="Q102">
        <v>0</v>
      </c>
      <c r="R102" s="15">
        <v>41867.652280092596</v>
      </c>
      <c r="S102" s="15">
        <v>41875.291666666664</v>
      </c>
    </row>
    <row r="103" spans="1:19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8273</v>
      </c>
      <c r="O103" t="s">
        <v>8274</v>
      </c>
      <c r="P103">
        <v>22</v>
      </c>
      <c r="Q103">
        <v>128.27000000000001</v>
      </c>
      <c r="R103" s="15">
        <v>41779.657870370371</v>
      </c>
      <c r="S103" s="15">
        <v>41821.25</v>
      </c>
    </row>
    <row r="104" spans="1:19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8273</v>
      </c>
      <c r="O104" t="s">
        <v>8274</v>
      </c>
      <c r="P104">
        <v>3</v>
      </c>
      <c r="Q104">
        <v>47.27</v>
      </c>
      <c r="R104" s="15">
        <v>42679.958472222221</v>
      </c>
      <c r="S104" s="15">
        <v>42710.207638888889</v>
      </c>
    </row>
    <row r="105" spans="1:19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8273</v>
      </c>
      <c r="O105" t="s">
        <v>8274</v>
      </c>
      <c r="P105">
        <v>5</v>
      </c>
      <c r="Q105">
        <v>50</v>
      </c>
      <c r="R105" s="15">
        <v>42032.250208333338</v>
      </c>
      <c r="S105" s="15">
        <v>42063.250208333338</v>
      </c>
    </row>
    <row r="106" spans="1:19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8273</v>
      </c>
      <c r="O106" t="s">
        <v>8274</v>
      </c>
      <c r="P106">
        <v>11</v>
      </c>
      <c r="Q106">
        <v>42.5</v>
      </c>
      <c r="R106" s="15">
        <v>41793.191875000004</v>
      </c>
      <c r="S106" s="15">
        <v>41807.191875000004</v>
      </c>
    </row>
    <row r="107" spans="1:19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8273</v>
      </c>
      <c r="O107" t="s">
        <v>8274</v>
      </c>
      <c r="P107">
        <v>1</v>
      </c>
      <c r="Q107">
        <v>62.5</v>
      </c>
      <c r="R107" s="15">
        <v>41843.775011574071</v>
      </c>
      <c r="S107" s="15">
        <v>41863.775011574071</v>
      </c>
    </row>
    <row r="108" spans="1:19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8273</v>
      </c>
      <c r="O108" t="s">
        <v>8274</v>
      </c>
      <c r="P108">
        <v>5</v>
      </c>
      <c r="Q108">
        <v>27</v>
      </c>
      <c r="R108" s="15">
        <v>42136.092488425929</v>
      </c>
      <c r="S108" s="15">
        <v>42166.092488425929</v>
      </c>
    </row>
    <row r="109" spans="1:19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8273</v>
      </c>
      <c r="O109" t="s">
        <v>8274</v>
      </c>
      <c r="P109">
        <v>1</v>
      </c>
      <c r="Q109">
        <v>25</v>
      </c>
      <c r="R109" s="15">
        <v>42317.826377314821</v>
      </c>
      <c r="S109" s="15">
        <v>42357.826377314821</v>
      </c>
    </row>
    <row r="110" spans="1:19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8273</v>
      </c>
      <c r="O110" t="s">
        <v>8274</v>
      </c>
      <c r="P110">
        <v>0</v>
      </c>
      <c r="Q110">
        <v>0</v>
      </c>
      <c r="R110" s="15">
        <v>42186.01116898148</v>
      </c>
      <c r="S110" s="15">
        <v>42230.818055555559</v>
      </c>
    </row>
    <row r="111" spans="1:19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8273</v>
      </c>
      <c r="O111" t="s">
        <v>8274</v>
      </c>
      <c r="P111">
        <v>0</v>
      </c>
      <c r="Q111">
        <v>1.5</v>
      </c>
      <c r="R111" s="15">
        <v>42095.229166666672</v>
      </c>
      <c r="S111" s="15">
        <v>42109.211111111115</v>
      </c>
    </row>
    <row r="112" spans="1:19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8273</v>
      </c>
      <c r="O112" t="s">
        <v>8274</v>
      </c>
      <c r="P112">
        <v>15</v>
      </c>
      <c r="Q112">
        <v>38.25</v>
      </c>
      <c r="R112" s="15">
        <v>41906.819513888891</v>
      </c>
      <c r="S112" s="15">
        <v>41938.838888888888</v>
      </c>
    </row>
    <row r="113" spans="1:19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8273</v>
      </c>
      <c r="O113" t="s">
        <v>8274</v>
      </c>
      <c r="P113">
        <v>9</v>
      </c>
      <c r="Q113">
        <v>16.25</v>
      </c>
      <c r="R113" s="15">
        <v>41834.135370370372</v>
      </c>
      <c r="S113" s="15">
        <v>41849.135370370372</v>
      </c>
    </row>
    <row r="114" spans="1:19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8273</v>
      </c>
      <c r="O114" t="s">
        <v>8274</v>
      </c>
      <c r="P114">
        <v>0</v>
      </c>
      <c r="Q114">
        <v>33.75</v>
      </c>
      <c r="R114" s="15">
        <v>41863.359282407408</v>
      </c>
      <c r="S114" s="15">
        <v>41893.359282407408</v>
      </c>
    </row>
    <row r="115" spans="1:19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8273</v>
      </c>
      <c r="O115" t="s">
        <v>8274</v>
      </c>
      <c r="P115">
        <v>3</v>
      </c>
      <c r="Q115">
        <v>61.67</v>
      </c>
      <c r="R115" s="15">
        <v>42224.756909722222</v>
      </c>
      <c r="S115" s="15">
        <v>42254.756909722222</v>
      </c>
    </row>
    <row r="116" spans="1:19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8273</v>
      </c>
      <c r="O116" t="s">
        <v>8274</v>
      </c>
      <c r="P116">
        <v>37</v>
      </c>
      <c r="Q116">
        <v>83.14</v>
      </c>
      <c r="R116" s="15">
        <v>41939.8122337963</v>
      </c>
      <c r="S116" s="15">
        <v>41969.853900462964</v>
      </c>
    </row>
    <row r="117" spans="1:19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v>0</v>
      </c>
      <c r="Q117">
        <v>1</v>
      </c>
      <c r="R117" s="15">
        <v>42059.270023148143</v>
      </c>
      <c r="S117" s="15">
        <v>42119.190972222219</v>
      </c>
    </row>
    <row r="118" spans="1:19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v>10</v>
      </c>
      <c r="Q118">
        <v>142.86000000000001</v>
      </c>
      <c r="R118" s="15">
        <v>42308.211215277777</v>
      </c>
      <c r="S118" s="15">
        <v>42338.252881944441</v>
      </c>
    </row>
    <row r="119" spans="1:19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8273</v>
      </c>
      <c r="O119" t="s">
        <v>8274</v>
      </c>
      <c r="P119">
        <v>8</v>
      </c>
      <c r="Q119">
        <v>10.17</v>
      </c>
      <c r="R119" s="15">
        <v>42020.768634259264</v>
      </c>
      <c r="S119" s="15">
        <v>42065.958333333328</v>
      </c>
    </row>
    <row r="120" spans="1:19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8273</v>
      </c>
      <c r="O120" t="s">
        <v>8274</v>
      </c>
      <c r="P120">
        <v>15</v>
      </c>
      <c r="Q120">
        <v>57.25</v>
      </c>
      <c r="R120" s="15">
        <v>41786.959745370368</v>
      </c>
      <c r="S120" s="15">
        <v>41816.959745370368</v>
      </c>
    </row>
    <row r="121" spans="1:19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8273</v>
      </c>
      <c r="O121" t="s">
        <v>8274</v>
      </c>
      <c r="P121">
        <v>10</v>
      </c>
      <c r="Q121">
        <v>5</v>
      </c>
      <c r="R121" s="15">
        <v>41820.870821759258</v>
      </c>
      <c r="S121" s="15">
        <v>41850.870821759258</v>
      </c>
    </row>
    <row r="122" spans="1:19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8273</v>
      </c>
      <c r="O122" t="s">
        <v>8274</v>
      </c>
      <c r="P122">
        <v>13</v>
      </c>
      <c r="Q122">
        <v>93</v>
      </c>
      <c r="R122" s="15">
        <v>42265.683182870373</v>
      </c>
      <c r="S122" s="15">
        <v>42293.207638888889</v>
      </c>
    </row>
    <row r="123" spans="1:19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8273</v>
      </c>
      <c r="O123" t="s">
        <v>8274</v>
      </c>
      <c r="P123">
        <v>2</v>
      </c>
      <c r="Q123">
        <v>32.36</v>
      </c>
      <c r="R123" s="15">
        <v>42601.827141203699</v>
      </c>
      <c r="S123" s="15">
        <v>42631.827141203699</v>
      </c>
    </row>
    <row r="124" spans="1:19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8273</v>
      </c>
      <c r="O124" t="s">
        <v>8274</v>
      </c>
      <c r="P124">
        <v>0</v>
      </c>
      <c r="Q124">
        <v>0</v>
      </c>
      <c r="R124" s="15">
        <v>42228.151701388888</v>
      </c>
      <c r="S124" s="15">
        <v>42253.151701388888</v>
      </c>
    </row>
    <row r="125" spans="1:19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8273</v>
      </c>
      <c r="O125" t="s">
        <v>8274</v>
      </c>
      <c r="P125">
        <v>0</v>
      </c>
      <c r="Q125">
        <v>1</v>
      </c>
      <c r="R125" s="15">
        <v>42415.168564814812</v>
      </c>
      <c r="S125" s="15">
        <v>42445.126898148148</v>
      </c>
    </row>
    <row r="126" spans="1:19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8273</v>
      </c>
      <c r="O126" t="s">
        <v>8274</v>
      </c>
      <c r="P126">
        <v>16</v>
      </c>
      <c r="Q126">
        <v>91.83</v>
      </c>
      <c r="R126" s="15">
        <v>42538.968310185184</v>
      </c>
      <c r="S126" s="15">
        <v>42568.029861111107</v>
      </c>
    </row>
    <row r="127" spans="1:19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8273</v>
      </c>
      <c r="O127" t="s">
        <v>8274</v>
      </c>
      <c r="P127">
        <v>11</v>
      </c>
      <c r="Q127">
        <v>45.83</v>
      </c>
      <c r="R127" s="15">
        <v>42233.671747685185</v>
      </c>
      <c r="S127" s="15">
        <v>42278.541666666672</v>
      </c>
    </row>
    <row r="128" spans="1:19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8273</v>
      </c>
      <c r="O128" t="s">
        <v>8274</v>
      </c>
      <c r="P128">
        <v>0</v>
      </c>
      <c r="Q128">
        <v>0</v>
      </c>
      <c r="R128" s="15">
        <v>42675.262962962966</v>
      </c>
      <c r="S128" s="15">
        <v>42705.304629629631</v>
      </c>
    </row>
    <row r="129" spans="1:19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8273</v>
      </c>
      <c r="O129" t="s">
        <v>8274</v>
      </c>
      <c r="P129">
        <v>86</v>
      </c>
      <c r="Q129">
        <v>248.5</v>
      </c>
      <c r="R129" s="15">
        <v>42534.631481481483</v>
      </c>
      <c r="S129" s="15">
        <v>42562.631481481483</v>
      </c>
    </row>
    <row r="130" spans="1:19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8273</v>
      </c>
      <c r="O130" t="s">
        <v>8274</v>
      </c>
      <c r="P130">
        <v>12</v>
      </c>
      <c r="Q130">
        <v>79.400000000000006</v>
      </c>
      <c r="R130" s="15">
        <v>42151.905717592599</v>
      </c>
      <c r="S130" s="15">
        <v>42182.905717592599</v>
      </c>
    </row>
    <row r="131" spans="1:19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8273</v>
      </c>
      <c r="O131" t="s">
        <v>8274</v>
      </c>
      <c r="P131">
        <v>0</v>
      </c>
      <c r="Q131">
        <v>5.5</v>
      </c>
      <c r="R131" s="15">
        <v>41961.492488425924</v>
      </c>
      <c r="S131" s="15">
        <v>42006.492488425924</v>
      </c>
    </row>
    <row r="132" spans="1:19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8273</v>
      </c>
      <c r="O132" t="s">
        <v>8274</v>
      </c>
      <c r="P132">
        <v>1</v>
      </c>
      <c r="Q132">
        <v>25</v>
      </c>
      <c r="R132" s="15">
        <v>41940.587233796294</v>
      </c>
      <c r="S132" s="15">
        <v>41968.041666666672</v>
      </c>
    </row>
    <row r="133" spans="1:19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8273</v>
      </c>
      <c r="O133" t="s">
        <v>8274</v>
      </c>
      <c r="P133">
        <v>0</v>
      </c>
      <c r="Q133">
        <v>0</v>
      </c>
      <c r="R133" s="15">
        <v>42111.904097222221</v>
      </c>
      <c r="S133" s="15">
        <v>42171.904097222221</v>
      </c>
    </row>
    <row r="134" spans="1:19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8273</v>
      </c>
      <c r="O134" t="s">
        <v>8274</v>
      </c>
      <c r="P134">
        <v>36</v>
      </c>
      <c r="Q134">
        <v>137.08000000000001</v>
      </c>
      <c r="R134" s="15">
        <v>42279.778564814813</v>
      </c>
      <c r="S134" s="15">
        <v>42310.701388888891</v>
      </c>
    </row>
    <row r="135" spans="1:19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8273</v>
      </c>
      <c r="O135" t="s">
        <v>8274</v>
      </c>
      <c r="P135">
        <v>0</v>
      </c>
      <c r="Q135">
        <v>0</v>
      </c>
      <c r="R135" s="15">
        <v>42213.662905092591</v>
      </c>
      <c r="S135" s="15">
        <v>42243.662905092591</v>
      </c>
    </row>
    <row r="136" spans="1:19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v>0</v>
      </c>
      <c r="Q136">
        <v>5</v>
      </c>
      <c r="R136" s="15">
        <v>42109.801712962959</v>
      </c>
      <c r="S136" s="15">
        <v>42139.801712962959</v>
      </c>
    </row>
    <row r="137" spans="1:19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8273</v>
      </c>
      <c r="O137" t="s">
        <v>8274</v>
      </c>
      <c r="P137">
        <v>3</v>
      </c>
      <c r="Q137">
        <v>39</v>
      </c>
      <c r="R137" s="15">
        <v>42031.833587962959</v>
      </c>
      <c r="S137" s="15">
        <v>42063.333333333328</v>
      </c>
    </row>
    <row r="138" spans="1:19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8273</v>
      </c>
      <c r="O138" t="s">
        <v>8274</v>
      </c>
      <c r="P138">
        <v>3</v>
      </c>
      <c r="Q138">
        <v>50.5</v>
      </c>
      <c r="R138" s="15">
        <v>42615.142870370371</v>
      </c>
      <c r="S138" s="15">
        <v>42645.142870370371</v>
      </c>
    </row>
    <row r="139" spans="1:19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8273</v>
      </c>
      <c r="O139" t="s">
        <v>8274</v>
      </c>
      <c r="P139">
        <v>1</v>
      </c>
      <c r="Q139">
        <v>25</v>
      </c>
      <c r="R139" s="15">
        <v>42439.702314814815</v>
      </c>
      <c r="S139" s="15">
        <v>42468.774305555555</v>
      </c>
    </row>
    <row r="140" spans="1:19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v>0</v>
      </c>
      <c r="Q140">
        <v>25</v>
      </c>
      <c r="R140" s="15">
        <v>42243.790393518517</v>
      </c>
      <c r="S140" s="15">
        <v>42303.790393518517</v>
      </c>
    </row>
    <row r="141" spans="1:19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8273</v>
      </c>
      <c r="O141" t="s">
        <v>8274</v>
      </c>
      <c r="P141">
        <v>0</v>
      </c>
      <c r="Q141">
        <v>0</v>
      </c>
      <c r="R141" s="15">
        <v>42550.048449074078</v>
      </c>
      <c r="S141" s="15">
        <v>42580.978472222225</v>
      </c>
    </row>
    <row r="142" spans="1:19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8273</v>
      </c>
      <c r="O142" t="s">
        <v>8274</v>
      </c>
      <c r="P142">
        <v>24</v>
      </c>
      <c r="Q142">
        <v>53.13</v>
      </c>
      <c r="R142" s="15">
        <v>42306.848854166667</v>
      </c>
      <c r="S142" s="15">
        <v>42336.890520833331</v>
      </c>
    </row>
    <row r="143" spans="1:19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8273</v>
      </c>
      <c r="O143" t="s">
        <v>8274</v>
      </c>
      <c r="P143">
        <v>0</v>
      </c>
      <c r="Q143">
        <v>0</v>
      </c>
      <c r="R143" s="15">
        <v>42457.932025462964</v>
      </c>
      <c r="S143" s="15">
        <v>42485.013888888891</v>
      </c>
    </row>
    <row r="144" spans="1:19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8273</v>
      </c>
      <c r="O144" t="s">
        <v>8274</v>
      </c>
      <c r="P144">
        <v>0</v>
      </c>
      <c r="Q144">
        <v>7</v>
      </c>
      <c r="R144" s="15">
        <v>42513.976319444439</v>
      </c>
      <c r="S144" s="15">
        <v>42559.976319444439</v>
      </c>
    </row>
    <row r="145" spans="1:19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8273</v>
      </c>
      <c r="O145" t="s">
        <v>8274</v>
      </c>
      <c r="P145">
        <v>32</v>
      </c>
      <c r="Q145">
        <v>40.06</v>
      </c>
      <c r="R145" s="15">
        <v>41816.950370370374</v>
      </c>
      <c r="S145" s="15">
        <v>41853.583333333336</v>
      </c>
    </row>
    <row r="146" spans="1:19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8273</v>
      </c>
      <c r="O146" t="s">
        <v>8274</v>
      </c>
      <c r="P146">
        <v>24</v>
      </c>
      <c r="Q146">
        <v>24.33</v>
      </c>
      <c r="R146" s="15">
        <v>41880.788842592592</v>
      </c>
      <c r="S146" s="15">
        <v>41910.788842592592</v>
      </c>
    </row>
    <row r="147" spans="1:19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8273</v>
      </c>
      <c r="O147" t="s">
        <v>8274</v>
      </c>
      <c r="P147">
        <v>2</v>
      </c>
      <c r="Q147">
        <v>11.25</v>
      </c>
      <c r="R147" s="15">
        <v>42342.845555555556</v>
      </c>
      <c r="S147" s="15">
        <v>42372.845555555556</v>
      </c>
    </row>
    <row r="148" spans="1:19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8273</v>
      </c>
      <c r="O148" t="s">
        <v>8274</v>
      </c>
      <c r="P148">
        <v>6</v>
      </c>
      <c r="Q148">
        <v>42</v>
      </c>
      <c r="R148" s="15">
        <v>42053.722060185188</v>
      </c>
      <c r="S148" s="15">
        <v>42113.680393518516</v>
      </c>
    </row>
    <row r="149" spans="1:19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8273</v>
      </c>
      <c r="O149" t="s">
        <v>8274</v>
      </c>
      <c r="P149">
        <v>14</v>
      </c>
      <c r="Q149">
        <v>71.25</v>
      </c>
      <c r="R149" s="15">
        <v>42414.235879629632</v>
      </c>
      <c r="S149" s="15">
        <v>42474.194212962961</v>
      </c>
    </row>
    <row r="150" spans="1:19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v>1</v>
      </c>
      <c r="Q150">
        <v>22.5</v>
      </c>
      <c r="R150" s="15">
        <v>41801.711550925924</v>
      </c>
      <c r="S150" s="15">
        <v>41844.124305555553</v>
      </c>
    </row>
    <row r="151" spans="1:19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8273</v>
      </c>
      <c r="O151" t="s">
        <v>8274</v>
      </c>
      <c r="P151">
        <v>24</v>
      </c>
      <c r="Q151">
        <v>41</v>
      </c>
      <c r="R151" s="15">
        <v>42770.290590277778</v>
      </c>
      <c r="S151" s="15">
        <v>42800.290590277778</v>
      </c>
    </row>
    <row r="152" spans="1:19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8273</v>
      </c>
      <c r="O152" t="s">
        <v>8274</v>
      </c>
      <c r="P152">
        <v>11</v>
      </c>
      <c r="Q152">
        <v>47.91</v>
      </c>
      <c r="R152" s="15">
        <v>42452.815659722226</v>
      </c>
      <c r="S152" s="15">
        <v>42512.815659722226</v>
      </c>
    </row>
    <row r="153" spans="1:19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8273</v>
      </c>
      <c r="O153" t="s">
        <v>8274</v>
      </c>
      <c r="P153">
        <v>7</v>
      </c>
      <c r="Q153">
        <v>35.17</v>
      </c>
      <c r="R153" s="15">
        <v>42601.854699074072</v>
      </c>
      <c r="S153" s="15">
        <v>42611.163194444445</v>
      </c>
    </row>
    <row r="154" spans="1:19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8273</v>
      </c>
      <c r="O154" t="s">
        <v>8274</v>
      </c>
      <c r="P154">
        <v>0</v>
      </c>
      <c r="Q154">
        <v>5.5</v>
      </c>
      <c r="R154" s="15">
        <v>42447.863553240735</v>
      </c>
      <c r="S154" s="15">
        <v>42477.863553240735</v>
      </c>
    </row>
    <row r="155" spans="1:19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8273</v>
      </c>
      <c r="O155" t="s">
        <v>8274</v>
      </c>
      <c r="P155">
        <v>1</v>
      </c>
      <c r="Q155">
        <v>22.67</v>
      </c>
      <c r="R155" s="15">
        <v>41811.536180555559</v>
      </c>
      <c r="S155" s="15">
        <v>41841.536180555559</v>
      </c>
    </row>
    <row r="156" spans="1:19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8273</v>
      </c>
      <c r="O156" t="s">
        <v>8274</v>
      </c>
      <c r="P156">
        <v>21</v>
      </c>
      <c r="Q156">
        <v>26.38</v>
      </c>
      <c r="R156" s="15">
        <v>41981.067523148144</v>
      </c>
      <c r="S156" s="15">
        <v>42041.067523148144</v>
      </c>
    </row>
    <row r="157" spans="1:19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8273</v>
      </c>
      <c r="O157" t="s">
        <v>8274</v>
      </c>
      <c r="P157">
        <v>78</v>
      </c>
      <c r="Q157">
        <v>105.54</v>
      </c>
      <c r="R157" s="15">
        <v>42469.68414351852</v>
      </c>
      <c r="S157" s="15">
        <v>42499.166666666672</v>
      </c>
    </row>
    <row r="158" spans="1:19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8273</v>
      </c>
      <c r="O158" t="s">
        <v>8274</v>
      </c>
      <c r="P158">
        <v>0</v>
      </c>
      <c r="Q158">
        <v>0</v>
      </c>
      <c r="R158" s="15">
        <v>42534.866875</v>
      </c>
      <c r="S158" s="15">
        <v>42564.866875</v>
      </c>
    </row>
    <row r="159" spans="1:19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8273</v>
      </c>
      <c r="O159" t="s">
        <v>8274</v>
      </c>
      <c r="P159">
        <v>48</v>
      </c>
      <c r="Q159">
        <v>62</v>
      </c>
      <c r="R159" s="15">
        <v>41830.858344907407</v>
      </c>
      <c r="S159" s="15">
        <v>41852.291666666664</v>
      </c>
    </row>
    <row r="160" spans="1:19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8273</v>
      </c>
      <c r="O160" t="s">
        <v>8274</v>
      </c>
      <c r="P160">
        <v>1</v>
      </c>
      <c r="Q160">
        <v>217.5</v>
      </c>
      <c r="R160" s="15">
        <v>42543.788564814815</v>
      </c>
      <c r="S160" s="15">
        <v>42573.788564814815</v>
      </c>
    </row>
    <row r="161" spans="1:19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8273</v>
      </c>
      <c r="O161" t="s">
        <v>8274</v>
      </c>
      <c r="P161">
        <v>11</v>
      </c>
      <c r="Q161">
        <v>26.75</v>
      </c>
      <c r="R161" s="15">
        <v>41975.642974537041</v>
      </c>
      <c r="S161" s="15">
        <v>42035.642974537041</v>
      </c>
    </row>
    <row r="162" spans="1:19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8273</v>
      </c>
      <c r="O162" t="s">
        <v>8274</v>
      </c>
      <c r="P162">
        <v>18</v>
      </c>
      <c r="Q162">
        <v>64.290000000000006</v>
      </c>
      <c r="R162" s="15">
        <v>41795.598923611113</v>
      </c>
      <c r="S162" s="15">
        <v>41825.598923611113</v>
      </c>
    </row>
    <row r="163" spans="1:19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8273</v>
      </c>
      <c r="O163" t="s">
        <v>8274</v>
      </c>
      <c r="P163">
        <v>4</v>
      </c>
      <c r="Q163">
        <v>175</v>
      </c>
      <c r="R163" s="15">
        <v>42508.179965277777</v>
      </c>
      <c r="S163" s="15">
        <v>42568.179965277777</v>
      </c>
    </row>
    <row r="164" spans="1:19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8273</v>
      </c>
      <c r="O164" t="s">
        <v>8274</v>
      </c>
      <c r="P164">
        <v>35</v>
      </c>
      <c r="Q164">
        <v>84.28</v>
      </c>
      <c r="R164" s="15">
        <v>41747.86986111111</v>
      </c>
      <c r="S164" s="15">
        <v>41779.290972222225</v>
      </c>
    </row>
    <row r="165" spans="1:19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8273</v>
      </c>
      <c r="O165" t="s">
        <v>8274</v>
      </c>
      <c r="P165">
        <v>32</v>
      </c>
      <c r="Q165">
        <v>33.74</v>
      </c>
      <c r="R165" s="15">
        <v>42399.707407407404</v>
      </c>
      <c r="S165" s="15">
        <v>42420.878472222219</v>
      </c>
    </row>
    <row r="166" spans="1:19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8273</v>
      </c>
      <c r="O166" t="s">
        <v>8274</v>
      </c>
      <c r="P166">
        <v>2</v>
      </c>
      <c r="Q166">
        <v>8</v>
      </c>
      <c r="R166" s="15">
        <v>42230.08116898148</v>
      </c>
      <c r="S166" s="15">
        <v>42245.08116898148</v>
      </c>
    </row>
    <row r="167" spans="1:19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8273</v>
      </c>
      <c r="O167" t="s">
        <v>8274</v>
      </c>
      <c r="P167">
        <v>0</v>
      </c>
      <c r="Q167">
        <v>0</v>
      </c>
      <c r="R167" s="15">
        <v>42286.749780092592</v>
      </c>
      <c r="S167" s="15">
        <v>42316.791446759264</v>
      </c>
    </row>
    <row r="168" spans="1:19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v>20</v>
      </c>
      <c r="Q168">
        <v>100</v>
      </c>
      <c r="R168" s="15">
        <v>42125.644467592589</v>
      </c>
      <c r="S168" s="15">
        <v>42155.644467592589</v>
      </c>
    </row>
    <row r="169" spans="1:19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8273</v>
      </c>
      <c r="O169" t="s">
        <v>8274</v>
      </c>
      <c r="P169">
        <v>5</v>
      </c>
      <c r="Q169">
        <v>60.11</v>
      </c>
      <c r="R169" s="15">
        <v>42289.94049768518</v>
      </c>
      <c r="S169" s="15">
        <v>42349.982164351852</v>
      </c>
    </row>
    <row r="170" spans="1:19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8273</v>
      </c>
      <c r="O170" t="s">
        <v>8274</v>
      </c>
      <c r="P170">
        <v>0</v>
      </c>
      <c r="Q170">
        <v>3</v>
      </c>
      <c r="R170" s="15">
        <v>42107.864722222221</v>
      </c>
      <c r="S170" s="15">
        <v>42137.864722222221</v>
      </c>
    </row>
    <row r="171" spans="1:19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v>0</v>
      </c>
      <c r="Q171">
        <v>5</v>
      </c>
      <c r="R171" s="15">
        <v>41809.389930555553</v>
      </c>
      <c r="S171" s="15">
        <v>41839.389930555553</v>
      </c>
    </row>
    <row r="172" spans="1:19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8273</v>
      </c>
      <c r="O172" t="s">
        <v>8274</v>
      </c>
      <c r="P172">
        <v>17</v>
      </c>
      <c r="Q172">
        <v>29.24</v>
      </c>
      <c r="R172" s="15">
        <v>41950.26694444444</v>
      </c>
      <c r="S172" s="15">
        <v>41963.669444444444</v>
      </c>
    </row>
    <row r="173" spans="1:19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8273</v>
      </c>
      <c r="O173" t="s">
        <v>8274</v>
      </c>
      <c r="P173">
        <v>57</v>
      </c>
      <c r="Q173">
        <v>59.58</v>
      </c>
      <c r="R173" s="15">
        <v>42061.963263888887</v>
      </c>
      <c r="S173" s="15">
        <v>42091.921597222223</v>
      </c>
    </row>
    <row r="174" spans="1:19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8273</v>
      </c>
      <c r="O174" t="s">
        <v>8274</v>
      </c>
      <c r="P174">
        <v>17</v>
      </c>
      <c r="Q174">
        <v>82.57</v>
      </c>
      <c r="R174" s="15">
        <v>41842.828680555554</v>
      </c>
      <c r="S174" s="15">
        <v>41882.827650462961</v>
      </c>
    </row>
    <row r="175" spans="1:19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8273</v>
      </c>
      <c r="O175" t="s">
        <v>8274</v>
      </c>
      <c r="P175">
        <v>0</v>
      </c>
      <c r="Q175">
        <v>10</v>
      </c>
      <c r="R175" s="15">
        <v>42437.64534722222</v>
      </c>
      <c r="S175" s="15">
        <v>42497.603680555556</v>
      </c>
    </row>
    <row r="176" spans="1:19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8273</v>
      </c>
      <c r="O176" t="s">
        <v>8274</v>
      </c>
      <c r="P176">
        <v>2</v>
      </c>
      <c r="Q176">
        <v>5.75</v>
      </c>
      <c r="R176" s="15">
        <v>41879.043530092589</v>
      </c>
      <c r="S176" s="15">
        <v>41909.043530092589</v>
      </c>
    </row>
    <row r="177" spans="1:19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8273</v>
      </c>
      <c r="O177" t="s">
        <v>8274</v>
      </c>
      <c r="P177">
        <v>10</v>
      </c>
      <c r="Q177">
        <v>100.5</v>
      </c>
      <c r="R177" s="15">
        <v>42020.587349537032</v>
      </c>
      <c r="S177" s="15">
        <v>42050.587349537032</v>
      </c>
    </row>
    <row r="178" spans="1:19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8273</v>
      </c>
      <c r="O178" t="s">
        <v>8274</v>
      </c>
      <c r="P178">
        <v>0</v>
      </c>
      <c r="Q178">
        <v>1</v>
      </c>
      <c r="R178" s="15">
        <v>41890.16269675926</v>
      </c>
      <c r="S178" s="15">
        <v>41920.16269675926</v>
      </c>
    </row>
    <row r="179" spans="1:19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8273</v>
      </c>
      <c r="O179" t="s">
        <v>8274</v>
      </c>
      <c r="P179">
        <v>1</v>
      </c>
      <c r="Q179">
        <v>20</v>
      </c>
      <c r="R179" s="15">
        <v>41872.807696759257</v>
      </c>
      <c r="S179" s="15">
        <v>41932.807696759257</v>
      </c>
    </row>
    <row r="180" spans="1:19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v>0</v>
      </c>
      <c r="Q180">
        <v>2</v>
      </c>
      <c r="R180" s="15">
        <v>42391.772997685184</v>
      </c>
      <c r="S180" s="15">
        <v>42416.772997685184</v>
      </c>
    </row>
    <row r="181" spans="1:19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v>0</v>
      </c>
      <c r="Q181">
        <v>5</v>
      </c>
      <c r="R181" s="15">
        <v>41848.772928240738</v>
      </c>
      <c r="S181" s="15">
        <v>41877.686111111114</v>
      </c>
    </row>
    <row r="182" spans="1:19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8273</v>
      </c>
      <c r="O182" t="s">
        <v>8274</v>
      </c>
      <c r="P182">
        <v>24</v>
      </c>
      <c r="Q182">
        <v>45.84</v>
      </c>
      <c r="R182" s="15">
        <v>41921.770439814813</v>
      </c>
      <c r="S182" s="15">
        <v>41938.770439814813</v>
      </c>
    </row>
    <row r="183" spans="1:19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8273</v>
      </c>
      <c r="O183" t="s">
        <v>8274</v>
      </c>
      <c r="P183">
        <v>1</v>
      </c>
      <c r="Q183">
        <v>13</v>
      </c>
      <c r="R183" s="15">
        <v>42021.301192129627</v>
      </c>
      <c r="S183" s="15">
        <v>42051.301192129627</v>
      </c>
    </row>
    <row r="184" spans="1:19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8273</v>
      </c>
      <c r="O184" t="s">
        <v>8274</v>
      </c>
      <c r="P184">
        <v>0</v>
      </c>
      <c r="Q184">
        <v>0</v>
      </c>
      <c r="R184" s="15">
        <v>42419.246168981481</v>
      </c>
      <c r="S184" s="15">
        <v>42434.246168981481</v>
      </c>
    </row>
    <row r="185" spans="1:19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v>0</v>
      </c>
      <c r="Q185">
        <v>1</v>
      </c>
      <c r="R185" s="15">
        <v>42174.780821759254</v>
      </c>
      <c r="S185" s="15">
        <v>42204.780821759254</v>
      </c>
    </row>
    <row r="186" spans="1:19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v>1</v>
      </c>
      <c r="Q186">
        <v>52.5</v>
      </c>
      <c r="R186" s="15">
        <v>41856.672152777777</v>
      </c>
      <c r="S186" s="15">
        <v>41886.672152777777</v>
      </c>
    </row>
    <row r="187" spans="1:19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8273</v>
      </c>
      <c r="O187" t="s">
        <v>8274</v>
      </c>
      <c r="P187">
        <v>1</v>
      </c>
      <c r="Q187">
        <v>7.25</v>
      </c>
      <c r="R187" s="15">
        <v>42417.675879629634</v>
      </c>
      <c r="S187" s="15">
        <v>42475.686111111107</v>
      </c>
    </row>
    <row r="188" spans="1:19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8273</v>
      </c>
      <c r="O188" t="s">
        <v>8274</v>
      </c>
      <c r="P188">
        <v>17</v>
      </c>
      <c r="Q188">
        <v>33.33</v>
      </c>
      <c r="R188" s="15">
        <v>42057.190960648149</v>
      </c>
      <c r="S188" s="15">
        <v>42087.149293981478</v>
      </c>
    </row>
    <row r="189" spans="1:19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v>1</v>
      </c>
      <c r="Q189">
        <v>62.5</v>
      </c>
      <c r="R189" s="15">
        <v>41878.911550925928</v>
      </c>
      <c r="S189" s="15">
        <v>41938.911550925928</v>
      </c>
    </row>
    <row r="190" spans="1:19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8273</v>
      </c>
      <c r="O190" t="s">
        <v>8274</v>
      </c>
      <c r="P190">
        <v>70</v>
      </c>
      <c r="Q190">
        <v>63.56</v>
      </c>
      <c r="R190" s="15">
        <v>41990.584108796291</v>
      </c>
      <c r="S190" s="15">
        <v>42036.120833333334</v>
      </c>
    </row>
    <row r="191" spans="1:19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8273</v>
      </c>
      <c r="O191" t="s">
        <v>8274</v>
      </c>
      <c r="P191">
        <v>0</v>
      </c>
      <c r="Q191">
        <v>0</v>
      </c>
      <c r="R191" s="15">
        <v>42408.999571759254</v>
      </c>
      <c r="S191" s="15">
        <v>42453.957905092597</v>
      </c>
    </row>
    <row r="192" spans="1:19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v>1</v>
      </c>
      <c r="Q192">
        <v>10</v>
      </c>
      <c r="R192" s="15">
        <v>42217.670104166667</v>
      </c>
      <c r="S192" s="15">
        <v>42247.670104166667</v>
      </c>
    </row>
    <row r="193" spans="1:19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8273</v>
      </c>
      <c r="O193" t="s">
        <v>8274</v>
      </c>
      <c r="P193">
        <v>0</v>
      </c>
      <c r="Q193">
        <v>0</v>
      </c>
      <c r="R193" s="15">
        <v>42282.655543981484</v>
      </c>
      <c r="S193" s="15">
        <v>42342.697210648148</v>
      </c>
    </row>
    <row r="194" spans="1:19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8273</v>
      </c>
      <c r="O194" t="s">
        <v>8274</v>
      </c>
      <c r="P194">
        <v>7</v>
      </c>
      <c r="Q194">
        <v>30.71</v>
      </c>
      <c r="R194" s="15">
        <v>42768.97084490741</v>
      </c>
      <c r="S194" s="15">
        <v>42789.041666666672</v>
      </c>
    </row>
    <row r="195" spans="1:19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8273</v>
      </c>
      <c r="O195" t="s">
        <v>8274</v>
      </c>
      <c r="P195">
        <v>28</v>
      </c>
      <c r="Q195">
        <v>51</v>
      </c>
      <c r="R195" s="15">
        <v>41765.938657407409</v>
      </c>
      <c r="S195" s="15">
        <v>41795.938657407409</v>
      </c>
    </row>
    <row r="196" spans="1:19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8273</v>
      </c>
      <c r="O196" t="s">
        <v>8274</v>
      </c>
      <c r="P196">
        <v>0</v>
      </c>
      <c r="Q196">
        <v>0</v>
      </c>
      <c r="R196" s="15">
        <v>42322.025115740747</v>
      </c>
      <c r="S196" s="15">
        <v>42352.025115740747</v>
      </c>
    </row>
    <row r="197" spans="1:19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8273</v>
      </c>
      <c r="O197" t="s">
        <v>8274</v>
      </c>
      <c r="P197">
        <v>16</v>
      </c>
      <c r="Q197">
        <v>66.67</v>
      </c>
      <c r="R197" s="15">
        <v>42374.655081018514</v>
      </c>
      <c r="S197" s="15">
        <v>42403.784027777772</v>
      </c>
    </row>
    <row r="198" spans="1:19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8273</v>
      </c>
      <c r="O198" t="s">
        <v>8274</v>
      </c>
      <c r="P198">
        <v>0</v>
      </c>
      <c r="Q198">
        <v>0</v>
      </c>
      <c r="R198" s="15">
        <v>41941.585231481484</v>
      </c>
      <c r="S198" s="15">
        <v>41991.626898148148</v>
      </c>
    </row>
    <row r="199" spans="1:19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8273</v>
      </c>
      <c r="O199" t="s">
        <v>8274</v>
      </c>
      <c r="P199">
        <v>7</v>
      </c>
      <c r="Q199">
        <v>59</v>
      </c>
      <c r="R199" s="15">
        <v>42293.809212962966</v>
      </c>
      <c r="S199" s="15">
        <v>42353.85087962963</v>
      </c>
    </row>
    <row r="200" spans="1:19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v>1</v>
      </c>
      <c r="Q200">
        <v>100</v>
      </c>
      <c r="R200" s="15">
        <v>42067.947337962964</v>
      </c>
      <c r="S200" s="15">
        <v>42097.905671296292</v>
      </c>
    </row>
    <row r="201" spans="1:19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8273</v>
      </c>
      <c r="O201" t="s">
        <v>8274</v>
      </c>
      <c r="P201">
        <v>37</v>
      </c>
      <c r="Q201">
        <v>147.4</v>
      </c>
      <c r="R201" s="15">
        <v>41903.882951388885</v>
      </c>
      <c r="S201" s="15">
        <v>41933.882951388885</v>
      </c>
    </row>
    <row r="202" spans="1:19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8273</v>
      </c>
      <c r="O202" t="s">
        <v>8274</v>
      </c>
      <c r="P202">
        <v>47</v>
      </c>
      <c r="Q202">
        <v>166.06</v>
      </c>
      <c r="R202" s="15">
        <v>41804.937083333331</v>
      </c>
      <c r="S202" s="15">
        <v>41821.9375</v>
      </c>
    </row>
    <row r="203" spans="1:19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v>11</v>
      </c>
      <c r="Q203">
        <v>40</v>
      </c>
      <c r="R203" s="15">
        <v>42497.070775462969</v>
      </c>
      <c r="S203" s="15">
        <v>42514.600694444445</v>
      </c>
    </row>
    <row r="204" spans="1:19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8273</v>
      </c>
      <c r="O204" t="s">
        <v>8274</v>
      </c>
      <c r="P204">
        <v>12</v>
      </c>
      <c r="Q204">
        <v>75.25</v>
      </c>
      <c r="R204" s="15">
        <v>41869.798726851855</v>
      </c>
      <c r="S204" s="15">
        <v>41929.798726851855</v>
      </c>
    </row>
    <row r="205" spans="1:19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8273</v>
      </c>
      <c r="O205" t="s">
        <v>8274</v>
      </c>
      <c r="P205">
        <v>60</v>
      </c>
      <c r="Q205">
        <v>60</v>
      </c>
      <c r="R205" s="15">
        <v>42305.670914351853</v>
      </c>
      <c r="S205" s="15">
        <v>42339.249305555553</v>
      </c>
    </row>
    <row r="206" spans="1:19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8273</v>
      </c>
      <c r="O206" t="s">
        <v>8274</v>
      </c>
      <c r="P206">
        <v>31</v>
      </c>
      <c r="Q206">
        <v>1250</v>
      </c>
      <c r="R206" s="15">
        <v>42144.231527777782</v>
      </c>
      <c r="S206" s="15">
        <v>42203.125</v>
      </c>
    </row>
    <row r="207" spans="1:19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8273</v>
      </c>
      <c r="O207" t="s">
        <v>8274</v>
      </c>
      <c r="P207">
        <v>0</v>
      </c>
      <c r="Q207">
        <v>7</v>
      </c>
      <c r="R207" s="15">
        <v>41995.084074074075</v>
      </c>
      <c r="S207" s="15">
        <v>42024.802777777775</v>
      </c>
    </row>
    <row r="208" spans="1:19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8273</v>
      </c>
      <c r="O208" t="s">
        <v>8274</v>
      </c>
      <c r="P208">
        <v>38</v>
      </c>
      <c r="Q208">
        <v>56.25</v>
      </c>
      <c r="R208" s="15">
        <v>42074.219699074078</v>
      </c>
      <c r="S208" s="15">
        <v>42104.208333333328</v>
      </c>
    </row>
    <row r="209" spans="1:19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8273</v>
      </c>
      <c r="O209" t="s">
        <v>8274</v>
      </c>
      <c r="P209">
        <v>8</v>
      </c>
      <c r="Q209">
        <v>38.33</v>
      </c>
      <c r="R209" s="15">
        <v>41904.650578703702</v>
      </c>
      <c r="S209" s="15">
        <v>41934.650578703702</v>
      </c>
    </row>
    <row r="210" spans="1:19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8273</v>
      </c>
      <c r="O210" t="s">
        <v>8274</v>
      </c>
      <c r="P210">
        <v>2</v>
      </c>
      <c r="Q210">
        <v>27.5</v>
      </c>
      <c r="R210" s="15">
        <v>41991.022488425922</v>
      </c>
      <c r="S210" s="15">
        <v>42015.041666666672</v>
      </c>
    </row>
    <row r="211" spans="1:19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v>0</v>
      </c>
      <c r="Q211">
        <v>16</v>
      </c>
      <c r="R211" s="15">
        <v>42169.958506944444</v>
      </c>
      <c r="S211" s="15">
        <v>42199.958506944444</v>
      </c>
    </row>
    <row r="212" spans="1:19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v>0</v>
      </c>
      <c r="Q212">
        <v>1</v>
      </c>
      <c r="R212" s="15">
        <v>41905.636469907404</v>
      </c>
      <c r="S212" s="15">
        <v>41935.636469907404</v>
      </c>
    </row>
    <row r="213" spans="1:19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>
        <v>0</v>
      </c>
      <c r="Q213">
        <v>0</v>
      </c>
      <c r="R213" s="15">
        <v>41761.810150462967</v>
      </c>
      <c r="S213" s="15">
        <v>41768.286805555559</v>
      </c>
    </row>
    <row r="214" spans="1:19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8273</v>
      </c>
      <c r="O214" t="s">
        <v>8274</v>
      </c>
      <c r="P214">
        <v>38</v>
      </c>
      <c r="Q214">
        <v>86.62</v>
      </c>
      <c r="R214" s="15">
        <v>41865.878657407404</v>
      </c>
      <c r="S214" s="15">
        <v>41925.878657407404</v>
      </c>
    </row>
    <row r="215" spans="1:19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>
        <v>0</v>
      </c>
      <c r="Q215">
        <v>0</v>
      </c>
      <c r="R215" s="15">
        <v>42613.841261574074</v>
      </c>
      <c r="S215" s="15">
        <v>42644.166666666672</v>
      </c>
    </row>
    <row r="216" spans="1:19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8273</v>
      </c>
      <c r="O216" t="s">
        <v>8274</v>
      </c>
      <c r="P216">
        <v>53</v>
      </c>
      <c r="Q216">
        <v>88.33</v>
      </c>
      <c r="R216" s="15">
        <v>42534.933321759265</v>
      </c>
      <c r="S216" s="15">
        <v>42554.832638888889</v>
      </c>
    </row>
    <row r="217" spans="1:19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8273</v>
      </c>
      <c r="O217" t="s">
        <v>8274</v>
      </c>
      <c r="P217">
        <v>3</v>
      </c>
      <c r="Q217">
        <v>23.75</v>
      </c>
      <c r="R217" s="15">
        <v>42446.060694444444</v>
      </c>
      <c r="S217" s="15">
        <v>42461.165972222225</v>
      </c>
    </row>
    <row r="218" spans="1:19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>
        <v>0</v>
      </c>
      <c r="Q218">
        <v>0</v>
      </c>
      <c r="R218" s="15">
        <v>42421.141469907408</v>
      </c>
      <c r="S218" s="15">
        <v>42481.099803240737</v>
      </c>
    </row>
    <row r="219" spans="1:19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8273</v>
      </c>
      <c r="O219" t="s">
        <v>8274</v>
      </c>
      <c r="P219">
        <v>2</v>
      </c>
      <c r="Q219">
        <v>163.33000000000001</v>
      </c>
      <c r="R219" s="15">
        <v>42523.739212962959</v>
      </c>
      <c r="S219" s="15">
        <v>42553.739212962959</v>
      </c>
    </row>
    <row r="220" spans="1:19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8273</v>
      </c>
      <c r="O220" t="s">
        <v>8274</v>
      </c>
      <c r="P220">
        <v>1</v>
      </c>
      <c r="Q220">
        <v>6.75</v>
      </c>
      <c r="R220" s="15">
        <v>41833.951516203706</v>
      </c>
      <c r="S220" s="15">
        <v>41863.951516203706</v>
      </c>
    </row>
    <row r="221" spans="1:19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8273</v>
      </c>
      <c r="O221" t="s">
        <v>8274</v>
      </c>
      <c r="P221">
        <v>0</v>
      </c>
      <c r="Q221">
        <v>25</v>
      </c>
      <c r="R221" s="15">
        <v>42479.039212962962</v>
      </c>
      <c r="S221" s="15">
        <v>42509.039212962962</v>
      </c>
    </row>
    <row r="222" spans="1:19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8273</v>
      </c>
      <c r="O222" t="s">
        <v>8274</v>
      </c>
      <c r="P222">
        <v>61</v>
      </c>
      <c r="Q222">
        <v>179.12</v>
      </c>
      <c r="R222" s="15">
        <v>42235.117476851854</v>
      </c>
      <c r="S222" s="15">
        <v>42275.117476851854</v>
      </c>
    </row>
    <row r="223" spans="1:19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8273</v>
      </c>
      <c r="O223" t="s">
        <v>8274</v>
      </c>
      <c r="P223">
        <v>1</v>
      </c>
      <c r="Q223">
        <v>34.950000000000003</v>
      </c>
      <c r="R223" s="15">
        <v>42718.963599537034</v>
      </c>
      <c r="S223" s="15">
        <v>42748.961805555555</v>
      </c>
    </row>
    <row r="224" spans="1:19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8273</v>
      </c>
      <c r="O224" t="s">
        <v>8274</v>
      </c>
      <c r="P224">
        <v>17</v>
      </c>
      <c r="Q224">
        <v>27.5</v>
      </c>
      <c r="R224" s="15">
        <v>42031.666898148149</v>
      </c>
      <c r="S224" s="15">
        <v>42064.125</v>
      </c>
    </row>
    <row r="225" spans="1:19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8273</v>
      </c>
      <c r="O225" t="s">
        <v>8274</v>
      </c>
      <c r="P225">
        <v>1</v>
      </c>
      <c r="Q225">
        <v>18.5</v>
      </c>
      <c r="R225" s="15">
        <v>42078.34520833334</v>
      </c>
      <c r="S225" s="15">
        <v>42133.166666666672</v>
      </c>
    </row>
    <row r="226" spans="1:19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>
        <v>0</v>
      </c>
      <c r="Q226">
        <v>0</v>
      </c>
      <c r="R226" s="15">
        <v>41905.795706018522</v>
      </c>
      <c r="S226" s="15">
        <v>41933.82708333333</v>
      </c>
    </row>
    <row r="227" spans="1:19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8273</v>
      </c>
      <c r="O227" t="s">
        <v>8274</v>
      </c>
      <c r="P227">
        <v>9</v>
      </c>
      <c r="Q227">
        <v>222.5</v>
      </c>
      <c r="R227" s="15">
        <v>42695.7105787037</v>
      </c>
      <c r="S227" s="15">
        <v>42725.7105787037</v>
      </c>
    </row>
    <row r="228" spans="1:19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8273</v>
      </c>
      <c r="O228" t="s">
        <v>8274</v>
      </c>
      <c r="P228">
        <v>0</v>
      </c>
      <c r="Q228">
        <v>5</v>
      </c>
      <c r="R228" s="15">
        <v>42510.938900462963</v>
      </c>
      <c r="S228" s="15">
        <v>42540.938900462963</v>
      </c>
    </row>
    <row r="229" spans="1:19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>
        <v>0</v>
      </c>
      <c r="Q229">
        <v>0</v>
      </c>
      <c r="R229" s="15">
        <v>42511.698101851856</v>
      </c>
      <c r="S229" s="15">
        <v>42535.787500000006</v>
      </c>
    </row>
    <row r="230" spans="1:19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8273</v>
      </c>
      <c r="O230" t="s">
        <v>8274</v>
      </c>
      <c r="P230">
        <v>16</v>
      </c>
      <c r="Q230">
        <v>29.17</v>
      </c>
      <c r="R230" s="15">
        <v>42041.581307870365</v>
      </c>
      <c r="S230" s="15">
        <v>42071.539641203708</v>
      </c>
    </row>
    <row r="231" spans="1:19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8273</v>
      </c>
      <c r="O231" t="s">
        <v>8274</v>
      </c>
      <c r="P231">
        <v>2</v>
      </c>
      <c r="Q231">
        <v>1.5</v>
      </c>
      <c r="R231" s="15">
        <v>42307.189270833333</v>
      </c>
      <c r="S231" s="15">
        <v>42322.958333333328</v>
      </c>
    </row>
    <row r="232" spans="1:19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8273</v>
      </c>
      <c r="O232" t="s">
        <v>8274</v>
      </c>
      <c r="P232">
        <v>22</v>
      </c>
      <c r="Q232">
        <v>126.5</v>
      </c>
      <c r="R232" s="15">
        <v>42353.761759259258</v>
      </c>
      <c r="S232" s="15">
        <v>42383.761759259258</v>
      </c>
    </row>
    <row r="233" spans="1:19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8273</v>
      </c>
      <c r="O233" t="s">
        <v>8274</v>
      </c>
      <c r="P233">
        <v>0</v>
      </c>
      <c r="Q233">
        <v>10</v>
      </c>
      <c r="R233" s="15">
        <v>42058.603877314818</v>
      </c>
      <c r="S233" s="15">
        <v>42087.165972222225</v>
      </c>
    </row>
    <row r="234" spans="1:19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8273</v>
      </c>
      <c r="O234" t="s">
        <v>8274</v>
      </c>
      <c r="P234">
        <v>5</v>
      </c>
      <c r="Q234">
        <v>9.4</v>
      </c>
      <c r="R234" s="15">
        <v>42304.940960648149</v>
      </c>
      <c r="S234" s="15">
        <v>42329.166666666672</v>
      </c>
    </row>
    <row r="235" spans="1:19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>
        <v>0</v>
      </c>
      <c r="Q235">
        <v>0</v>
      </c>
      <c r="R235" s="15">
        <v>42538.742893518516</v>
      </c>
      <c r="S235" s="15">
        <v>42568.742893518516</v>
      </c>
    </row>
    <row r="236" spans="1:19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8273</v>
      </c>
      <c r="O236" t="s">
        <v>8274</v>
      </c>
      <c r="P236">
        <v>5</v>
      </c>
      <c r="Q236">
        <v>30</v>
      </c>
      <c r="R236" s="15">
        <v>42122.732499999998</v>
      </c>
      <c r="S236" s="15">
        <v>42155.732638888891</v>
      </c>
    </row>
    <row r="237" spans="1:19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8273</v>
      </c>
      <c r="O237" t="s">
        <v>8274</v>
      </c>
      <c r="P237">
        <v>3</v>
      </c>
      <c r="Q237">
        <v>10.67</v>
      </c>
      <c r="R237" s="15">
        <v>42209.67288194444</v>
      </c>
      <c r="S237" s="15">
        <v>42223.625</v>
      </c>
    </row>
    <row r="238" spans="1:19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8273</v>
      </c>
      <c r="O238" t="s">
        <v>8274</v>
      </c>
      <c r="P238">
        <v>13</v>
      </c>
      <c r="Q238">
        <v>25.5</v>
      </c>
      <c r="R238" s="15">
        <v>41990.506377314814</v>
      </c>
      <c r="S238" s="15">
        <v>42020.506377314814</v>
      </c>
    </row>
    <row r="239" spans="1:19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8273</v>
      </c>
      <c r="O239" t="s">
        <v>8274</v>
      </c>
      <c r="P239">
        <v>0</v>
      </c>
      <c r="Q239">
        <v>20</v>
      </c>
      <c r="R239" s="15">
        <v>42039.194988425923</v>
      </c>
      <c r="S239" s="15">
        <v>42099.153321759266</v>
      </c>
    </row>
    <row r="240" spans="1:19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8273</v>
      </c>
      <c r="O240" t="s">
        <v>8274</v>
      </c>
      <c r="P240">
        <v>37</v>
      </c>
      <c r="Q240">
        <v>91.25</v>
      </c>
      <c r="R240" s="15">
        <v>41890.086805555555</v>
      </c>
      <c r="S240" s="15">
        <v>41934.207638888889</v>
      </c>
    </row>
    <row r="241" spans="1:19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>
        <v>0</v>
      </c>
      <c r="Q241">
        <v>0</v>
      </c>
      <c r="R241" s="15">
        <v>42495.722187499996</v>
      </c>
      <c r="S241" s="15">
        <v>42525.722187499996</v>
      </c>
    </row>
    <row r="242" spans="1:19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8273</v>
      </c>
      <c r="O242" t="s">
        <v>8274</v>
      </c>
      <c r="P242">
        <v>1</v>
      </c>
      <c r="Q242">
        <v>50</v>
      </c>
      <c r="R242" s="15">
        <v>42570.850381944445</v>
      </c>
      <c r="S242" s="15">
        <v>42615.850381944445</v>
      </c>
    </row>
    <row r="243" spans="1:19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>
        <v>0</v>
      </c>
      <c r="Q243">
        <v>0</v>
      </c>
      <c r="R243" s="15">
        <v>41927.124884259261</v>
      </c>
      <c r="S243" s="15">
        <v>41937.124884259261</v>
      </c>
    </row>
    <row r="244" spans="1:19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>
        <v>0</v>
      </c>
      <c r="Q244">
        <v>0</v>
      </c>
      <c r="R244" s="15">
        <v>42730.903726851851</v>
      </c>
      <c r="S244" s="15">
        <v>42760.903726851851</v>
      </c>
    </row>
    <row r="245" spans="1:19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8273</v>
      </c>
      <c r="O245" t="s">
        <v>8274</v>
      </c>
      <c r="P245">
        <v>27</v>
      </c>
      <c r="Q245">
        <v>22.83</v>
      </c>
      <c r="R245" s="15">
        <v>42475.848067129627</v>
      </c>
      <c r="S245" s="15">
        <v>42505.848067129627</v>
      </c>
    </row>
    <row r="246" spans="1:19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8273</v>
      </c>
      <c r="O246" t="s">
        <v>8274</v>
      </c>
      <c r="P246">
        <v>10</v>
      </c>
      <c r="Q246">
        <v>16.670000000000002</v>
      </c>
      <c r="R246" s="15">
        <v>42188.83293981482</v>
      </c>
      <c r="S246" s="15">
        <v>42242.772222222222</v>
      </c>
    </row>
    <row r="247" spans="1:19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8273</v>
      </c>
      <c r="O247" t="s">
        <v>8274</v>
      </c>
      <c r="P247">
        <v>71</v>
      </c>
      <c r="Q247">
        <v>106.97</v>
      </c>
      <c r="R247" s="15">
        <v>42053.049375000002</v>
      </c>
      <c r="S247" s="15">
        <v>42096.041666666672</v>
      </c>
    </row>
    <row r="248" spans="1:19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8273</v>
      </c>
      <c r="O248" t="s">
        <v>8274</v>
      </c>
      <c r="P248">
        <v>2</v>
      </c>
      <c r="Q248">
        <v>10.25</v>
      </c>
      <c r="R248" s="15">
        <v>41883.916678240741</v>
      </c>
      <c r="S248" s="15">
        <v>41906.916678240741</v>
      </c>
    </row>
    <row r="249" spans="1:19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8273</v>
      </c>
      <c r="O249" t="s">
        <v>8274</v>
      </c>
      <c r="P249">
        <v>2</v>
      </c>
      <c r="Q249">
        <v>59</v>
      </c>
      <c r="R249" s="15">
        <v>42767.031678240746</v>
      </c>
      <c r="S249" s="15">
        <v>42797.208333333328</v>
      </c>
    </row>
    <row r="250" spans="1:19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8273</v>
      </c>
      <c r="O250" t="s">
        <v>8274</v>
      </c>
      <c r="P250">
        <v>3</v>
      </c>
      <c r="Q250">
        <v>15.67</v>
      </c>
      <c r="R250" s="15">
        <v>42029.135879629626</v>
      </c>
      <c r="S250" s="15">
        <v>42059.135879629626</v>
      </c>
    </row>
    <row r="251" spans="1:19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8273</v>
      </c>
      <c r="O251" t="s">
        <v>8274</v>
      </c>
      <c r="P251">
        <v>0</v>
      </c>
      <c r="Q251">
        <v>1</v>
      </c>
      <c r="R251" s="15">
        <v>42358.573182870372</v>
      </c>
      <c r="S251" s="15">
        <v>42377.273611111115</v>
      </c>
    </row>
  </sheetData>
  <conditionalFormatting sqref="F1:F251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S1 P2:P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5FD3-1227-7246-BB7E-E6357DB07859}">
  <dimension ref="A1:C15"/>
  <sheetViews>
    <sheetView workbookViewId="0">
      <selection activeCell="D9" sqref="D9"/>
    </sheetView>
  </sheetViews>
  <sheetFormatPr baseColWidth="10" defaultRowHeight="15" x14ac:dyDescent="0.2"/>
  <cols>
    <col min="1" max="1" width="24.1640625" bestFit="1" customWidth="1"/>
    <col min="2" max="2" width="11.1640625" style="22" bestFit="1" customWidth="1"/>
    <col min="3" max="3" width="11.1640625" style="20" bestFit="1" customWidth="1"/>
  </cols>
  <sheetData>
    <row r="1" spans="1:3" x14ac:dyDescent="0.2">
      <c r="B1" s="22" t="s">
        <v>8344</v>
      </c>
      <c r="C1" s="20" t="s">
        <v>8345</v>
      </c>
    </row>
    <row r="2" spans="1:3" x14ac:dyDescent="0.2">
      <c r="A2" t="s">
        <v>8346</v>
      </c>
      <c r="B2" s="23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">
      <c r="A3" t="s">
        <v>8347</v>
      </c>
      <c r="B3" s="23">
        <f>MEDIAN('Successful U.S. Kickstarters'!D:D)</f>
        <v>3000</v>
      </c>
      <c r="C3" s="21">
        <f>MEDIAN('Failed U.S. Kickstarters'!D:D)</f>
        <v>5000</v>
      </c>
    </row>
    <row r="4" spans="1:3" x14ac:dyDescent="0.2">
      <c r="A4" t="s">
        <v>8350</v>
      </c>
      <c r="B4" s="23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">
      <c r="A5" t="s">
        <v>8351</v>
      </c>
      <c r="B5" s="23">
        <f>_xlfn.QUARTILE.EXC('Successful U.S. Kickstarters'!D:D, 3)</f>
        <v>5000</v>
      </c>
      <c r="C5" s="21">
        <f>_xlfn.QUARTILE.EXC('Failed U.S. Kickstarters'!D:D, 3)</f>
        <v>10000</v>
      </c>
    </row>
    <row r="6" spans="1:3" x14ac:dyDescent="0.2">
      <c r="A6" t="s">
        <v>8352</v>
      </c>
      <c r="B6" s="23">
        <f>_xlfn.QUARTILE.EXC('Successful U.S. Kickstarters'!D:D, 1)</f>
        <v>1500</v>
      </c>
      <c r="C6" s="21">
        <f>_xlfn.QUARTILE.EXC('Failed U.S. Kickstarters'!D:D, 1)</f>
        <v>2000</v>
      </c>
    </row>
    <row r="7" spans="1:3" x14ac:dyDescent="0.2">
      <c r="A7" t="s">
        <v>8353</v>
      </c>
      <c r="B7" s="23">
        <f>B5-B6</f>
        <v>3500</v>
      </c>
      <c r="C7" s="21">
        <f>C5-C6</f>
        <v>8000</v>
      </c>
    </row>
    <row r="8" spans="1:3" x14ac:dyDescent="0.2">
      <c r="B8" s="23"/>
      <c r="C8" s="21"/>
    </row>
    <row r="9" spans="1:3" x14ac:dyDescent="0.2">
      <c r="A9" t="s">
        <v>8348</v>
      </c>
      <c r="B9" s="23">
        <f>AVERAGE('Successful U.S. Kickstarters'!E:E)</f>
        <v>5601.5458009708727</v>
      </c>
      <c r="C9" s="21">
        <f>AVERAGE('Failed U.S. Kickstarters'!E:E)</f>
        <v>558.65484000000004</v>
      </c>
    </row>
    <row r="10" spans="1:3" x14ac:dyDescent="0.2">
      <c r="A10" t="s">
        <v>8349</v>
      </c>
      <c r="B10" s="23">
        <f>MEDIAN('Successful U.S. Kickstarters'!E:E)</f>
        <v>3167.5</v>
      </c>
      <c r="C10" s="21">
        <f>MEDIAN('Failed U.S. Kickstarters'!E:E)</f>
        <v>103</v>
      </c>
    </row>
    <row r="11" spans="1:3" x14ac:dyDescent="0.2">
      <c r="A11" t="s">
        <v>8354</v>
      </c>
      <c r="B11" s="23">
        <f>_xlfn.STDEV.P('Successful U.S. Kickstarters'!E:E)</f>
        <v>8334.5731699164608</v>
      </c>
      <c r="C11" s="21">
        <f>_xlfn.STDEV.P('Failed U.S. Kickstarters'!E:E)</f>
        <v>1330.5230280400915</v>
      </c>
    </row>
    <row r="12" spans="1:3" x14ac:dyDescent="0.2">
      <c r="A12" t="s">
        <v>8355</v>
      </c>
      <c r="B12" s="23">
        <f>_xlfn.QUARTILE.EXC('Successful U.S. Kickstarters'!E:E, 3)</f>
        <v>5699</v>
      </c>
      <c r="C12" s="21">
        <f>_xlfn.QUARTILE.EXC('Failed U.S. Kickstarters'!E:E, 3)</f>
        <v>501</v>
      </c>
    </row>
    <row r="13" spans="1:3" x14ac:dyDescent="0.2">
      <c r="A13" t="s">
        <v>8356</v>
      </c>
      <c r="B13" s="23">
        <f>_xlfn.QUARTILE.EXC('Successful U.S. Kickstarters'!E:E, 1)</f>
        <v>1716.5074999999999</v>
      </c>
      <c r="C13" s="21">
        <f>_xlfn.QUARTILE.EXC('Failed U.S. Kickstarters'!E:E, 1)</f>
        <v>9.25</v>
      </c>
    </row>
    <row r="14" spans="1:3" x14ac:dyDescent="0.2">
      <c r="A14" t="s">
        <v>8357</v>
      </c>
      <c r="B14" s="23">
        <f>B12-B13</f>
        <v>3982.4925000000003</v>
      </c>
      <c r="C14" s="21">
        <f>C12-C13</f>
        <v>491.75</v>
      </c>
    </row>
    <row r="15" spans="1:3" x14ac:dyDescent="0.2">
      <c r="B15" s="23"/>
      <c r="C15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Sabrina Karam</cp:lastModifiedBy>
  <dcterms:created xsi:type="dcterms:W3CDTF">2017-04-20T15:17:24Z</dcterms:created>
  <dcterms:modified xsi:type="dcterms:W3CDTF">2021-08-14T00:51:17Z</dcterms:modified>
</cp:coreProperties>
</file>