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brinakaram/Desktop/Homework/Excel/"/>
    </mc:Choice>
  </mc:AlternateContent>
  <xr:revisionPtr revIDLastSave="0" documentId="13_ncr:1_{47C7E9DB-553D-6241-B194-C0C3170A110D}" xr6:coauthVersionLast="47" xr6:coauthVersionMax="47" xr10:uidLastSave="{00000000-0000-0000-0000-000000000000}"/>
  <bookViews>
    <workbookView xWindow="0" yWindow="0" windowWidth="14280" windowHeight="18000" xr2:uid="{00000000-000D-0000-FFFF-FFFF00000000}"/>
  </bookViews>
  <sheets>
    <sheet name="Box and Whisker Plot" sheetId="12" r:id="rId1"/>
    <sheet name="Kickstarter" sheetId="1" r:id="rId2"/>
    <sheet name="Category Statistics" sheetId="3" r:id="rId3"/>
    <sheet name="Subcategory Statistics" sheetId="5" r:id="rId4"/>
    <sheet name="Outcomes Based On Launch Date" sheetId="7" r:id="rId5"/>
    <sheet name="Edinburgh Research" sheetId="8" r:id="rId6"/>
    <sheet name="Successful U.S. Kickstarters" sheetId="9" r:id="rId7"/>
    <sheet name="Failed U.S. Kickstarters" sheetId="10" r:id="rId8"/>
    <sheet name="Descriptive Statistics" sheetId="11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1" l="1"/>
  <c r="B12" i="11"/>
  <c r="C14" i="11"/>
  <c r="C13" i="11"/>
  <c r="C12" i="11"/>
  <c r="C11" i="11"/>
  <c r="B11" i="11"/>
  <c r="C7" i="11"/>
  <c r="C6" i="11"/>
  <c r="C5" i="11"/>
  <c r="C4" i="11"/>
  <c r="B4" i="11"/>
  <c r="B7" i="11"/>
  <c r="B6" i="11"/>
  <c r="B5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6" i="8"/>
  <c r="D5" i="8"/>
  <c r="D4" i="8"/>
  <c r="D3" i="8"/>
  <c r="D2" i="8"/>
  <c r="C6" i="8"/>
  <c r="C5" i="8"/>
  <c r="C4" i="8"/>
  <c r="C3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11" l="1"/>
</calcChain>
</file>

<file path=xl/sharedStrings.xml><?xml version="1.0" encoding="utf-8"?>
<sst xmlns="http://schemas.openxmlformats.org/spreadsheetml/2006/main" count="33562" uniqueCount="8358">
  <si>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</si>
  <si>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</si>
  <si>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</si>
  <si>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</si>
  <si>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</si>
  <si>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</si>
  <si>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</si>
  <si>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</si>
  <si>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</si>
  <si>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</si>
  <si>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</si>
  <si>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</si>
  <si>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</si>
  <si>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</si>
  <si>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</si>
  <si>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</si>
  <si>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</si>
  <si>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</si>
  <si>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</si>
  <si>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</si>
  <si>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</si>
  <si>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</si>
  <si>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</si>
  <si>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</si>
  <si>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</si>
  <si>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</si>
  <si>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</si>
  <si>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</si>
  <si>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</si>
  <si>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</si>
  <si>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</si>
  <si>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</si>
  <si>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</si>
  <si>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</si>
  <si>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</si>
  <si>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</si>
  <si>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</si>
  <si>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</si>
  <si>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</si>
  <si>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</si>
  <si>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</si>
  <si>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</si>
  <si>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</si>
  <si>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</si>
  <si>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</si>
  <si>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</si>
  <si>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</si>
  <si>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</si>
  <si>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</si>
  <si>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</si>
  <si>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</si>
  <si>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</si>
  <si>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</si>
  <si>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</si>
  <si>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</si>
  <si>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</si>
  <si>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</si>
  <si>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</si>
  <si>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</si>
  <si>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</si>
  <si>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</si>
  <si>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</si>
  <si>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</si>
  <si>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</si>
  <si>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</si>
  <si>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</si>
  <si>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</si>
  <si>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</si>
  <si>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</si>
  <si>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</si>
  <si>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</si>
  <si>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</si>
  <si>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</si>
  <si>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</si>
  <si>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</si>
  <si>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</si>
  <si>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</si>
  <si>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</si>
  <si>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</si>
  <si>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</si>
  <si>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</si>
  <si>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</si>
  <si>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</si>
  <si>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</si>
  <si>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</si>
  <si>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</si>
  <si>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</si>
  <si>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</si>
  <si>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</si>
  <si>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</si>
  <si>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</si>
  <si>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</si>
  <si>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</si>
  <si>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</si>
  <si>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</si>
  <si>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</si>
  <si>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</si>
  <si>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</si>
  <si>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</si>
  <si>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</si>
  <si>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</si>
  <si>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</si>
  <si>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</si>
  <si>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</si>
  <si>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</si>
  <si>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</si>
  <si>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</si>
  <si>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</si>
  <si>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</si>
  <si>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</si>
  <si>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</si>
  <si>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</si>
  <si>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</si>
  <si>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</si>
  <si>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</si>
  <si>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</si>
  <si>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</si>
  <si>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</si>
  <si>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</si>
  <si>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</si>
  <si>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</si>
  <si>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</si>
  <si>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</si>
  <si>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</si>
  <si>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</si>
  <si>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</si>
  <si>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</si>
  <si>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</si>
  <si>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</si>
  <si>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</si>
  <si>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</si>
  <si>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</si>
  <si>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</si>
  <si>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</si>
  <si>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</si>
  <si>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</si>
  <si>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</si>
  <si>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</si>
  <si>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</si>
  <si>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</si>
  <si>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</si>
  <si>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</si>
  <si>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</si>
  <si>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</si>
  <si>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</si>
  <si>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</si>
  <si>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</si>
  <si>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</si>
  <si>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</si>
  <si>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</si>
  <si>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</si>
  <si>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</si>
  <si>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</si>
  <si>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</si>
  <si>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</si>
  <si>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</si>
  <si>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</si>
  <si>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</si>
  <si>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</si>
  <si>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</si>
  <si>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</si>
  <si>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</si>
  <si>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</si>
  <si>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</si>
  <si>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</si>
  <si>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</si>
  <si>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</si>
  <si>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</si>
  <si>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</si>
  <si>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</si>
  <si>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</si>
  <si>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</si>
  <si>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</si>
  <si>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</si>
  <si>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</si>
  <si>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</si>
  <si>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</si>
  <si>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</si>
  <si>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</si>
  <si>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</si>
  <si>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</si>
  <si>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</si>
  <si>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</si>
  <si>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</si>
  <si>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</si>
  <si>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</si>
  <si>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</si>
  <si>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</si>
  <si>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</si>
  <si>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</si>
  <si>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</si>
  <si>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</si>
  <si>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</si>
  <si>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</si>
  <si>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</si>
  <si>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</si>
  <si>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</si>
  <si>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</si>
  <si>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</si>
  <si>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</si>
  <si>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</si>
  <si>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</si>
  <si>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</si>
  <si>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</si>
  <si>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</si>
  <si>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</si>
  <si>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</si>
  <si>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</si>
  <si>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</si>
  <si>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</si>
  <si>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</si>
  <si>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</si>
  <si>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</si>
  <si>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</si>
  <si>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</si>
  <si>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</si>
  <si>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</si>
  <si>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</si>
  <si>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</si>
  <si>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</si>
  <si>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</si>
  <si>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</si>
  <si>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</si>
  <si>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</si>
  <si>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</si>
  <si>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</si>
  <si>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</si>
  <si>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</si>
  <si>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</si>
  <si>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</si>
  <si>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</si>
  <si>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</si>
  <si>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</si>
  <si>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</si>
  <si>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</si>
  <si>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</si>
  <si>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</si>
  <si>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</si>
  <si>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</si>
  <si>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</si>
  <si>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</si>
  <si>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</si>
  <si>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</si>
  <si>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</si>
  <si>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</si>
  <si>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</si>
  <si>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</si>
  <si>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</si>
  <si>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</si>
  <si>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</si>
  <si>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</si>
  <si>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</si>
  <si>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</si>
  <si>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</si>
  <si>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</si>
  <si>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</si>
  <si>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</si>
  <si>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</si>
  <si>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</si>
  <si>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</si>
  <si>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</si>
  <si>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</si>
  <si>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</si>
  <si>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</si>
  <si>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</si>
  <si>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</si>
  <si>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</si>
  <si>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</si>
  <si>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</si>
  <si>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</si>
  <si>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</si>
  <si>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</si>
  <si>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</si>
  <si>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</si>
  <si>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</si>
  <si>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</si>
  <si>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</si>
  <si>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</si>
  <si>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</si>
  <si>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</si>
  <si>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</si>
  <si>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</si>
  <si>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</si>
  <si>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</si>
  <si>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</si>
  <si>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</si>
  <si>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</si>
  <si>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</si>
  <si>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</si>
  <si>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</si>
  <si>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</si>
  <si>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</si>
  <si>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</si>
  <si>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</si>
  <si>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</si>
  <si>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</si>
  <si>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</si>
  <si>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</si>
  <si>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</si>
  <si>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</si>
  <si>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</si>
  <si>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</si>
  <si>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</si>
  <si>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</si>
  <si>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</si>
  <si>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</si>
  <si>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</si>
  <si>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</si>
  <si>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</si>
  <si>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</si>
  <si>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</si>
  <si>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</si>
  <si>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</si>
  <si>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</si>
  <si>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</si>
  <si>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</si>
  <si>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</si>
  <si>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</si>
  <si>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</si>
  <si>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</si>
  <si>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</si>
  <si>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</si>
  <si>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</si>
  <si>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</si>
  <si>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</si>
  <si>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</si>
  <si>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</si>
  <si>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</si>
  <si>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</si>
  <si>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</si>
  <si>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</si>
  <si>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</si>
  <si>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</si>
  <si>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</si>
  <si>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</si>
  <si>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</si>
  <si>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</si>
  <si>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</si>
  <si>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</si>
  <si>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</si>
  <si>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</si>
  <si>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</si>
  <si>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</si>
  <si>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</si>
  <si>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</si>
  <si>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</si>
  <si>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</si>
  <si>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</si>
  <si>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</si>
  <si>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</si>
  <si>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</si>
  <si>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</si>
  <si>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</si>
  <si>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</si>
  <si>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</si>
  <si>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</si>
  <si>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</si>
  <si>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</si>
  <si>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</si>
  <si>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</si>
  <si>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</si>
  <si>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</si>
  <si>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</si>
  <si>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</si>
  <si>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</si>
  <si>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</si>
  <si>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</si>
  <si>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</si>
  <si>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</si>
  <si>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</si>
  <si>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</si>
  <si>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</si>
  <si>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</si>
  <si>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</si>
  <si>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</si>
  <si>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</si>
  <si>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</si>
  <si>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</si>
  <si>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</si>
  <si>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</si>
  <si>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</si>
  <si>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</si>
  <si>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</si>
  <si>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</si>
  <si>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</si>
  <si>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</si>
  <si>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</si>
  <si>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</si>
  <si>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</si>
  <si>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</si>
  <si>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</si>
  <si>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</si>
  <si>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</si>
  <si>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</si>
  <si>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</si>
  <si>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</si>
  <si>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</si>
  <si>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</si>
  <si>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</si>
  <si>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</si>
  <si>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</si>
  <si>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</si>
  <si>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</si>
  <si>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</si>
  <si>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</si>
  <si>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</si>
  <si>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</si>
  <si>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</si>
  <si>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</si>
  <si>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</si>
  <si>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</si>
  <si>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</si>
  <si>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</si>
  <si>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</si>
  <si>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</si>
  <si>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</si>
  <si>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</si>
  <si>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</si>
  <si>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</si>
  <si>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</si>
  <si>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</si>
  <si>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</si>
  <si>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</si>
  <si>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</si>
  <si>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</si>
  <si>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</si>
  <si>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</si>
  <si>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</si>
  <si>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</si>
  <si>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</si>
  <si>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</si>
  <si>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</si>
  <si>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</si>
  <si>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</si>
  <si>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</si>
  <si>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</si>
  <si>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</si>
  <si>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</si>
  <si>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</si>
  <si>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</si>
  <si>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</si>
  <si>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</si>
  <si>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</si>
  <si>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</si>
  <si>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</si>
  <si>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</si>
  <si>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</si>
  <si>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</si>
  <si>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</si>
  <si>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</si>
  <si>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</si>
  <si>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</si>
  <si>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</si>
  <si>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</si>
  <si>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</si>
  <si>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</si>
  <si>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</si>
  <si>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</si>
  <si>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</si>
  <si>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</si>
  <si>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</si>
  <si>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</si>
  <si>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</si>
  <si>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</si>
  <si>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</si>
  <si>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</si>
  <si>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</si>
  <si>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</si>
  <si>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</si>
  <si>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</si>
  <si>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</si>
  <si>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</si>
  <si>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</si>
  <si>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</si>
  <si>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</si>
  <si>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</si>
  <si>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</si>
  <si>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</si>
  <si>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</si>
  <si>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</si>
  <si>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</si>
  <si>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</si>
  <si>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</si>
  <si>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</si>
  <si>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</si>
  <si>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</si>
  <si>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</si>
  <si>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</si>
  <si>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</si>
  <si>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</si>
  <si>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</si>
  <si>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</si>
  <si>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</si>
  <si>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</si>
  <si>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</si>
  <si>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</si>
  <si>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</si>
  <si>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</si>
  <si>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</si>
  <si>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</si>
  <si>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</si>
  <si>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</si>
  <si>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</si>
  <si>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</si>
  <si>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</si>
  <si>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</si>
  <si>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</si>
  <si>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</si>
  <si>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</si>
  <si>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</si>
  <si>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</si>
  <si>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</si>
  <si>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</si>
  <si>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</si>
  <si>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</si>
  <si>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</si>
  <si>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</si>
  <si>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</si>
  <si>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</si>
  <si>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</si>
  <si>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</si>
  <si>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</si>
  <si>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</si>
  <si>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</si>
  <si>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</si>
  <si>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</si>
  <si>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</si>
  <si>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</si>
  <si>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</si>
  <si>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</si>
  <si>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</si>
  <si>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</si>
  <si>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</si>
  <si>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</si>
  <si>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</si>
  <si>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</si>
  <si>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</si>
  <si>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</si>
  <si>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</si>
  <si>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</si>
  <si>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</si>
  <si>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</si>
  <si>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</si>
  <si>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</si>
  <si>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</si>
  <si>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</si>
  <si>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</si>
  <si>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</si>
  <si>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</si>
  <si>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</si>
  <si>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</si>
  <si>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</si>
  <si>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</si>
  <si>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</si>
  <si>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</si>
  <si>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</si>
  <si>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</si>
  <si>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</si>
  <si>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</si>
  <si>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</si>
  <si>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</si>
  <si>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</si>
  <si>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</si>
  <si>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</si>
  <si>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</si>
  <si>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</si>
  <si>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</si>
  <si>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</si>
  <si>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</si>
  <si>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</si>
  <si>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</si>
  <si>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</si>
  <si>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</si>
  <si>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</si>
  <si>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</si>
  <si>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</si>
  <si>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</si>
  <si>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</si>
  <si>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</si>
  <si>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</si>
  <si>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</si>
  <si>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</si>
  <si>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</si>
  <si>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</si>
  <si>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</si>
  <si>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</si>
  <si>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</si>
  <si>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</si>
  <si>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</si>
  <si>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</si>
  <si>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</si>
  <si>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</si>
  <si>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</si>
  <si>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</si>
  <si>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</si>
  <si>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</si>
  <si>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</si>
  <si>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</si>
  <si>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</si>
  <si>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</si>
  <si>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</si>
  <si>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</si>
  <si>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</si>
  <si>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</si>
  <si>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</si>
  <si>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</si>
  <si>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</si>
  <si>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</si>
  <si>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</si>
  <si>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</si>
  <si>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</si>
  <si>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</si>
  <si>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</si>
  <si>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</si>
  <si>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</si>
  <si>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</si>
  <si>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</si>
  <si>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</si>
  <si>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</si>
  <si>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</si>
  <si>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</si>
  <si>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</si>
  <si>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</si>
  <si>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</si>
  <si>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</si>
  <si>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</si>
  <si>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</si>
  <si>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</si>
  <si>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</si>
  <si>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</si>
  <si>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</si>
  <si>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</si>
  <si>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</si>
  <si>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</si>
  <si>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</si>
  <si>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</si>
  <si>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</si>
  <si>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</si>
  <si>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</si>
  <si>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</si>
  <si>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</si>
  <si>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</si>
  <si>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</si>
  <si>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</si>
  <si>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</si>
  <si>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</si>
  <si>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</si>
  <si>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</si>
  <si>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</si>
  <si>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</si>
  <si>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</si>
  <si>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</si>
  <si>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</si>
  <si>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</si>
  <si>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</si>
  <si>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</si>
  <si>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</si>
  <si>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</si>
  <si>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</si>
  <si>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</si>
  <si>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</si>
  <si>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</si>
  <si>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</si>
  <si>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</si>
  <si>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</si>
  <si>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</si>
  <si>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</si>
  <si>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</si>
  <si>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</si>
  <si>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</si>
  <si>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</si>
  <si>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</si>
  <si>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</si>
  <si>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</si>
  <si>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</si>
  <si>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</si>
  <si>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</si>
  <si>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</si>
  <si>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</si>
  <si>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</si>
  <si>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</si>
  <si>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</si>
  <si>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</si>
  <si>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</si>
  <si>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</si>
  <si>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</si>
  <si>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</si>
  <si>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</si>
  <si>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</si>
  <si>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</si>
  <si>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</si>
  <si>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</si>
  <si>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</si>
  <si>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</si>
  <si>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</si>
  <si>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</si>
  <si>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</si>
  <si>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</si>
  <si>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</si>
  <si>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</si>
  <si>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</si>
  <si>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</si>
  <si>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</si>
  <si>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</si>
  <si>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</si>
  <si>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</si>
  <si>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</si>
  <si>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</si>
  <si>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</si>
  <si>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</si>
  <si>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</si>
  <si>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</si>
  <si>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</si>
  <si>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</si>
  <si>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</si>
  <si>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</si>
  <si>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</si>
  <si>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</si>
  <si>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</si>
  <si>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</si>
  <si>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</si>
  <si>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</si>
  <si>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</si>
  <si>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</si>
  <si>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</si>
  <si>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</si>
  <si>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</si>
  <si>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</si>
  <si>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</si>
  <si>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</si>
  <si>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</si>
  <si>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</si>
  <si>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</si>
  <si>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</si>
  <si>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</si>
  <si>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</si>
  <si>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</si>
  <si>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</si>
  <si>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</si>
  <si>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</si>
  <si>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</si>
  <si>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</si>
  <si>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</si>
  <si>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</si>
  <si>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</si>
  <si>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</si>
  <si>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</si>
  <si>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</si>
  <si>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</si>
  <si>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</si>
  <si>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</si>
  <si>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</si>
  <si>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</si>
  <si>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</si>
  <si>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</si>
  <si>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</si>
  <si>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</si>
  <si>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</si>
  <si>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</si>
  <si>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</si>
  <si>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</si>
  <si>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</si>
  <si>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</si>
  <si>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</si>
  <si>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</si>
  <si>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</si>
  <si>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</si>
  <si>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</si>
  <si>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</si>
  <si>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</si>
  <si>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</si>
  <si>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</si>
  <si>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</si>
  <si>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</si>
  <si>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</si>
  <si>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</si>
  <si>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</si>
  <si>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</si>
  <si>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</si>
  <si>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</si>
  <si>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</si>
  <si>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</si>
  <si>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</si>
  <si>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</si>
  <si>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</si>
  <si>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</si>
  <si>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</si>
  <si>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</si>
  <si>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</si>
  <si>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</si>
  <si>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</si>
  <si>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</si>
  <si>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</si>
  <si>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</si>
  <si>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</si>
  <si>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</si>
  <si>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</si>
  <si>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</si>
  <si>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</si>
  <si>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</si>
  <si>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</si>
  <si>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</si>
  <si>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</si>
  <si>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</si>
  <si>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</si>
  <si>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</si>
  <si>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</si>
  <si>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</si>
  <si>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</si>
  <si>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</si>
  <si>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</si>
  <si>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</si>
  <si>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</si>
  <si>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</si>
  <si>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</si>
  <si>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</si>
  <si>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</si>
  <si>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</si>
  <si>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</si>
  <si>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</si>
  <si>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</si>
  <si>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</si>
  <si>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</si>
  <si>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</si>
  <si>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</si>
  <si>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</si>
  <si>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</si>
  <si>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</si>
  <si>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</si>
  <si>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</si>
  <si>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</si>
  <si>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</si>
  <si>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</si>
  <si>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</si>
  <si>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</si>
  <si>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</si>
  <si>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</si>
  <si>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</si>
  <si>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</si>
  <si>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</si>
  <si>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</si>
  <si>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</si>
  <si>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</si>
  <si>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</si>
  <si>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</si>
  <si>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</si>
  <si>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</si>
  <si>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</si>
  <si>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</si>
  <si>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</si>
  <si>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</si>
  <si>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</si>
  <si>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</si>
  <si>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</si>
  <si>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</si>
  <si>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</si>
  <si>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</si>
  <si>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</si>
  <si>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</si>
  <si>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</si>
  <si>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</si>
  <si>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</si>
  <si>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</si>
  <si>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</si>
  <si>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</si>
  <si>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</si>
  <si>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</si>
  <si>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</si>
  <si>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</si>
  <si>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</si>
  <si>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</si>
  <si>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</si>
  <si>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</si>
  <si>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</si>
  <si>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</si>
  <si>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</si>
  <si>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</si>
  <si>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</si>
  <si>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</si>
  <si>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</si>
  <si>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</si>
  <si>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</si>
  <si>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</si>
  <si>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</si>
  <si>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</si>
  <si>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</si>
  <si>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</si>
  <si>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</si>
  <si>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</si>
  <si>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</si>
  <si>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</si>
  <si>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</si>
  <si>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</si>
  <si>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</si>
  <si>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</si>
  <si>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</si>
  <si>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</si>
  <si>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</si>
  <si>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</si>
  <si>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</si>
  <si>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</si>
  <si>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</si>
  <si>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</si>
  <si>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</si>
  <si>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</si>
  <si>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</si>
  <si>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</si>
  <si>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</si>
  <si>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</si>
  <si>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</si>
  <si>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</si>
  <si>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</si>
  <si>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</si>
  <si>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</si>
  <si>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</si>
  <si>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</si>
  <si>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</si>
  <si>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</si>
  <si>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</si>
  <si>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</si>
  <si>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</si>
  <si>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</si>
  <si>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</si>
  <si>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</si>
  <si>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</si>
  <si>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</si>
  <si>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</si>
  <si>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</si>
  <si>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</si>
  <si>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</si>
  <si>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</si>
  <si>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</si>
  <si>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</si>
  <si>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</si>
  <si>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</si>
  <si>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</si>
  <si>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</si>
  <si>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</si>
  <si>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</si>
  <si>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</si>
  <si>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</si>
  <si>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</si>
  <si>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</si>
  <si>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</si>
  <si>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</si>
  <si>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</si>
  <si>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</si>
  <si>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</si>
  <si>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</si>
  <si>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</si>
  <si>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</si>
  <si>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</si>
  <si>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</si>
  <si>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</si>
  <si>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</si>
  <si>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</si>
  <si>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</si>
  <si>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</si>
  <si>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</si>
  <si>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</si>
  <si>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</si>
  <si>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</si>
  <si>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</si>
  <si>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</si>
  <si>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</si>
  <si>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</si>
  <si>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</si>
  <si>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</si>
  <si>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</si>
  <si>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</si>
  <si>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</si>
  <si>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</si>
  <si>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</si>
  <si>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</si>
  <si>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</si>
  <si>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</si>
  <si>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</si>
  <si>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</si>
  <si>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</si>
  <si>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</si>
  <si>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</si>
  <si>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</si>
  <si>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</si>
  <si>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</si>
  <si>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</si>
  <si>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</si>
  <si>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</si>
  <si>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</si>
  <si>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</si>
  <si>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</si>
  <si>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</si>
  <si>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</si>
  <si>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</si>
  <si>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</si>
  <si>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</si>
  <si>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</si>
  <si>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</si>
  <si>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</si>
  <si>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</si>
  <si>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</si>
  <si>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</si>
  <si>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</si>
  <si>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</si>
  <si>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</si>
  <si>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</si>
  <si>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</si>
  <si>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</si>
  <si>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</si>
  <si>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</si>
  <si>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</si>
  <si>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</si>
  <si>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</si>
  <si>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</si>
  <si>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</si>
  <si>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</si>
  <si>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</si>
  <si>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</si>
  <si>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</si>
  <si>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</si>
  <si>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</si>
  <si>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</si>
  <si>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</si>
  <si>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</si>
  <si>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</si>
  <si>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</si>
  <si>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</si>
  <si>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</si>
  <si>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</si>
  <si>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</si>
  <si>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</si>
  <si>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</si>
  <si>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</si>
  <si>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</si>
  <si>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</si>
  <si>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</si>
  <si>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</si>
  <si>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</si>
  <si>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</si>
  <si>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</si>
  <si>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</si>
  <si>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</si>
  <si>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</si>
  <si>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</si>
  <si>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</si>
  <si>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</si>
  <si>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</si>
  <si>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</si>
  <si>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</si>
  <si>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</si>
  <si>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</si>
  <si>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</si>
  <si>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</si>
  <si>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</si>
  <si>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</si>
  <si>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</si>
  <si>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</si>
  <si>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</si>
  <si>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</si>
  <si>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</si>
  <si>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</si>
  <si>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</si>
  <si>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</si>
  <si>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</si>
  <si>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</si>
  <si>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</si>
  <si>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</si>
  <si>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</si>
  <si>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</si>
  <si>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</si>
  <si>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</si>
  <si>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</si>
  <si>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</si>
  <si>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</si>
  <si>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</si>
  <si>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</si>
  <si>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</si>
  <si>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</si>
  <si>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</si>
  <si>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</si>
  <si>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</si>
  <si>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</si>
  <si>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</si>
  <si>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</si>
  <si>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</si>
  <si>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</si>
  <si>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</si>
  <si>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</si>
  <si>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</si>
  <si>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</si>
  <si>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</si>
  <si>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</si>
  <si>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</si>
  <si>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</si>
  <si>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</si>
  <si>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</si>
  <si>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</si>
  <si>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</si>
  <si>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</si>
  <si>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</si>
  <si>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</si>
  <si>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</si>
  <si>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</si>
  <si>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</si>
  <si>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</si>
  <si>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</si>
  <si>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</si>
  <si>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</si>
  <si>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</si>
  <si>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</si>
  <si>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</si>
  <si>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</si>
  <si>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</si>
  <si>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</si>
  <si>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</si>
  <si>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</si>
  <si>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</si>
  <si>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</si>
  <si>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</si>
  <si>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</si>
  <si>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</si>
  <si>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</si>
  <si>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</si>
  <si>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</si>
  <si>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</si>
  <si>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</si>
  <si>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</si>
  <si>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</si>
  <si>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</si>
  <si>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</si>
  <si>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</si>
  <si>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</si>
  <si>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</si>
  <si>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</si>
  <si>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</si>
  <si>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</si>
  <si>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</si>
  <si>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</si>
  <si>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</si>
  <si>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</si>
  <si>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</si>
  <si>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</si>
  <si>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</si>
  <si>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</si>
  <si>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</si>
  <si>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</si>
  <si>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</si>
  <si>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</si>
  <si>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</si>
  <si>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</si>
  <si>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</si>
  <si>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</si>
  <si>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</si>
  <si>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</si>
  <si>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</si>
  <si>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</si>
  <si>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</si>
  <si>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</si>
  <si>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</si>
  <si>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</si>
  <si>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</si>
  <si>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</si>
  <si>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</si>
  <si>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</si>
  <si>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</si>
  <si>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</si>
  <si>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</si>
  <si>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</si>
  <si>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</si>
  <si>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</si>
  <si>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</si>
  <si>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</si>
  <si>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</si>
  <si>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</si>
  <si>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</si>
  <si>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</si>
  <si>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</si>
  <si>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</si>
  <si>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</si>
  <si>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</si>
  <si>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</si>
  <si>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</si>
  <si>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</si>
  <si>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</si>
  <si>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</si>
  <si>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</si>
  <si>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</si>
  <si>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</si>
  <si>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</si>
  <si>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</si>
  <si>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</si>
  <si>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</si>
  <si>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</si>
  <si>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</si>
  <si>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</si>
  <si>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</si>
  <si>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</si>
  <si>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</si>
  <si>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</si>
  <si>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</si>
  <si>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</si>
  <si>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</si>
  <si>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</si>
  <si>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</si>
  <si>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</si>
  <si>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</si>
  <si>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</si>
  <si>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</si>
  <si>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</si>
  <si>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</si>
  <si>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</si>
  <si>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</si>
  <si>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</si>
  <si>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</si>
  <si>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</si>
  <si>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</si>
  <si>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</si>
  <si>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</si>
  <si>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</si>
  <si>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</si>
  <si>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</si>
  <si>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</si>
  <si>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</si>
  <si>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</si>
  <si>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</si>
  <si>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</si>
  <si>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</si>
  <si>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</si>
  <si>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</si>
  <si>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</si>
  <si>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</si>
  <si>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</si>
  <si>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</si>
  <si>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</si>
  <si>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</si>
  <si>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</si>
  <si>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</si>
  <si>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</si>
  <si>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</si>
  <si>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</si>
  <si>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</si>
  <si>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</si>
  <si>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</si>
  <si>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</si>
  <si>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</si>
  <si>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</si>
  <si>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</si>
  <si>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</si>
  <si>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</si>
  <si>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</si>
  <si>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</si>
  <si>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</si>
  <si>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</si>
  <si>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</si>
  <si>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</si>
  <si>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</si>
  <si>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</si>
  <si>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</si>
  <si>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</si>
  <si>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</si>
  <si>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</si>
  <si>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</si>
  <si>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</si>
  <si>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</si>
  <si>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</si>
  <si>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</si>
  <si>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</si>
  <si>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</si>
  <si>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</si>
  <si>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</si>
  <si>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</si>
  <si>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</si>
  <si>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</si>
  <si>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</si>
  <si>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</si>
  <si>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</si>
  <si>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</si>
  <si>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</si>
  <si>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</si>
  <si>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</si>
  <si>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</si>
  <si>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</si>
  <si>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</si>
  <si>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</si>
  <si>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</si>
  <si>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</si>
  <si>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</si>
  <si>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</si>
  <si>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</si>
  <si>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</si>
  <si>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</si>
  <si>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</si>
  <si>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</si>
  <si>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</si>
  <si>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</si>
  <si>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</si>
  <si>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</si>
  <si>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</si>
  <si>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</si>
  <si>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</si>
  <si>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</si>
  <si>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</si>
  <si>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</si>
  <si>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</si>
  <si>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</si>
  <si>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</si>
  <si>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</si>
  <si>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</si>
  <si>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</si>
  <si>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</si>
  <si>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</si>
  <si>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</si>
  <si>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</si>
  <si>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</si>
  <si>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</si>
  <si>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</si>
  <si>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</si>
  <si>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</si>
  <si>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</si>
  <si>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</si>
  <si>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</si>
  <si>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</si>
  <si>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</si>
  <si>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</si>
  <si>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</si>
  <si>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</si>
  <si>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</si>
  <si>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</si>
  <si>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</si>
  <si>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</si>
  <si>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</si>
  <si>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</si>
  <si>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</si>
  <si>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</si>
  <si>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</si>
  <si>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</si>
  <si>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</si>
  <si>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</si>
  <si>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</si>
  <si>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</si>
  <si>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</si>
  <si>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</si>
  <si>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</si>
  <si>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</si>
  <si>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</si>
  <si>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</si>
  <si>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</si>
  <si>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</si>
  <si>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</si>
  <si>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</si>
  <si>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</si>
  <si>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</si>
  <si>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</si>
  <si>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</si>
  <si>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</si>
  <si>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</si>
  <si>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</si>
  <si>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</si>
  <si>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</si>
  <si>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</si>
  <si>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</si>
  <si>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</si>
  <si>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</si>
  <si>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</si>
  <si>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</si>
  <si>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</si>
  <si>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</si>
  <si>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</si>
  <si>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</si>
  <si>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</si>
  <si>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</si>
  <si>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</si>
  <si>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</si>
  <si>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</si>
  <si>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</si>
  <si>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</si>
  <si>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</si>
  <si>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</si>
  <si>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</si>
  <si>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</si>
  <si>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</si>
  <si>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</si>
  <si>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</si>
  <si>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</si>
  <si>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</si>
  <si>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</si>
  <si>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</si>
  <si>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</si>
  <si>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</si>
  <si>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</si>
  <si>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</si>
  <si>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</si>
  <si>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</si>
  <si>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</si>
  <si>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</si>
  <si>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</si>
  <si>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</si>
  <si>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</si>
  <si>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</si>
  <si>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</si>
  <si>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</si>
  <si>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</si>
  <si>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</si>
  <si>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</si>
  <si>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</si>
  <si>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</si>
  <si>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</si>
  <si>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</si>
  <si>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</si>
  <si>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</si>
  <si>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</si>
  <si>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</si>
  <si>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</si>
  <si>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</si>
  <si>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</si>
  <si>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</si>
  <si>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</si>
  <si>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</si>
  <si>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</si>
  <si>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</si>
  <si>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</si>
  <si>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</si>
  <si>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</si>
  <si>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</si>
  <si>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</si>
  <si>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</si>
  <si>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</si>
  <si>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</si>
  <si>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</si>
  <si>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</si>
  <si>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</si>
  <si>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</si>
  <si>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</si>
  <si>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</si>
  <si>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</si>
  <si>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</si>
  <si>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</si>
  <si>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</si>
  <si>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</si>
  <si>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</si>
  <si>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</si>
  <si>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</si>
  <si>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</si>
  <si>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</si>
  <si>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</si>
  <si>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</si>
  <si>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</si>
  <si>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</si>
  <si>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</si>
  <si>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</si>
  <si>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</si>
  <si>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</si>
  <si>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</si>
  <si>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</si>
  <si>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</si>
  <si>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</si>
  <si>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</si>
  <si>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</si>
  <si>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</si>
  <si>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</si>
  <si>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</si>
  <si>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</si>
  <si>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</si>
  <si>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</si>
  <si>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</si>
  <si>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</si>
  <si>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</si>
  <si>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</si>
  <si>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</si>
  <si>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</si>
  <si>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</si>
  <si>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</si>
  <si>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</si>
  <si>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</si>
  <si>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</si>
  <si>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</si>
  <si>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</si>
  <si>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</si>
  <si>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</si>
  <si>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</si>
  <si>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</si>
  <si>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</si>
  <si>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</si>
  <si>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</si>
  <si>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</si>
  <si>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</si>
  <si>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</si>
  <si>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</si>
  <si>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</si>
  <si>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</si>
  <si>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</si>
  <si>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</si>
  <si>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</si>
  <si>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</si>
  <si>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</si>
  <si>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</si>
  <si>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</si>
  <si>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</si>
  <si>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</si>
  <si>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</si>
  <si>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</si>
  <si>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</si>
  <si>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</si>
  <si>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</si>
  <si>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</si>
  <si>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</si>
  <si>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</si>
  <si>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</si>
  <si>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</si>
  <si>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</si>
  <si>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</si>
  <si>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</si>
  <si>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</si>
  <si>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</si>
  <si>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</si>
  <si>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</si>
  <si>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</si>
  <si>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</si>
  <si>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</si>
  <si>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</si>
  <si>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</si>
  <si>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</si>
  <si>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</si>
  <si>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</si>
  <si>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</si>
  <si>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</si>
  <si>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</si>
  <si>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</si>
  <si>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</si>
  <si>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</si>
  <si>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</si>
  <si>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</si>
  <si>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</si>
  <si>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</si>
  <si>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</si>
  <si>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</si>
  <si>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</si>
  <si>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</si>
  <si>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</si>
  <si>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</si>
  <si>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</si>
  <si>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</si>
  <si>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</si>
  <si>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</si>
  <si>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</si>
  <si>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</si>
  <si>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</si>
  <si>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</si>
  <si>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</si>
  <si>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</si>
  <si>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</si>
  <si>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</si>
  <si>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</si>
  <si>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</si>
  <si>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</si>
  <si>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</si>
  <si>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</si>
  <si>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</si>
  <si>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</si>
  <si>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</si>
  <si>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</si>
  <si>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</si>
  <si>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</si>
  <si>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</si>
  <si>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</si>
  <si>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</si>
  <si>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</si>
  <si>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</si>
  <si>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</si>
  <si>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</si>
  <si>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</si>
  <si>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</si>
  <si>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</si>
  <si>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</si>
  <si>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</si>
  <si>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</si>
  <si>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</si>
  <si>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</si>
  <si>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</si>
  <si>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</si>
  <si>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</si>
  <si>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</si>
  <si>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</si>
  <si>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</si>
  <si>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</si>
  <si>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</si>
  <si>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</si>
  <si>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</si>
  <si>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</si>
  <si>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</si>
  <si>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</si>
  <si>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</si>
  <si>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</si>
  <si>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</si>
  <si>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</si>
  <si>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</si>
  <si>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</si>
  <si>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</si>
  <si>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</si>
  <si>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</si>
  <si>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</si>
  <si>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</si>
  <si>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</si>
  <si>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</si>
  <si>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</si>
  <si>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</si>
  <si>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</si>
  <si>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</si>
  <si>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</si>
  <si>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</si>
  <si>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</si>
  <si>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</si>
  <si>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</si>
  <si>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</si>
  <si>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</si>
  <si>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</si>
  <si>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</si>
  <si>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</si>
  <si>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</si>
  <si>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</si>
  <si>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</si>
  <si>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</si>
  <si>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</si>
  <si>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</si>
  <si>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</si>
  <si>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</si>
  <si>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</si>
  <si>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</si>
  <si>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</si>
  <si>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</si>
  <si>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</si>
  <si>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</si>
  <si>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</si>
  <si>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</si>
  <si>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</si>
  <si>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</si>
  <si>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</si>
  <si>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</si>
  <si>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</si>
  <si>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</si>
  <si>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</si>
  <si>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</si>
  <si>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</si>
  <si>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</si>
  <si>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</si>
  <si>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</si>
  <si>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</si>
  <si>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</si>
  <si>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</si>
  <si>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</si>
  <si>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</si>
  <si>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</si>
  <si>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</si>
  <si>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</si>
  <si>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</si>
  <si>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</si>
  <si>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</si>
  <si>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</si>
  <si>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</si>
  <si>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</si>
  <si>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</si>
  <si>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</si>
  <si>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</si>
  <si>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</si>
  <si>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</si>
  <si>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</si>
  <si>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</si>
  <si>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</si>
  <si>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</si>
  <si>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</si>
  <si>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</si>
  <si>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</si>
  <si>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</si>
  <si>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</si>
  <si>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</si>
  <si>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</si>
  <si>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</si>
  <si>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</si>
  <si>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</si>
  <si>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</si>
  <si>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</si>
  <si>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</si>
  <si>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</si>
  <si>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</si>
  <si>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</si>
  <si>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</si>
  <si>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</si>
  <si>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</si>
  <si>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</si>
  <si>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</si>
  <si>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</si>
  <si>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</si>
  <si>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</si>
  <si>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</si>
  <si>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</si>
  <si>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</si>
  <si>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</si>
  <si>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</si>
  <si>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</si>
  <si>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</si>
  <si>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</si>
  <si>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</si>
  <si>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</si>
  <si>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</si>
  <si>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</si>
  <si>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</si>
  <si>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</si>
  <si>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</si>
  <si>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</si>
  <si>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</si>
  <si>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</si>
  <si>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</si>
  <si>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</si>
  <si>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</si>
  <si>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</si>
  <si>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</si>
  <si>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</si>
  <si>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</si>
  <si>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</si>
  <si>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</si>
  <si>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</si>
  <si>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</si>
  <si>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</si>
  <si>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</si>
  <si>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</si>
  <si>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</si>
  <si>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</si>
  <si>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</si>
  <si>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</si>
  <si>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</si>
  <si>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</si>
  <si>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</si>
  <si>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</si>
  <si>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</si>
  <si>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</si>
  <si>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</si>
  <si>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</si>
  <si>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</si>
  <si>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</si>
  <si>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</si>
  <si>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</si>
  <si>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</si>
  <si>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</si>
  <si>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</si>
  <si>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</si>
  <si>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</si>
  <si>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</si>
  <si>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</si>
  <si>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</si>
  <si>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</si>
  <si>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</si>
  <si>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</si>
  <si>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</si>
  <si>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</si>
  <si>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</si>
  <si>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</si>
  <si>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</si>
  <si>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</si>
  <si>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</si>
  <si>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</si>
  <si>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</si>
  <si>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</si>
  <si>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</si>
  <si>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</si>
  <si>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</si>
  <si>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</si>
  <si>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</si>
  <si>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</si>
  <si>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</si>
  <si>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</si>
  <si>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</si>
  <si>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</si>
  <si>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</si>
  <si>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</si>
  <si>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</si>
  <si>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</si>
  <si>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</si>
  <si>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</si>
  <si>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</si>
  <si>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</si>
  <si>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</si>
  <si>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</si>
  <si>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</si>
  <si>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</si>
  <si>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</si>
  <si>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</si>
  <si>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</si>
  <si>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</si>
  <si>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</si>
  <si>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</si>
  <si>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</si>
  <si>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</si>
  <si>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</si>
  <si>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</si>
  <si>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</si>
  <si>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</si>
  <si>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</si>
  <si>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</si>
  <si>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</si>
  <si>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</si>
  <si>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</si>
  <si>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</si>
  <si>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</si>
  <si>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</si>
  <si>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</si>
  <si>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</si>
  <si>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</si>
  <si>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</si>
  <si>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</si>
  <si>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</si>
  <si>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</si>
  <si>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</si>
  <si>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</si>
  <si>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</si>
  <si>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</si>
  <si>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</si>
  <si>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</si>
  <si>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</si>
  <si>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</si>
  <si>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</si>
  <si>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</si>
  <si>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</si>
  <si>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</si>
  <si>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</si>
  <si>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</si>
  <si>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</si>
  <si>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</si>
  <si>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</si>
  <si>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</si>
  <si>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</si>
  <si>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</si>
  <si>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</si>
  <si>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</si>
  <si>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</si>
  <si>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</si>
  <si>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</si>
  <si>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</si>
  <si>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</si>
  <si>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</si>
  <si>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</si>
  <si>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</si>
  <si>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</si>
  <si>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</si>
  <si>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</si>
  <si>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</si>
  <si>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</si>
  <si>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</si>
  <si>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</si>
  <si>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</si>
  <si>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</si>
  <si>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</si>
  <si>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</si>
  <si>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</si>
  <si>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</si>
  <si>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</si>
  <si>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</si>
  <si>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</si>
  <si>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</si>
  <si>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</si>
  <si>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</si>
  <si>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</si>
  <si>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</si>
  <si>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</si>
  <si>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</si>
  <si>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</si>
  <si>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</si>
  <si>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</si>
  <si>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</si>
  <si>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</si>
  <si>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</si>
  <si>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</si>
  <si>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</si>
  <si>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</si>
  <si>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</si>
  <si>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</si>
  <si>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</si>
  <si>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</si>
  <si>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</si>
  <si>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</si>
  <si>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</si>
  <si>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</si>
  <si>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</si>
  <si>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</si>
  <si>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</si>
  <si>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</si>
  <si>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</si>
  <si>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</si>
  <si>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</si>
  <si>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</si>
  <si>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</si>
  <si>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</si>
  <si>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</si>
  <si>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</si>
  <si>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</si>
  <si>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</si>
  <si>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</si>
  <si>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</si>
  <si>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</si>
  <si>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</si>
  <si>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</si>
  <si>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</si>
  <si>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</si>
  <si>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</si>
  <si>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</si>
  <si>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</si>
  <si>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</si>
  <si>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</si>
  <si>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</si>
  <si>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</si>
  <si>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</si>
  <si>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</si>
  <si>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</si>
  <si>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</si>
  <si>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</si>
  <si>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</si>
  <si>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</si>
  <si>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</si>
  <si>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</si>
  <si>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</si>
  <si>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</si>
  <si>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</si>
  <si>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</si>
  <si>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</si>
  <si>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</si>
  <si>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</si>
  <si>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</si>
  <si>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</si>
  <si>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</si>
  <si>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</si>
  <si>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</si>
  <si>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</si>
  <si>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</si>
  <si>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</si>
  <si>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</si>
  <si>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</si>
  <si>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</si>
  <si>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</si>
  <si>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</si>
  <si>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</si>
  <si>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</si>
  <si>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</si>
  <si>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</si>
  <si>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</si>
  <si>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</si>
  <si>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</si>
  <si>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</si>
  <si>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</si>
  <si>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</si>
  <si>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</si>
  <si>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</si>
  <si>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</si>
  <si>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</si>
  <si>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</si>
  <si>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</si>
  <si>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</si>
  <si>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</si>
  <si>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</si>
  <si>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</si>
  <si>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</si>
  <si>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</si>
  <si>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</si>
  <si>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</si>
  <si>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</si>
  <si>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</si>
  <si>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</si>
  <si>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</si>
  <si>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</si>
  <si>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</si>
  <si>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</si>
  <si>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</si>
  <si>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</si>
  <si>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</si>
  <si>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</si>
  <si>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</si>
  <si>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</si>
  <si>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</si>
  <si>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</si>
  <si>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</si>
  <si>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</si>
  <si>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</si>
  <si>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</si>
  <si>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</si>
  <si>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</si>
  <si>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</si>
  <si>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</si>
  <si>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</si>
  <si>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</si>
  <si>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</si>
  <si>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</si>
  <si>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</si>
  <si>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</si>
  <si>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</si>
  <si>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</si>
  <si>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</si>
  <si>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</si>
  <si>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</si>
  <si>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</si>
  <si>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</si>
  <si>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</si>
  <si>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</si>
  <si>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</si>
  <si>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</si>
  <si>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</si>
  <si>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</si>
  <si>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</si>
  <si>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</si>
  <si>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</si>
  <si>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</si>
  <si>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</si>
  <si>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</si>
  <si>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</si>
  <si>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</si>
  <si>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</si>
  <si>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</si>
  <si>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</si>
  <si>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</si>
  <si>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</si>
  <si>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</si>
  <si>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</si>
  <si>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</si>
  <si>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</si>
  <si>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</si>
  <si>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</si>
  <si>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</si>
  <si>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</si>
  <si>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</si>
  <si>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</si>
  <si>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</si>
  <si>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</si>
  <si>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</si>
  <si>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</si>
  <si>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</si>
  <si>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</si>
  <si>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</si>
  <si>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</si>
  <si>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</si>
  <si>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</si>
  <si>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</si>
  <si>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</si>
  <si>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</si>
  <si>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</si>
  <si>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</si>
  <si>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</si>
  <si>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</si>
  <si>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</si>
  <si>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</si>
  <si>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</si>
  <si>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</si>
  <si>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</si>
  <si>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</si>
  <si>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</si>
  <si>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</si>
  <si>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</si>
  <si>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</si>
  <si>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</si>
  <si>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</si>
  <si>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</si>
  <si>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</si>
  <si>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</si>
  <si>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</si>
  <si>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</si>
  <si>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</si>
  <si>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</si>
  <si>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</si>
  <si>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</si>
  <si>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</si>
  <si>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</si>
  <si>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</si>
  <si>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</si>
  <si>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</si>
  <si>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</si>
  <si>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</si>
  <si>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</si>
  <si>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</si>
  <si>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</si>
  <si>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</si>
  <si>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</si>
  <si>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</si>
  <si>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</si>
  <si>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</si>
  <si>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</si>
  <si>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</si>
  <si>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</si>
  <si>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</si>
  <si>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</si>
  <si>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</si>
  <si>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</si>
  <si>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</si>
  <si>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</si>
  <si>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</si>
  <si>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</si>
  <si>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</si>
  <si>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</si>
  <si>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</si>
  <si>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</si>
  <si>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</si>
  <si>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</si>
  <si>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</si>
  <si>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</si>
  <si>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</si>
  <si>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</si>
  <si>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</si>
  <si>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</si>
  <si>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</si>
  <si>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</si>
  <si>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</si>
  <si>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</si>
  <si>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</si>
  <si>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</si>
  <si>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</si>
  <si>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</si>
  <si>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</si>
  <si>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</si>
  <si>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</si>
  <si>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</si>
  <si>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</si>
  <si>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</si>
  <si>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</si>
  <si>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</si>
  <si>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</si>
  <si>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</si>
  <si>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</si>
  <si>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</si>
  <si>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</si>
  <si>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</si>
  <si>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</si>
  <si>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</si>
  <si>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</si>
  <si>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</si>
  <si>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</si>
  <si>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</si>
  <si>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</si>
  <si>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</si>
  <si>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</si>
  <si>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</si>
  <si>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</si>
  <si>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</si>
  <si>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</si>
  <si>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</si>
  <si>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</si>
  <si>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</si>
  <si>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</si>
  <si>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</si>
  <si>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</si>
  <si>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</si>
  <si>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</si>
  <si>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</si>
  <si>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</si>
  <si>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</si>
  <si>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</si>
  <si>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</si>
  <si>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</si>
  <si>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</si>
  <si>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</si>
  <si>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</si>
  <si>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</si>
  <si>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</si>
  <si>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</si>
  <si>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</si>
  <si>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</si>
  <si>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</si>
  <si>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</si>
  <si>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</si>
  <si>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</si>
  <si>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</si>
  <si>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</si>
  <si>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</si>
  <si>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</si>
  <si>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</si>
  <si>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</si>
  <si>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</si>
  <si>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</si>
  <si>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</si>
  <si>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</si>
  <si>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</si>
  <si>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</si>
  <si>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</si>
  <si>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</si>
  <si>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</si>
  <si>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</si>
  <si>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</si>
  <si>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</si>
  <si>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</si>
  <si>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</si>
  <si>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</si>
  <si>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</si>
  <si>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</si>
  <si>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</si>
  <si>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</si>
  <si>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</si>
  <si>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</si>
  <si>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</si>
  <si>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</si>
  <si>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</si>
  <si>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</si>
  <si>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</si>
  <si>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</si>
  <si>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</si>
  <si>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</si>
  <si>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</si>
  <si>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</si>
  <si>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</si>
  <si>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</si>
  <si>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</si>
  <si>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</si>
  <si>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</si>
  <si>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</si>
  <si>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</si>
  <si>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</si>
  <si>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</si>
  <si>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</si>
  <si>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</si>
  <si>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</si>
  <si>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</si>
  <si>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</si>
  <si>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</si>
  <si>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</si>
  <si>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</si>
  <si>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</si>
  <si>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</si>
  <si>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</si>
  <si>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</si>
  <si>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</si>
  <si>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</si>
  <si>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</si>
  <si>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</si>
  <si>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</si>
  <si>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</si>
  <si>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</si>
  <si>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</si>
  <si>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</si>
  <si>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</si>
  <si>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</si>
  <si>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</si>
  <si>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</si>
  <si>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</si>
  <si>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</si>
  <si>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</si>
  <si>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</si>
  <si>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</si>
  <si>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</si>
  <si>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</si>
  <si>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</si>
  <si>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</si>
  <si>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</si>
  <si>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</si>
  <si>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</si>
  <si>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</si>
  <si>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</si>
  <si>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</si>
  <si>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</si>
  <si>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</si>
  <si>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</si>
  <si>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</si>
  <si>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</si>
  <si>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</si>
  <si>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</si>
  <si>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</si>
  <si>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</si>
  <si>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</si>
  <si>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</si>
  <si>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</si>
  <si>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</si>
  <si>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</si>
  <si>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</si>
  <si>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</si>
  <si>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</si>
  <si>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</si>
  <si>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</si>
  <si>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</si>
  <si>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</si>
  <si>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</si>
  <si>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</si>
  <si>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</si>
  <si>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</si>
  <si>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</si>
  <si>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</si>
  <si>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</si>
  <si>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</si>
  <si>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</si>
  <si>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</si>
  <si>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</si>
  <si>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</si>
  <si>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</si>
  <si>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</si>
  <si>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</si>
  <si>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</si>
  <si>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</si>
  <si>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</si>
  <si>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</si>
  <si>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</si>
  <si>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</si>
  <si>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</si>
  <si>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</si>
  <si>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</si>
  <si>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</si>
  <si>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</si>
  <si>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</si>
  <si>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</si>
  <si>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</si>
  <si>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</si>
  <si>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</si>
  <si>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</si>
  <si>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</si>
  <si>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</si>
  <si>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</si>
  <si>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</si>
  <si>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</si>
  <si>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</si>
  <si>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</si>
  <si>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</si>
  <si>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</si>
  <si>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</si>
  <si>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</si>
  <si>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</si>
  <si>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</si>
  <si>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</si>
  <si>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</si>
  <si>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</si>
  <si>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</si>
  <si>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</si>
  <si>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</si>
  <si>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</si>
  <si>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</si>
  <si>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</si>
  <si>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</si>
  <si>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</si>
  <si>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</si>
  <si>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</si>
  <si>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</si>
  <si>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</si>
  <si>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</si>
  <si>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</si>
  <si>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</si>
  <si>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</si>
  <si>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</si>
  <si>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</si>
  <si>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</si>
  <si>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</si>
  <si>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</si>
  <si>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</si>
  <si>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</si>
  <si>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</si>
  <si>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</si>
  <si>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</si>
  <si>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</si>
  <si>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</si>
  <si>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</si>
  <si>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</si>
  <si>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</si>
  <si>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</si>
  <si>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</si>
  <si>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</si>
  <si>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</si>
  <si>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</si>
  <si>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</si>
  <si>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</si>
  <si>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</si>
  <si>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</si>
  <si>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</si>
  <si>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</si>
  <si>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</si>
  <si>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</si>
  <si>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</si>
  <si>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</si>
  <si>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</si>
  <si>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</si>
  <si>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</si>
  <si>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</si>
  <si>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</si>
  <si>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</si>
  <si>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</si>
  <si>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</si>
  <si>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</si>
  <si>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</si>
  <si>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</si>
  <si>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</si>
  <si>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</si>
  <si>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</si>
  <si>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</si>
  <si>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</si>
  <si>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</si>
  <si>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</si>
  <si>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</si>
  <si>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</si>
  <si>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</si>
  <si>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</si>
  <si>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</si>
  <si>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</si>
  <si>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</si>
  <si>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</si>
  <si>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</si>
  <si>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</si>
  <si>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</si>
  <si>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</si>
  <si>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</si>
  <si>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</si>
  <si>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</si>
  <si>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</si>
  <si>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</si>
  <si>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</si>
  <si>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</si>
  <si>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</si>
  <si>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</si>
  <si>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</si>
  <si>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</si>
  <si>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</si>
  <si>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</si>
  <si>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</si>
  <si>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</si>
  <si>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</si>
  <si>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</si>
  <si>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</si>
  <si>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</si>
  <si>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</si>
  <si>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</si>
  <si>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</si>
  <si>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</si>
  <si>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</si>
  <si>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</si>
  <si>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</si>
  <si>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</si>
  <si>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</si>
  <si>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</si>
  <si>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</si>
  <si>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</si>
  <si>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</si>
  <si>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</si>
  <si>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</si>
  <si>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</si>
  <si>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</si>
  <si>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</si>
  <si>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</si>
  <si>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</si>
  <si>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</si>
  <si>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</si>
  <si>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</si>
  <si>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</si>
  <si>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</si>
  <si>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</si>
  <si>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</si>
  <si>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</si>
  <si>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</si>
  <si>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</si>
  <si>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</si>
  <si>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</si>
  <si>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</si>
  <si>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</si>
  <si>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</si>
  <si>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</si>
  <si>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</si>
  <si>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</si>
  <si>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</si>
  <si>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</si>
  <si>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</si>
  <si>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</si>
  <si>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</si>
  <si>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</si>
  <si>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</si>
  <si>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</si>
  <si>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</si>
  <si>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</si>
  <si>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</si>
  <si>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</si>
  <si>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</si>
  <si>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</si>
  <si>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</si>
  <si>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</si>
  <si>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</si>
  <si>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</si>
  <si>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</si>
  <si>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</si>
  <si>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</si>
  <si>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</si>
  <si>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</si>
  <si>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</si>
  <si>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</si>
  <si>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</si>
  <si>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</si>
  <si>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</si>
  <si>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</si>
  <si>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</si>
  <si>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</si>
  <si>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</si>
  <si>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</si>
  <si>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</si>
  <si>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</si>
  <si>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</si>
  <si>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</si>
  <si>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</si>
  <si>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</si>
  <si>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</si>
  <si>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</si>
  <si>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</si>
  <si>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</si>
  <si>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</si>
  <si>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</si>
  <si>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</si>
  <si>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</si>
  <si>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</si>
  <si>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</si>
  <si>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</si>
  <si>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</si>
  <si>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</si>
  <si>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</si>
  <si>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</si>
  <si>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</si>
  <si>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</si>
  <si>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</si>
  <si>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</si>
  <si>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</si>
  <si>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</si>
  <si>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</si>
  <si>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</si>
  <si>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</si>
  <si>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</si>
  <si>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</si>
  <si>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</si>
  <si>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</si>
  <si>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</si>
  <si>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</si>
  <si>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</si>
  <si>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</si>
  <si>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</si>
  <si>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</si>
  <si>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</si>
  <si>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</si>
  <si>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</si>
  <si>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</si>
  <si>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</si>
  <si>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</si>
  <si>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</si>
  <si>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</si>
  <si>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</si>
  <si>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</si>
  <si>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</si>
  <si>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</si>
  <si>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</si>
  <si>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</si>
  <si>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</si>
  <si>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</si>
  <si>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</si>
  <si>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</si>
  <si>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</si>
  <si>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</si>
  <si>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</si>
  <si>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</si>
  <si>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</si>
  <si>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</si>
  <si>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</si>
  <si>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</si>
  <si>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</si>
  <si>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</si>
  <si>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</si>
  <si>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</si>
  <si>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</si>
  <si>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</si>
  <si>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</si>
  <si>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</si>
  <si>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</si>
  <si>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</si>
  <si>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</si>
  <si>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</si>
  <si>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</si>
  <si>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</si>
  <si>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</si>
  <si>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</si>
  <si>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</si>
  <si>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</si>
  <si>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</si>
  <si>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</si>
  <si>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</si>
  <si>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</si>
  <si>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</si>
  <si>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</si>
  <si>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</si>
  <si>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</si>
  <si>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</si>
  <si>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</si>
  <si>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</si>
  <si>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</si>
  <si>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</si>
  <si>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</si>
  <si>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</si>
  <si>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</si>
  <si>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</si>
  <si>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</si>
  <si>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</si>
  <si>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</si>
  <si>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</si>
  <si>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</si>
  <si>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</si>
  <si>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</si>
  <si>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</si>
  <si>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</si>
  <si>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</si>
  <si>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</si>
  <si>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</si>
  <si>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</si>
  <si>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</si>
  <si>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</si>
  <si>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</si>
  <si>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</si>
  <si>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</si>
  <si>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</si>
  <si>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</si>
  <si>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</si>
  <si>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</si>
  <si>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</si>
  <si>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</si>
  <si>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</si>
  <si>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</si>
  <si>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</si>
  <si>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</si>
  <si>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</si>
  <si>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</si>
  <si>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</si>
  <si>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</si>
  <si>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</si>
  <si>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</si>
  <si>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</si>
  <si>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</si>
  <si>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</si>
  <si>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</si>
  <si>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</si>
  <si>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</si>
  <si>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</si>
  <si>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</si>
  <si>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</si>
  <si>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</si>
  <si>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</si>
  <si>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</si>
  <si>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</si>
  <si>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</si>
  <si>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</si>
  <si>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</si>
  <si>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</si>
  <si>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</si>
  <si>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</si>
  <si>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</si>
  <si>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</si>
  <si>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</si>
  <si>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</si>
  <si>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</si>
  <si>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</si>
  <si>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</si>
  <si>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</si>
  <si>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</si>
  <si>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</si>
  <si>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</si>
  <si>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</si>
  <si>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</si>
  <si>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</si>
  <si>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</si>
  <si>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</si>
  <si>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</si>
  <si>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</si>
  <si>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</si>
  <si>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</si>
  <si>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</si>
  <si>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</si>
  <si>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</si>
  <si>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</si>
  <si>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</si>
  <si>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</si>
  <si>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</si>
  <si>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</si>
  <si>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</si>
  <si>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</si>
  <si>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</si>
  <si>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</si>
  <si>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</si>
  <si>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</si>
  <si>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</si>
  <si>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</si>
  <si>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</si>
  <si>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</si>
  <si>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</si>
  <si>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</si>
  <si>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</si>
  <si>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</si>
  <si>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</si>
  <si>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</si>
  <si>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</si>
  <si>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</si>
  <si>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</si>
  <si>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</si>
  <si>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</si>
  <si>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</si>
  <si>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</si>
  <si>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</si>
  <si>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</si>
  <si>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</si>
  <si>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</si>
  <si>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</si>
  <si>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</si>
  <si>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</si>
  <si>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</si>
  <si>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</si>
  <si>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</si>
  <si>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</si>
  <si>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</si>
  <si>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</si>
  <si>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</si>
  <si>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</si>
  <si>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</si>
  <si>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</si>
  <si>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</si>
  <si>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</si>
  <si>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</si>
  <si>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</si>
  <si>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</si>
  <si>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</si>
  <si>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</si>
  <si>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</si>
  <si>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</si>
  <si>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</si>
  <si>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</si>
  <si>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</si>
  <si>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</si>
  <si>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</si>
  <si>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</si>
  <si>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</si>
  <si>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</si>
  <si>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</si>
  <si>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</si>
  <si>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</si>
  <si>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</si>
  <si>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</si>
  <si>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</si>
  <si>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</si>
  <si>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</si>
  <si>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</si>
  <si>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</si>
  <si>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</si>
  <si>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</si>
  <si>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</si>
  <si>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</si>
  <si>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</si>
  <si>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</si>
  <si>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</si>
  <si>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</si>
  <si>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</si>
  <si>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</si>
  <si>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</si>
  <si>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</si>
  <si>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</si>
  <si>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</si>
  <si>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</si>
  <si>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</si>
  <si>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</si>
  <si>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</si>
  <si>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</si>
  <si>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</si>
  <si>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</si>
  <si>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</si>
  <si>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</si>
  <si>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</si>
  <si>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</si>
  <si>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</si>
  <si>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</si>
  <si>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</si>
  <si>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</si>
  <si>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</si>
  <si>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</si>
  <si>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</si>
  <si>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</si>
  <si>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</si>
  <si>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</si>
  <si>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</si>
  <si>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</si>
  <si>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</si>
  <si>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</si>
  <si>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</si>
  <si>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</si>
  <si>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</si>
  <si>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</si>
  <si>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</si>
  <si>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</si>
  <si>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</si>
  <si>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</si>
  <si>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</si>
  <si>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</si>
  <si>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</si>
  <si>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</si>
  <si>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</si>
  <si>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</si>
  <si>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</si>
  <si>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</si>
  <si>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</si>
  <si>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</si>
  <si>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</si>
  <si>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</si>
  <si>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</si>
  <si>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</si>
  <si>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</si>
  <si>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</si>
  <si>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</si>
  <si>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</si>
  <si>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</si>
  <si>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</si>
  <si>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</si>
  <si>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</si>
  <si>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</si>
  <si>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</si>
  <si>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</si>
  <si>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</si>
  <si>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</si>
  <si>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</si>
  <si>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</si>
  <si>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</si>
  <si>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</si>
  <si>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</si>
  <si>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</si>
  <si>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</si>
  <si>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</si>
  <si>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</si>
  <si>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</si>
  <si>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</si>
  <si>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</si>
  <si>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</si>
  <si>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</si>
  <si>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</si>
  <si>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</si>
  <si>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</si>
  <si>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</si>
  <si>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</si>
  <si>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</si>
  <si>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</si>
  <si>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</si>
  <si>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</si>
  <si>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</si>
  <si>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</si>
  <si>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</si>
  <si>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</si>
  <si>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</si>
  <si>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</si>
  <si>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</si>
  <si>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</si>
  <si>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</si>
  <si>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</si>
  <si>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</si>
  <si>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</si>
  <si>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</si>
  <si>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</si>
  <si>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</si>
  <si>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</si>
  <si>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</si>
  <si>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</si>
  <si>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</si>
  <si>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</si>
  <si>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</si>
  <si>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</si>
  <si>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</si>
  <si>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</si>
  <si>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</si>
  <si>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</si>
  <si>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</si>
  <si>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</si>
  <si>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</si>
  <si>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</si>
  <si>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</si>
  <si>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</si>
  <si>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</si>
  <si>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</si>
  <si>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</si>
  <si>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</si>
  <si>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</si>
  <si>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</si>
  <si>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</si>
  <si>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</si>
  <si>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</si>
  <si>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</si>
  <si>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</si>
  <si>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</si>
  <si>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</si>
  <si>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</si>
  <si>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</si>
  <si>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</si>
  <si>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</si>
  <si>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</si>
  <si>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</si>
  <si>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</si>
  <si>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</si>
  <si>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</si>
  <si>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</si>
  <si>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</si>
  <si>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</si>
  <si>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</si>
  <si>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</si>
  <si>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</si>
  <si>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</si>
  <si>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</si>
  <si>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</si>
  <si>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</si>
  <si>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</si>
  <si>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</si>
  <si>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</si>
  <si>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</si>
  <si>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</si>
  <si>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</si>
  <si>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</si>
  <si>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</si>
  <si>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</si>
  <si>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</si>
  <si>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</si>
  <si>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</si>
  <si>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</si>
  <si>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</si>
  <si>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</si>
  <si>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</si>
  <si>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</si>
  <si>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</si>
  <si>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</si>
  <si>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</si>
  <si>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</si>
  <si>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</si>
  <si>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</si>
  <si>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</si>
  <si>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</si>
  <si>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</si>
  <si>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</si>
  <si>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</si>
  <si>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</si>
  <si>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</si>
  <si>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</si>
  <si>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</si>
  <si>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</si>
  <si>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</si>
  <si>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</si>
  <si>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</si>
  <si>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</si>
  <si>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</si>
  <si>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</si>
  <si>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</si>
  <si>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</si>
  <si>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</si>
  <si>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</si>
  <si>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</si>
  <si>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</si>
  <si>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</si>
  <si>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</si>
  <si>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</si>
  <si>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</si>
  <si>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</si>
  <si>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</si>
  <si>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</si>
  <si>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</si>
  <si>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</si>
  <si>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</si>
  <si>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</si>
  <si>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</si>
  <si>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</si>
  <si>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</si>
  <si>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</si>
  <si>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</si>
  <si>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</si>
  <si>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</si>
  <si>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</si>
  <si>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</si>
  <si>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</si>
  <si>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</si>
  <si>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</si>
  <si>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</si>
  <si>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</si>
  <si>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</si>
  <si>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</si>
  <si>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</si>
  <si>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</si>
  <si>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</si>
  <si>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</si>
  <si>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</si>
  <si>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</si>
  <si>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</si>
  <si>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</si>
  <si>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</si>
  <si>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</si>
  <si>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</si>
  <si>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</si>
  <si>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</si>
  <si>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</si>
  <si>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</si>
  <si>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</si>
  <si>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</si>
  <si>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</si>
  <si>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</si>
  <si>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</si>
  <si>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</si>
  <si>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</si>
  <si>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</si>
  <si>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</si>
  <si>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</si>
  <si>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</si>
  <si>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</si>
  <si>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</si>
  <si>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</si>
  <si>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</si>
  <si>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</si>
  <si>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</si>
  <si>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</si>
  <si>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</si>
  <si>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</si>
  <si>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</si>
  <si>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</si>
  <si>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</si>
  <si>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</si>
  <si>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</si>
  <si>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</si>
  <si>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</si>
  <si>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</si>
  <si>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</si>
  <si>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</si>
  <si>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</si>
  <si>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</si>
  <si>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</si>
  <si>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</si>
  <si>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</si>
  <si>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</si>
  <si>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</si>
  <si>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</si>
  <si>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</si>
  <si>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</si>
  <si>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</si>
  <si>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</si>
  <si>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</si>
  <si>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</si>
  <si>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</si>
  <si>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</si>
  <si>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</si>
  <si>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</si>
  <si>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</si>
  <si>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</si>
  <si>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</si>
  <si>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</si>
  <si>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</si>
  <si>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</si>
  <si>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</si>
  <si>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</si>
  <si>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</si>
  <si>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</si>
  <si>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</si>
  <si>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</si>
  <si>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</si>
  <si>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</si>
  <si>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</si>
  <si>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</si>
  <si>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</si>
  <si>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</si>
  <si>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</si>
  <si>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</si>
  <si>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</si>
  <si>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</si>
  <si>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</si>
  <si>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</si>
  <si>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</si>
  <si>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</si>
  <si>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</si>
  <si>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</si>
  <si>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</si>
  <si>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</si>
  <si>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</si>
  <si>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</si>
  <si>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</si>
  <si>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</si>
  <si>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</si>
  <si>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</si>
  <si>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</si>
  <si>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</si>
  <si>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</si>
  <si>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</si>
  <si>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</si>
  <si>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</si>
  <si>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</si>
  <si>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</si>
  <si>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</si>
  <si>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</si>
  <si>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</si>
  <si>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</si>
  <si>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</si>
  <si>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</si>
  <si>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</si>
  <si>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</si>
  <si>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</si>
  <si>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</si>
  <si>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</si>
  <si>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</si>
  <si>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</si>
  <si>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</si>
  <si>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</si>
  <si>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</si>
  <si>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</si>
  <si>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</si>
  <si>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</si>
  <si>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</si>
  <si>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</si>
  <si>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</si>
  <si>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</si>
  <si>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</si>
  <si>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</si>
  <si>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</si>
  <si>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</si>
  <si>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</si>
  <si>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</si>
  <si>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</si>
  <si>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</si>
  <si>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</si>
  <si>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</si>
  <si>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</si>
  <si>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</si>
  <si>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</si>
  <si>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</si>
  <si>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</si>
  <si>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</si>
  <si>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</si>
  <si>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</si>
  <si>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</si>
  <si>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</si>
  <si>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</si>
  <si>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</si>
  <si>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</si>
  <si>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</si>
  <si>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</si>
  <si>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</si>
  <si>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</si>
  <si>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</si>
  <si>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</si>
  <si>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</si>
  <si>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</si>
  <si>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</si>
  <si>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</si>
  <si>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</si>
  <si>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</si>
  <si>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</si>
  <si>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</si>
  <si>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</si>
  <si>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</si>
  <si>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</si>
  <si>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</si>
  <si>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</si>
  <si>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</si>
  <si>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</si>
  <si>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</si>
  <si>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</si>
  <si>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</si>
  <si>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</si>
  <si>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</si>
  <si>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</si>
  <si>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</si>
  <si>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</si>
  <si>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</si>
  <si>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</si>
  <si>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</si>
  <si>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</si>
  <si>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</si>
  <si>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</si>
  <si>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</si>
  <si>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</si>
  <si>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</si>
  <si>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</si>
  <si>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</si>
  <si>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</si>
  <si>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</si>
  <si>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</si>
  <si>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</si>
  <si>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</si>
  <si>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</si>
  <si>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</si>
  <si>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</si>
  <si>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</si>
  <si>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</si>
  <si>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</si>
  <si>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</si>
  <si>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</si>
  <si>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</si>
  <si>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</si>
  <si>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</si>
  <si>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</si>
  <si>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</si>
  <si>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</si>
  <si>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</si>
  <si>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</si>
  <si>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</si>
  <si>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</si>
  <si>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</si>
  <si>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</si>
  <si>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</si>
  <si>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</si>
  <si>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</si>
  <si>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</si>
  <si>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</si>
  <si>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</si>
  <si>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</si>
  <si>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</si>
  <si>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</si>
  <si>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</si>
  <si>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</si>
  <si>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</si>
  <si>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</si>
  <si>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</si>
  <si>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</si>
  <si>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</si>
  <si>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</si>
  <si>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</si>
  <si>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</si>
  <si>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</si>
  <si>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</si>
  <si>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</si>
  <si>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</si>
  <si>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</si>
  <si>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</si>
  <si>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</si>
  <si>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</si>
  <si>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</si>
  <si>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</si>
  <si>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</si>
  <si>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</si>
  <si>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</si>
  <si>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</si>
  <si>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</si>
  <si>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</si>
  <si>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</si>
  <si>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</si>
  <si>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</si>
  <si>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</si>
  <si>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</si>
  <si>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</si>
  <si>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</si>
  <si>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</si>
  <si>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</si>
  <si>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</si>
  <si>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</si>
  <si>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</si>
  <si>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</si>
  <si>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</si>
  <si>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</si>
  <si>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</si>
  <si>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</si>
  <si>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</si>
  <si>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</si>
  <si>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</si>
  <si>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</si>
  <si>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</si>
  <si>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</si>
  <si>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</si>
  <si>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</si>
  <si>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</si>
  <si>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</si>
  <si>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</si>
  <si>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</si>
  <si>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</si>
  <si>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</si>
  <si>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</si>
  <si>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</si>
  <si>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</si>
  <si>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</si>
  <si>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</si>
  <si>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</si>
  <si>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</si>
  <si>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</si>
  <si>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</si>
  <si>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</si>
  <si>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</si>
  <si>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</si>
  <si>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</si>
  <si>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</si>
  <si>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</si>
  <si>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</si>
  <si>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</si>
  <si>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</si>
  <si>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</si>
  <si>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</si>
  <si>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</si>
  <si>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</si>
  <si>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</si>
  <si>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</si>
  <si>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</si>
  <si>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</si>
  <si>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</si>
  <si>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</si>
  <si>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</si>
  <si>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</si>
  <si>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</si>
  <si>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</si>
  <si>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</si>
  <si>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</si>
  <si>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</si>
  <si>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</si>
  <si>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</si>
  <si>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</si>
  <si>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</si>
  <si>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</si>
  <si>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</si>
  <si>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</si>
  <si>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</si>
  <si>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</si>
  <si>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</si>
  <si>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</si>
  <si>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</si>
  <si>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</si>
  <si>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</si>
  <si>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</si>
  <si>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</si>
  <si>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</si>
  <si>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</si>
  <si>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</si>
  <si>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</si>
  <si>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</si>
  <si>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</si>
  <si>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</si>
  <si>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</si>
  <si>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</si>
  <si>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</si>
  <si>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</si>
  <si>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</si>
  <si>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</si>
  <si>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</si>
  <si>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</si>
  <si>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</si>
  <si>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</si>
  <si>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</si>
  <si>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</si>
  <si>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</si>
  <si>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</si>
  <si>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</si>
  <si>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</si>
  <si>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</si>
  <si>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</si>
  <si>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</si>
  <si>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</si>
  <si>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</si>
  <si>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</si>
  <si>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</si>
  <si>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</si>
  <si>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</si>
  <si>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</si>
  <si>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</si>
  <si>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</si>
  <si>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</si>
  <si>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</si>
  <si>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</si>
  <si>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</si>
  <si>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</si>
  <si>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</si>
  <si>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</si>
  <si>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</si>
  <si>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</si>
  <si>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</si>
  <si>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</si>
  <si>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</si>
  <si>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</si>
  <si>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</si>
  <si>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</si>
  <si>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</si>
  <si>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</si>
  <si>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</si>
  <si>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</si>
  <si>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</si>
  <si>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</si>
  <si>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</si>
  <si>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</si>
  <si>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</si>
  <si>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</si>
  <si>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</si>
  <si>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</si>
  <si>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</si>
  <si>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</si>
  <si>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</si>
  <si>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</si>
  <si>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</si>
  <si>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</si>
  <si>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</si>
  <si>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</si>
  <si>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</si>
  <si>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</si>
  <si>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</si>
  <si>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</si>
  <si>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</si>
  <si>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</si>
  <si>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</si>
  <si>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</si>
  <si>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</si>
  <si>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</si>
  <si>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</si>
  <si>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</si>
  <si>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</si>
  <si>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</si>
  <si>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</si>
  <si>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</si>
  <si>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</si>
  <si>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</si>
  <si>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</si>
  <si>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</si>
  <si>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</si>
  <si>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</si>
  <si>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</si>
  <si>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</si>
  <si>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</si>
  <si>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</si>
  <si>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</si>
  <si>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</si>
  <si>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</si>
  <si>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</si>
  <si>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</si>
  <si>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</si>
  <si>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</si>
  <si>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</si>
  <si>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</si>
  <si>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</si>
  <si>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</si>
  <si>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</si>
  <si>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</si>
  <si>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</si>
  <si>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</si>
  <si>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</si>
  <si>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</si>
  <si>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</si>
  <si>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</si>
  <si>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</si>
  <si>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</si>
  <si>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</si>
  <si>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</si>
  <si>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</si>
  <si>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</si>
  <si>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</si>
  <si>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</si>
  <si>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</si>
  <si>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</si>
  <si>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</si>
  <si>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</si>
  <si>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</si>
  <si>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</si>
  <si>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</si>
  <si>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</si>
  <si>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</si>
  <si>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</si>
  <si>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</si>
  <si>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</si>
  <si>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</si>
  <si>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</si>
  <si>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</si>
  <si>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</si>
  <si>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</si>
  <si>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</si>
  <si>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</si>
  <si>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</si>
  <si>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</si>
  <si>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</si>
  <si>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</si>
  <si>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</si>
  <si>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</si>
  <si>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</si>
  <si>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</si>
  <si>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</si>
  <si>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</si>
  <si>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</si>
  <si>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</si>
  <si>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</si>
  <si>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</si>
  <si>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</si>
  <si>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</si>
  <si>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</si>
  <si>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</si>
  <si>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</si>
  <si>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</si>
  <si>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</si>
  <si>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</si>
  <si>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</si>
  <si>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</si>
  <si>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</si>
  <si>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</si>
  <si>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</si>
  <si>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</si>
  <si>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</si>
  <si>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</si>
  <si>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</si>
  <si>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</si>
  <si>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</si>
  <si>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</si>
  <si>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</si>
  <si>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</si>
  <si>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</si>
  <si>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</si>
  <si>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</si>
  <si>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</si>
  <si>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</si>
  <si>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</si>
  <si>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</si>
  <si>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</si>
  <si>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</si>
  <si>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</si>
  <si>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</si>
  <si>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</si>
  <si>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</si>
  <si>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</si>
  <si>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</si>
  <si>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</si>
  <si>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</si>
  <si>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</si>
  <si>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</si>
  <si>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</si>
  <si>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</si>
  <si>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</si>
  <si>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</si>
  <si>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</si>
  <si>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</si>
  <si>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</si>
  <si>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</si>
  <si>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</si>
  <si>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</si>
  <si>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</si>
  <si>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</si>
  <si>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</si>
  <si>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</si>
  <si>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</si>
  <si>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</si>
  <si>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</si>
  <si>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</si>
  <si>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</si>
  <si>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</si>
  <si>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</si>
  <si>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</si>
  <si>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</si>
  <si>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</si>
  <si>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</si>
  <si>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</si>
  <si>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</si>
  <si>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</si>
  <si>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</si>
  <si>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</si>
  <si>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</si>
  <si>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</si>
  <si>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</si>
  <si>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</si>
  <si>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</si>
  <si>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</si>
  <si>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</si>
  <si>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</si>
  <si>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</si>
  <si>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</si>
  <si>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</si>
  <si>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</si>
  <si>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</si>
  <si>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</si>
  <si>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</si>
  <si>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</si>
  <si>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</si>
  <si>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</si>
  <si>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</si>
  <si>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</si>
  <si>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</si>
  <si>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</si>
  <si>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</si>
  <si>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</si>
  <si>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</si>
  <si>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</si>
  <si>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</si>
  <si>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</si>
  <si>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</si>
  <si>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</si>
  <si>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</si>
  <si>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</si>
  <si>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</si>
  <si>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</si>
  <si>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</si>
  <si>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</si>
  <si>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</si>
  <si>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</si>
  <si>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</si>
  <si>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</si>
  <si>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</si>
  <si>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</si>
  <si>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</si>
  <si>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</si>
  <si>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</si>
  <si>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</si>
  <si>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</si>
  <si>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</si>
  <si>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</si>
  <si>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</si>
  <si>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</si>
  <si>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</si>
  <si>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</si>
  <si>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</si>
  <si>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</si>
  <si>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</si>
  <si>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</si>
  <si>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</si>
  <si>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</si>
  <si>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</si>
  <si>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</si>
  <si>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</si>
  <si>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</si>
  <si>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</si>
  <si>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</si>
  <si>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</si>
  <si>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</si>
  <si>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</si>
  <si>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</si>
  <si>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</si>
  <si>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</si>
  <si>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</si>
  <si>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</si>
  <si>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</si>
  <si>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</si>
  <si>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</si>
  <si>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</si>
  <si>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</si>
  <si>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</si>
  <si>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</si>
  <si>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</si>
  <si>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</si>
  <si>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</si>
  <si>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</si>
  <si>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</si>
  <si>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</si>
  <si>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</si>
  <si>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</si>
  <si>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</si>
  <si>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</si>
  <si>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</si>
  <si>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</si>
  <si>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</si>
  <si>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</si>
  <si>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</si>
  <si>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</si>
  <si>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</si>
  <si>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</si>
  <si>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</si>
  <si>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</si>
  <si>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</si>
  <si>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</si>
  <si>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</si>
  <si>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</si>
  <si>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</si>
  <si>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</si>
  <si>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</si>
  <si>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</si>
  <si>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</si>
  <si>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</si>
  <si>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</si>
  <si>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</si>
  <si>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</si>
  <si>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</si>
  <si>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</si>
  <si>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</si>
  <si>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</si>
  <si>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</si>
  <si>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</si>
  <si>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</si>
  <si>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</si>
  <si>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</si>
  <si>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</si>
  <si>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</si>
  <si>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</si>
  <si>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</si>
  <si>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</si>
  <si>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</si>
  <si>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</si>
  <si>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</si>
  <si>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</si>
  <si>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</si>
  <si>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</si>
  <si>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</si>
  <si>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</si>
  <si>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</si>
  <si>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</si>
  <si>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</si>
  <si>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</si>
  <si>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</si>
  <si>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</si>
  <si>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</si>
  <si>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</si>
  <si>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</si>
  <si>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</si>
  <si>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</si>
  <si>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</si>
  <si>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</si>
  <si>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</si>
  <si>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</si>
  <si>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</si>
  <si>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</si>
  <si>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</si>
  <si>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</si>
  <si>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</si>
  <si>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</si>
  <si>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</si>
  <si>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</si>
  <si>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</si>
  <si>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</si>
  <si>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</si>
  <si>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</si>
  <si>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</si>
  <si>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</si>
  <si>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</si>
  <si>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</si>
  <si>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</si>
  <si>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</si>
  <si>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</si>
  <si>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</si>
  <si>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</si>
  <si>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</si>
  <si>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</si>
  <si>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</si>
  <si>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</si>
  <si>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</si>
  <si>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</si>
  <si>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</si>
  <si>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</si>
  <si>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</si>
  <si>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</si>
  <si>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</si>
  <si>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</si>
  <si>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</si>
  <si>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</si>
  <si>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</si>
  <si>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</si>
  <si>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</si>
  <si>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</si>
  <si>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</si>
  <si>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</si>
  <si>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</si>
  <si>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</si>
  <si>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</si>
  <si>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</si>
  <si>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</si>
  <si>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</si>
  <si>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</si>
  <si>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</si>
  <si>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</si>
  <si>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</si>
  <si>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</si>
  <si>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</si>
  <si>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</si>
  <si>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</si>
  <si>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</si>
  <si>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</si>
  <si>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</si>
  <si>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</si>
  <si>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</si>
  <si>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</si>
  <si>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</si>
  <si>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</si>
  <si>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</si>
  <si>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</si>
  <si>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</si>
  <si>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</si>
  <si>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</si>
  <si>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</si>
  <si>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</si>
  <si>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</si>
  <si>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</si>
  <si>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</si>
  <si>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</si>
  <si>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</si>
  <si>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</si>
  <si>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</si>
  <si>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</si>
  <si>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</si>
  <si>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</si>
  <si>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</si>
  <si>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</si>
  <si>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</si>
  <si>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</si>
  <si>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</si>
  <si>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</si>
  <si>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</si>
  <si>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</si>
  <si>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</si>
  <si>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</si>
  <si>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</si>
  <si>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</si>
  <si>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</si>
  <si>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</si>
  <si>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</si>
  <si>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</si>
  <si>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</si>
  <si>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</si>
  <si>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</si>
  <si>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</si>
  <si>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</si>
  <si>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</si>
  <si>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</si>
  <si>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</si>
  <si>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</si>
  <si>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</si>
  <si>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</si>
  <si>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</si>
  <si>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</si>
  <si>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</si>
  <si>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</si>
  <si>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</si>
  <si>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</si>
  <si>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</si>
  <si>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</si>
  <si>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</si>
  <si>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</si>
  <si>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</si>
  <si>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</si>
  <si>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</si>
  <si>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</si>
  <si>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</si>
  <si>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</si>
  <si>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</si>
  <si>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</si>
  <si>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</si>
  <si>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</si>
  <si>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</si>
  <si>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</si>
  <si>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</si>
  <si>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</si>
  <si>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</si>
  <si>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</si>
  <si>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</si>
  <si>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</si>
  <si>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</si>
  <si>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</si>
  <si>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</si>
  <si>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</si>
  <si>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</si>
  <si>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</si>
  <si>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</si>
  <si>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</si>
  <si>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</si>
  <si>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</si>
  <si>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</si>
  <si>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</si>
  <si>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</si>
  <si>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</si>
  <si>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</si>
  <si>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</si>
  <si>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</si>
  <si>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</si>
  <si>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</si>
  <si>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</si>
  <si>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</si>
  <si>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</si>
  <si>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</si>
  <si>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</si>
  <si>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</si>
  <si>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</si>
  <si>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</si>
  <si>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</si>
  <si>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</si>
  <si>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</si>
  <si>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</si>
  <si>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</si>
  <si>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</si>
  <si>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</si>
  <si>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</si>
  <si>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</si>
  <si>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</si>
  <si>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</si>
  <si>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</si>
  <si>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</si>
  <si>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</si>
  <si>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</si>
  <si>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</si>
  <si>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</si>
  <si>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</si>
  <si>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</si>
  <si>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</si>
  <si>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</si>
  <si>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</si>
  <si>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</si>
  <si>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</si>
  <si>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</si>
  <si>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</si>
  <si>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</si>
  <si>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</si>
  <si>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</si>
  <si>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</si>
  <si>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</si>
  <si>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</si>
  <si>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</si>
  <si>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</si>
  <si>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</si>
  <si>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</si>
  <si>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</si>
  <si>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</si>
  <si>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</si>
  <si>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</si>
  <si>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</si>
  <si>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</si>
  <si>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</si>
  <si>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</si>
  <si>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</si>
  <si>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</si>
  <si>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</si>
  <si>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</si>
  <si>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</si>
  <si>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</si>
  <si>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</si>
  <si>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</si>
  <si>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</si>
  <si>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</si>
  <si>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</si>
  <si>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</si>
  <si>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</si>
  <si>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</si>
  <si>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</si>
  <si>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</si>
  <si>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</si>
  <si>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</si>
  <si>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</si>
  <si>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</si>
  <si>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</si>
  <si>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</si>
  <si>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</si>
  <si>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</si>
  <si>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</si>
  <si>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</si>
  <si>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</si>
  <si>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</si>
  <si>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</si>
  <si>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</si>
  <si>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</si>
  <si>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</si>
  <si>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</si>
  <si>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</si>
  <si>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</si>
  <si>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</si>
  <si>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</si>
  <si>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</si>
  <si>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</si>
  <si>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</si>
  <si>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</si>
  <si>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</si>
  <si>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</si>
  <si>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</si>
  <si>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</si>
  <si>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</si>
  <si>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</si>
  <si>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</si>
  <si>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</si>
  <si>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</si>
  <si>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</si>
  <si>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</si>
  <si>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</si>
  <si>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</si>
  <si>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</si>
  <si>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</si>
  <si>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</si>
  <si>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</si>
  <si>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</si>
  <si>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</si>
  <si>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</si>
  <si>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</si>
  <si>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</si>
  <si>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</si>
  <si>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</si>
  <si>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</si>
  <si>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</si>
  <si>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</si>
  <si>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</si>
  <si>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</si>
  <si>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</si>
  <si>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</si>
  <si>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</si>
  <si>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</si>
  <si>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</si>
  <si>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</si>
  <si>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</si>
  <si>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</si>
  <si>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</si>
  <si>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</si>
  <si>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</si>
  <si>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</si>
  <si>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</si>
  <si>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</si>
  <si>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</si>
  <si>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</si>
  <si>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</si>
  <si>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</si>
  <si>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</si>
  <si>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</si>
  <si>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</si>
  <si>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</si>
  <si>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</si>
  <si>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</si>
  <si>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</si>
  <si>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</si>
  <si>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</si>
  <si>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</si>
  <si>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</si>
  <si>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</si>
  <si>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</si>
  <si>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</si>
  <si>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</si>
  <si>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</si>
  <si>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</si>
  <si>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</si>
  <si>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</si>
  <si>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</si>
  <si>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</si>
  <si>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</si>
  <si>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</si>
  <si>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</si>
  <si>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</si>
  <si>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</si>
  <si>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</si>
  <si>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</si>
  <si>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</si>
  <si>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</si>
  <si>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</si>
  <si>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</si>
  <si>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</si>
  <si>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</si>
  <si>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</si>
  <si>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</si>
  <si>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</si>
  <si>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</si>
  <si>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</si>
  <si>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</si>
  <si>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</si>
  <si>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</si>
  <si>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</si>
  <si>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</si>
  <si>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</si>
  <si>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</si>
  <si>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</si>
  <si>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</si>
  <si>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</si>
  <si>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</si>
  <si>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</si>
  <si>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</si>
  <si>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</si>
  <si>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</si>
  <si>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</si>
  <si>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</si>
  <si>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</si>
  <si>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</si>
  <si>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</si>
  <si>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</si>
  <si>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</si>
  <si>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</si>
  <si>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</si>
  <si>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</si>
  <si>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</si>
  <si>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</si>
  <si>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</si>
  <si>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</si>
  <si>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</si>
  <si>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</si>
  <si>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</si>
  <si>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</si>
  <si>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</si>
  <si>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</si>
  <si>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</si>
  <si>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</si>
  <si>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</si>
  <si>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</si>
  <si>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</si>
  <si>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</si>
  <si>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</si>
  <si>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</si>
  <si>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</si>
  <si>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</si>
  <si>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</si>
  <si>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</si>
  <si>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</si>
  <si>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</si>
  <si>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</si>
  <si>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</si>
  <si>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</si>
  <si>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</si>
  <si>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</si>
  <si>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</si>
  <si>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</si>
  <si>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</si>
  <si>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</si>
  <si>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</si>
  <si>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</si>
  <si>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</si>
  <si>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</si>
  <si>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</si>
  <si>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</si>
  <si>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</si>
  <si>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</si>
  <si>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</si>
  <si>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</si>
  <si>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</si>
  <si>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</si>
  <si>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</si>
  <si>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</si>
  <si>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</si>
  <si>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</si>
  <si>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</si>
  <si>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</si>
  <si>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</si>
  <si>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</si>
  <si>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</si>
  <si>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</si>
  <si>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</si>
  <si>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</si>
  <si>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</si>
  <si>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</si>
  <si>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</si>
  <si>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</si>
  <si>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</si>
  <si>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</si>
  <si>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</si>
  <si>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</si>
  <si>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</si>
  <si>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</si>
  <si>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</si>
  <si>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</si>
  <si>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</si>
  <si>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</si>
  <si>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</si>
  <si>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</si>
  <si>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</si>
  <si>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</si>
  <si>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</si>
  <si>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</si>
  <si>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</si>
  <si>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</si>
  <si>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</si>
  <si>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</si>
  <si>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</si>
  <si>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</si>
  <si>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</si>
  <si>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</si>
  <si>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</si>
  <si>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</si>
  <si>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</si>
  <si>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</si>
  <si>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</si>
  <si>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</si>
  <si>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</si>
  <si>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</si>
  <si>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</si>
  <si>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</si>
  <si>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</si>
  <si>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</si>
  <si>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</si>
  <si>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</si>
  <si>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</si>
  <si>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</si>
  <si>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</si>
  <si>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</si>
  <si>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</si>
  <si>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</si>
  <si>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</si>
  <si>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</si>
  <si>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</si>
  <si>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</si>
  <si>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</si>
  <si>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</si>
  <si>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</si>
  <si>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</si>
  <si>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</si>
  <si>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</si>
  <si>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</si>
  <si>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</si>
  <si>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</si>
  <si>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</si>
  <si>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</si>
  <si>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</si>
  <si>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</si>
  <si>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</si>
  <si>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</si>
  <si>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</si>
  <si>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</si>
  <si>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</si>
  <si>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</si>
  <si>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</si>
  <si>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</si>
  <si>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</si>
  <si>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</si>
  <si>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</si>
  <si>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</si>
  <si>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</si>
  <si>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</si>
  <si>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</si>
  <si>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</si>
  <si>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</si>
  <si>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</si>
  <si>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</si>
  <si>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</si>
  <si>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</si>
  <si>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</si>
  <si>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</si>
  <si>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</si>
  <si>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</si>
  <si>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</si>
  <si>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</si>
  <si>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</si>
  <si>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</si>
  <si>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</si>
  <si>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</si>
  <si>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</si>
  <si>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</si>
  <si>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</si>
  <si>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</si>
  <si>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</si>
  <si>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</si>
  <si>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</si>
  <si>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</si>
  <si>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</si>
  <si>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</si>
  <si>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</si>
  <si>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</si>
  <si>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</si>
  <si>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</si>
  <si>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</si>
  <si>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</si>
  <si>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</si>
  <si>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</si>
  <si>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</si>
  <si>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</si>
  <si>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</si>
  <si>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</si>
  <si>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</si>
  <si>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</si>
  <si>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</si>
  <si>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</si>
  <si>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</si>
  <si>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</si>
  <si>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</si>
  <si>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</si>
  <si>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</si>
  <si>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</si>
  <si>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</si>
  <si>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</si>
  <si>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</si>
  <si>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</si>
  <si>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</si>
  <si>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</si>
  <si>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</si>
  <si>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</si>
  <si>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</si>
  <si>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</si>
  <si>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</si>
  <si>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</si>
  <si>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</si>
  <si>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</si>
  <si>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</si>
  <si>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</si>
  <si>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</si>
  <si>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</si>
  <si>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</si>
  <si>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</si>
  <si>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</si>
  <si>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</si>
  <si>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</si>
  <si>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</si>
  <si>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</si>
  <si>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</si>
  <si>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</si>
  <si>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</si>
  <si>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</si>
  <si>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</si>
  <si>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</si>
  <si>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</si>
  <si>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</si>
  <si>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</si>
  <si>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</si>
  <si>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</si>
  <si>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</si>
  <si>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</si>
  <si>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</si>
  <si>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</si>
  <si>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</si>
  <si>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</si>
  <si>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</si>
  <si>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</si>
  <si>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</si>
  <si>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</si>
  <si>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</si>
  <si>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</si>
  <si>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</si>
  <si>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</si>
  <si>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</si>
  <si>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</si>
  <si>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</si>
  <si>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</si>
  <si>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</si>
  <si>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</si>
  <si>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</si>
  <si>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</si>
  <si>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</si>
  <si>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</si>
  <si>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</si>
  <si>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</si>
  <si>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</si>
  <si>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</si>
  <si>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</si>
  <si>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</si>
  <si>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</si>
  <si>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</si>
  <si>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</si>
  <si>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</si>
  <si>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</si>
  <si>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</si>
  <si>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</si>
  <si>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</si>
  <si>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</si>
  <si>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</si>
  <si>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</si>
  <si>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</si>
  <si>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</si>
  <si>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</si>
  <si>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</si>
  <si>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</si>
  <si>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</si>
  <si>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</si>
  <si>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</si>
  <si>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</si>
  <si>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</si>
  <si>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</si>
  <si>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</si>
  <si>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</si>
  <si>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</si>
  <si>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</si>
  <si>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</si>
  <si>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</si>
  <si>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</si>
  <si>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</si>
  <si>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</si>
  <si>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</si>
  <si>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</si>
  <si>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</si>
  <si>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</si>
  <si>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</si>
  <si>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</si>
  <si>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</si>
  <si>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</si>
  <si>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</si>
  <si>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</si>
  <si>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</si>
  <si>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</si>
  <si>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</si>
  <si>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</si>
  <si>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</si>
  <si>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</si>
  <si>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</si>
  <si>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</si>
  <si>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</si>
  <si>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</si>
  <si>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</si>
  <si>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</si>
  <si>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</si>
  <si>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</si>
  <si>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</si>
  <si>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</si>
  <si>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</si>
  <si>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</si>
  <si>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</si>
  <si>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</si>
  <si>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</si>
  <si>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</si>
  <si>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</si>
  <si>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</si>
  <si>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</si>
  <si>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</si>
  <si>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</si>
  <si>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</si>
  <si>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</si>
  <si>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</si>
  <si>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</si>
  <si>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</si>
  <si>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</si>
  <si>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</si>
  <si>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</si>
  <si>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</si>
  <si>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</si>
  <si>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</si>
  <si>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</si>
  <si>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</si>
  <si>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</si>
  <si>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</si>
  <si>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</si>
  <si>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</si>
  <si>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</si>
  <si>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</si>
  <si>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</si>
  <si>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</si>
  <si>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</si>
  <si>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</si>
  <si>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</si>
  <si>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</si>
  <si>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</si>
  <si>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</si>
  <si>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</si>
  <si>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</si>
  <si>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</si>
  <si>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</si>
  <si>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</si>
  <si>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</si>
  <si>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</si>
  <si>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</si>
  <si>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</si>
  <si>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</si>
  <si>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</si>
  <si>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</si>
  <si>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</si>
  <si>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</si>
  <si>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</si>
  <si>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</si>
  <si>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</si>
  <si>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</si>
  <si>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</si>
  <si>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</si>
  <si>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</si>
  <si>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</si>
  <si>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</si>
  <si>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</si>
  <si>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</si>
  <si>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</si>
  <si>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</si>
  <si>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</si>
  <si>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</si>
  <si>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</si>
  <si>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</si>
  <si>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</si>
  <si>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</si>
  <si>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</si>
  <si>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</si>
  <si>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</si>
  <si>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</si>
  <si>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</si>
  <si>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</si>
  <si>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</si>
  <si>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</si>
  <si>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</si>
  <si>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</si>
  <si>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</si>
  <si>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</si>
  <si>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</si>
  <si>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</si>
  <si>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</si>
  <si>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</si>
  <si>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</si>
  <si>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</si>
  <si>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</si>
  <si>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</si>
  <si>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</si>
  <si>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</si>
  <si>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</si>
  <si>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</si>
  <si>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</si>
  <si>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</si>
  <si>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</si>
  <si>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</si>
  <si>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</si>
  <si>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</si>
  <si>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</si>
  <si>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</si>
  <si>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</si>
  <si>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</si>
  <si>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</si>
  <si>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</si>
  <si>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</si>
  <si>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</si>
  <si>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</si>
  <si>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</si>
  <si>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</si>
  <si>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</si>
  <si>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</si>
  <si>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</si>
  <si>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</si>
  <si>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</si>
  <si>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</si>
  <si>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</si>
  <si>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</si>
  <si>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</si>
  <si>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</si>
  <si>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</si>
  <si>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</si>
  <si>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</si>
  <si>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</si>
  <si>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</si>
  <si>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</si>
  <si>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</si>
  <si>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</si>
  <si>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</si>
  <si>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</si>
  <si>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</si>
  <si>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</si>
  <si>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</si>
  <si>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</si>
  <si>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</si>
  <si>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</si>
  <si>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</si>
  <si>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</si>
  <si>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</si>
  <si>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</si>
  <si>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</si>
  <si>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</si>
  <si>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</si>
  <si>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</si>
  <si>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</si>
  <si>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</si>
  <si>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</si>
  <si>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</si>
  <si>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</si>
  <si>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</si>
  <si>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</si>
  <si>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</si>
  <si>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</si>
  <si>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</si>
  <si>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</si>
  <si>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</si>
  <si>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</si>
  <si>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</si>
  <si>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</si>
  <si>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</si>
  <si>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</si>
  <si>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</si>
  <si>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</si>
  <si>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</si>
  <si>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</si>
  <si>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</si>
  <si>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</si>
  <si>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</si>
  <si>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</si>
  <si>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</si>
  <si>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</si>
  <si>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</si>
  <si>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</si>
  <si>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</si>
  <si>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</si>
  <si>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</si>
  <si>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</si>
  <si>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</si>
  <si>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</si>
  <si>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</si>
  <si>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</si>
  <si>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</si>
  <si>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</si>
  <si>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</si>
  <si>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</si>
  <si>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</si>
  <si>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</si>
  <si>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</si>
  <si>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</si>
  <si>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</si>
  <si>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</si>
  <si>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</si>
  <si>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</si>
  <si>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</si>
  <si>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</si>
  <si>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</si>
  <si>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</si>
  <si>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</si>
  <si>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</si>
  <si>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</si>
  <si>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</si>
  <si>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</si>
  <si>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</si>
  <si>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</si>
  <si>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</si>
  <si>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</si>
  <si>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</si>
  <si>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</si>
  <si>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</si>
  <si>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</si>
  <si>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</si>
  <si>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</si>
  <si>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</si>
  <si>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</si>
  <si>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</si>
  <si>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</si>
  <si>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</si>
  <si>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</si>
  <si>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</si>
  <si>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</si>
  <si>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</si>
  <si>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</si>
  <si>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</si>
  <si>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</si>
  <si>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</si>
  <si>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</si>
  <si>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</si>
  <si>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</si>
  <si>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</si>
  <si>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</si>
  <si>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</si>
  <si>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</si>
  <si>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</si>
  <si>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</si>
  <si>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</si>
  <si>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</si>
  <si>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</si>
  <si>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</si>
  <si>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</si>
  <si>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</si>
  <si>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</si>
  <si>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</si>
  <si>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</si>
  <si>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</si>
  <si>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</si>
  <si>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</si>
  <si>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</si>
  <si>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</si>
  <si>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</si>
  <si>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</si>
  <si>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</si>
  <si>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</si>
  <si>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</si>
  <si>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</si>
  <si>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</si>
  <si>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</si>
  <si>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</si>
  <si>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</si>
  <si>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</si>
  <si>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</si>
  <si>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</si>
  <si>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</si>
  <si>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</si>
  <si>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</si>
  <si>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</si>
  <si>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</si>
  <si>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</si>
  <si>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</si>
  <si>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</si>
  <si>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</si>
  <si>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</si>
  <si>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</si>
  <si>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</si>
  <si>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</si>
  <si>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</si>
  <si>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</si>
  <si>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</si>
  <si>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</si>
  <si>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</si>
  <si>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</si>
  <si>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</si>
  <si>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</si>
  <si>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</si>
  <si>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</si>
  <si>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</si>
  <si>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</si>
  <si>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</si>
  <si>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</si>
  <si>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</si>
  <si>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</si>
  <si>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</si>
  <si>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</si>
  <si>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</si>
  <si>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</si>
  <si>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</si>
  <si>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</si>
  <si>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</si>
  <si>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</si>
  <si>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</si>
  <si>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</si>
  <si>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</si>
  <si>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</si>
  <si>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</si>
  <si>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</si>
  <si>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</si>
  <si>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</si>
  <si>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</si>
  <si>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</si>
  <si>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</si>
  <si>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</si>
  <si>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</si>
  <si>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</si>
  <si>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</si>
  <si>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</si>
  <si>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</si>
  <si>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</si>
  <si>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</si>
  <si>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</si>
  <si>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</si>
  <si>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</si>
  <si>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</si>
  <si>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</si>
  <si>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</si>
  <si>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</si>
  <si>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</si>
  <si>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</si>
  <si>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</si>
  <si>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</si>
  <si>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</si>
  <si>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</si>
  <si>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</si>
  <si>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</si>
  <si>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</si>
  <si>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</si>
  <si>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</si>
  <si>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</si>
  <si>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</si>
  <si>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</si>
  <si>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</si>
  <si>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</si>
  <si>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</si>
  <si>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</si>
  <si>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</si>
  <si>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</si>
  <si>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</si>
  <si>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</si>
  <si>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</si>
  <si>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</si>
  <si>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</si>
  <si>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</si>
  <si>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</si>
  <si>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</si>
  <si>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</si>
  <si>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</si>
  <si>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</si>
  <si>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</si>
  <si>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</si>
  <si>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</si>
  <si>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</si>
  <si>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</si>
  <si>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</si>
  <si>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</si>
  <si>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</si>
  <si>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</si>
  <si>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</si>
  <si>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</si>
  <si>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</si>
  <si>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</si>
  <si>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</si>
  <si>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</si>
  <si>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</si>
  <si>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</si>
  <si>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</si>
  <si>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</si>
  <si>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</si>
  <si>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</si>
  <si>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</si>
  <si>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</si>
  <si>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</si>
  <si>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</si>
  <si>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</si>
  <si>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</si>
  <si>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</si>
  <si>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</si>
  <si>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</si>
  <si>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</si>
  <si>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</si>
  <si>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</si>
  <si>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</si>
  <si>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</si>
  <si>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</si>
  <si>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</si>
  <si>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</si>
  <si>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</si>
  <si>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</si>
  <si>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</si>
  <si>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</si>
  <si>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</si>
  <si>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</si>
  <si>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</si>
  <si>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</si>
  <si>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</si>
  <si>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</si>
  <si>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</si>
  <si>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</si>
  <si>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</si>
  <si>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</si>
  <si>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</si>
  <si>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</si>
  <si>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</si>
  <si>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</si>
  <si>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</si>
  <si>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</si>
  <si>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</si>
  <si>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</si>
  <si>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</si>
  <si>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</si>
  <si>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</si>
  <si>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</si>
  <si>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</si>
  <si>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</si>
  <si>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</si>
  <si>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</si>
  <si>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</si>
  <si>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</si>
  <si>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</si>
  <si>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</si>
  <si>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</si>
  <si>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</si>
  <si>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</si>
  <si>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</si>
  <si>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</si>
  <si>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</si>
  <si>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</si>
  <si>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</si>
  <si>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</si>
  <si>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</si>
  <si>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</si>
  <si>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</si>
  <si>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</si>
  <si>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</si>
  <si>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</si>
  <si>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</si>
  <si>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</si>
  <si>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</si>
  <si>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</si>
  <si>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</si>
  <si>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</si>
  <si>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</si>
  <si>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</si>
  <si>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</si>
  <si>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</si>
  <si>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</si>
  <si>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</si>
  <si>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</si>
  <si>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</si>
  <si>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</si>
  <si>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</si>
  <si>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</si>
  <si>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</si>
  <si>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</si>
  <si>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</si>
  <si>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</si>
  <si>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</si>
  <si>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</si>
  <si>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</si>
  <si>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</si>
  <si>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</si>
  <si>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</si>
  <si>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</si>
  <si>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</si>
  <si>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</si>
  <si>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</si>
  <si>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</si>
  <si>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</si>
  <si>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</si>
  <si>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</si>
  <si>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</si>
  <si>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</si>
  <si>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</si>
  <si>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</si>
  <si>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</si>
  <si>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</si>
  <si>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</si>
  <si>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</si>
  <si>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</si>
  <si>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</si>
  <si>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</si>
  <si>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</si>
  <si>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</si>
  <si>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</si>
  <si>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</si>
  <si>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</si>
  <si>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</si>
  <si>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</si>
  <si>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</si>
  <si>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</si>
  <si>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</si>
  <si>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</si>
  <si>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</si>
  <si>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</si>
  <si>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</si>
  <si>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</si>
  <si>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</si>
  <si>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</si>
  <si>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</si>
  <si>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</si>
  <si>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</si>
  <si>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</si>
  <si>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</si>
  <si>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</si>
  <si>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</si>
  <si>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</si>
  <si>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</si>
  <si>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</si>
  <si>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</si>
  <si>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</si>
  <si>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</si>
  <si>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</si>
  <si>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</si>
  <si>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</si>
  <si>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</si>
  <si>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</si>
  <si>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</si>
  <si>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</si>
  <si>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</si>
  <si>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</si>
  <si>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</si>
  <si>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</si>
  <si>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</si>
  <si>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</si>
  <si>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</si>
  <si>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</si>
  <si>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</si>
  <si>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</si>
  <si>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</si>
  <si>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</si>
  <si>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</si>
  <si>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</si>
  <si>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</si>
  <si>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</si>
  <si>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</si>
  <si>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</si>
  <si>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</si>
  <si>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</si>
  <si>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</si>
  <si>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</si>
  <si>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</si>
  <si>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</si>
  <si>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</si>
  <si>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</si>
  <si>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</si>
  <si>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</si>
  <si>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</si>
  <si>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</si>
  <si>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</si>
  <si>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</si>
  <si>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</si>
  <si>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</si>
  <si>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</si>
  <si>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</si>
  <si>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</si>
  <si>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</si>
  <si>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</si>
  <si>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</si>
  <si>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</si>
  <si>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</si>
  <si>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</si>
  <si>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</si>
  <si>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</si>
  <si>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</si>
  <si>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</si>
  <si>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</si>
  <si>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</si>
  <si>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</si>
  <si>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</si>
  <si>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</si>
  <si>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</si>
  <si>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</si>
  <si>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</si>
  <si>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</si>
  <si>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</si>
  <si>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</si>
  <si>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</si>
  <si>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</si>
  <si>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</si>
  <si>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</si>
  <si>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</si>
  <si>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</si>
  <si>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</si>
  <si>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</si>
  <si>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</si>
  <si>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</si>
  <si>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</si>
  <si>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</si>
  <si>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</si>
  <si>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</si>
  <si>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</si>
  <si>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</si>
  <si>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</si>
  <si>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</si>
  <si>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</si>
  <si>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</si>
  <si>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</si>
  <si>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</si>
  <si>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</si>
  <si>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</si>
  <si>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</si>
  <si>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</si>
  <si>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</si>
  <si>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</si>
  <si>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</si>
  <si>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</si>
  <si>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</si>
  <si>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</si>
  <si>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</si>
  <si>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</si>
  <si>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</si>
  <si>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</si>
  <si>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</si>
  <si>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</si>
  <si>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</si>
  <si>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</si>
  <si>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</si>
  <si>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</si>
  <si>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</si>
  <si>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</si>
  <si>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</si>
  <si>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</si>
  <si>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</si>
  <si>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</si>
  <si>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</si>
  <si>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</si>
  <si>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</si>
  <si>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</si>
  <si>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</si>
  <si>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</si>
  <si>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</si>
  <si>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</si>
  <si>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</si>
  <si>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</si>
  <si>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</si>
  <si>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</si>
  <si>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</si>
  <si>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</si>
  <si>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</si>
  <si>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</si>
  <si>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</si>
  <si>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</si>
  <si>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</si>
  <si>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</si>
  <si>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</si>
  <si>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</si>
  <si>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</si>
  <si>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</si>
  <si>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</si>
  <si>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</si>
  <si>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</si>
  <si>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</si>
  <si>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</si>
  <si>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</si>
  <si>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</si>
  <si>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</si>
  <si>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</si>
  <si>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</si>
  <si>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</si>
  <si>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</si>
  <si>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</si>
  <si>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</si>
  <si>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</si>
  <si>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</si>
  <si>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</si>
  <si>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</si>
  <si>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</si>
  <si>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</si>
  <si>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</si>
  <si>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</si>
  <si>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</si>
  <si>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</si>
  <si>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</si>
  <si>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</si>
  <si>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</si>
  <si>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</si>
  <si>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</si>
  <si>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</si>
  <si>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</si>
  <si>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</si>
  <si>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</si>
  <si>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</si>
  <si>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</si>
  <si>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</si>
  <si>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</si>
  <si>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</si>
  <si>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</si>
  <si>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</si>
  <si>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</si>
  <si>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</si>
  <si>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</si>
  <si>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</si>
  <si>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</si>
  <si>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</si>
  <si>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</si>
  <si>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</si>
  <si>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</si>
  <si>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</si>
  <si>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</si>
  <si>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</si>
  <si>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</si>
  <si>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</si>
  <si>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</si>
  <si>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</si>
  <si>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</si>
  <si>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</si>
  <si>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</si>
  <si>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</si>
  <si>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</si>
  <si>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</si>
  <si>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</si>
  <si>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</si>
  <si>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</si>
  <si>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</si>
  <si>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</si>
  <si>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</si>
  <si>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</si>
  <si>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</si>
  <si>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</si>
  <si>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</si>
  <si>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</si>
  <si>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</si>
  <si>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</si>
  <si>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</si>
  <si>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</si>
  <si>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</si>
  <si>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</si>
  <si>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</si>
  <si>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</si>
  <si>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</si>
  <si>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</si>
  <si>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</si>
  <si>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</si>
  <si>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</si>
  <si>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</si>
  <si>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</si>
  <si>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</si>
  <si>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</si>
  <si>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</si>
  <si>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</si>
  <si>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</si>
  <si>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</si>
  <si>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</si>
  <si>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</si>
  <si>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</si>
  <si>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</si>
  <si>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</si>
  <si>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</si>
  <si>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</si>
  <si>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</si>
  <si>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</si>
  <si>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</si>
  <si>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</si>
  <si>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</si>
  <si>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</si>
  <si>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</si>
  <si>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</si>
  <si>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</si>
  <si>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</si>
  <si>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</si>
  <si>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</si>
  <si>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</si>
  <si>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</si>
  <si>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</si>
  <si>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</si>
  <si>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</si>
  <si>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</si>
  <si>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</si>
  <si>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</si>
  <si>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</si>
  <si>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</si>
  <si>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</si>
  <si>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</si>
  <si>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</si>
  <si>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</si>
  <si>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</si>
  <si>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</si>
  <si>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</si>
  <si>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</si>
  <si>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</si>
  <si>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</si>
  <si>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</si>
  <si>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</si>
  <si>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</si>
  <si>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</si>
  <si>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</si>
  <si>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</si>
  <si>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</si>
  <si>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</si>
  <si>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</si>
  <si>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</si>
  <si>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</si>
  <si>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</si>
  <si>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</si>
  <si>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</si>
  <si>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</si>
  <si>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</si>
  <si>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</si>
  <si>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</si>
  <si>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</si>
  <si>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</si>
  <si>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</si>
  <si>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</si>
  <si>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</si>
  <si>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</si>
  <si>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</si>
  <si>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</si>
  <si>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</si>
  <si>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</si>
  <si>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</si>
  <si>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</si>
  <si>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</si>
  <si>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</si>
  <si>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</si>
  <si>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</si>
  <si>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</si>
  <si>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</si>
  <si>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</si>
  <si>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</si>
  <si>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</si>
  <si>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</si>
  <si>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</si>
  <si>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</si>
  <si>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</si>
  <si>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</si>
  <si>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</si>
  <si>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</si>
  <si>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</si>
  <si>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</si>
  <si>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</si>
  <si>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</si>
  <si>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</si>
  <si>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</si>
  <si>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</si>
  <si>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</si>
  <si>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</si>
  <si>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</si>
  <si>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</si>
  <si>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</si>
  <si>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</si>
  <si>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</si>
  <si>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</si>
  <si>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</si>
  <si>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</si>
  <si>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</si>
  <si>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</si>
  <si>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</si>
  <si>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</si>
  <si>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</si>
  <si>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</si>
  <si>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</si>
  <si>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</si>
  <si>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</si>
  <si>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</si>
  <si>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</si>
  <si>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</si>
  <si>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</si>
  <si>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</si>
  <si>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</si>
  <si>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</si>
  <si>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</si>
  <si>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</si>
  <si>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</si>
  <si>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</si>
  <si>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</si>
  <si>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</si>
  <si>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</si>
  <si>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</si>
  <si>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</si>
  <si>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</si>
  <si>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</si>
  <si>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</si>
  <si>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</si>
  <si>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</si>
  <si>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</si>
  <si>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</si>
  <si>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</si>
  <si>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</si>
  <si>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</si>
  <si>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</si>
  <si>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</si>
  <si>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</si>
  <si>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</si>
  <si>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</si>
  <si>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</si>
  <si>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</si>
  <si>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</si>
  <si>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</si>
  <si>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</si>
  <si>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</si>
  <si>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</si>
  <si>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</si>
  <si>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</si>
  <si>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</si>
  <si>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</si>
  <si>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</si>
  <si>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</si>
  <si>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</si>
  <si>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</si>
  <si>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</si>
  <si>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</si>
  <si>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</si>
  <si>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</si>
  <si>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</si>
  <si>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</si>
  <si>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</si>
  <si>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</si>
  <si>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</si>
  <si>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</si>
  <si>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</si>
  <si>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</si>
  <si>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</si>
  <si>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</si>
  <si>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</si>
  <si>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</si>
  <si>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</si>
  <si>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</si>
  <si>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</si>
  <si>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</si>
  <si>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</si>
  <si>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</si>
  <si>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</si>
  <si>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</si>
  <si>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</si>
  <si>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</si>
  <si>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</si>
  <si>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</si>
  <si>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</si>
  <si>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</si>
  <si>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</si>
  <si>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</si>
  <si>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</si>
  <si>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</si>
  <si>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</si>
  <si>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</si>
  <si>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</si>
  <si>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</si>
  <si>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</si>
  <si>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</si>
  <si>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</si>
  <si>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</si>
  <si>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</si>
  <si>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</si>
  <si>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</si>
  <si>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</si>
  <si>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</si>
  <si>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</si>
  <si>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</si>
  <si>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</si>
  <si>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</si>
  <si>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</si>
  <si>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</si>
  <si>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</si>
  <si>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</si>
  <si>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</si>
  <si>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</si>
  <si>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</si>
  <si>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</si>
  <si>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</si>
  <si>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</si>
  <si>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</si>
  <si>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</si>
  <si>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</si>
  <si>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</si>
  <si>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</si>
  <si>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</si>
  <si>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</si>
  <si>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</si>
  <si>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</si>
  <si>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</si>
  <si>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</si>
  <si>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</si>
  <si>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</si>
  <si>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</si>
  <si>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</si>
  <si>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</si>
  <si>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</si>
  <si>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</si>
  <si>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</si>
  <si>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</si>
  <si>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</si>
  <si>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</si>
  <si>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</si>
  <si>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</si>
  <si>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</si>
  <si>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</si>
  <si>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</si>
  <si>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</si>
  <si>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</si>
  <si>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</si>
  <si>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</si>
  <si>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</si>
  <si>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</si>
  <si>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</si>
  <si>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</si>
  <si>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</si>
  <si>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</si>
  <si>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</si>
  <si>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</si>
  <si>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</si>
  <si>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</si>
  <si>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</si>
  <si>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</si>
  <si>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</si>
  <si>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</si>
  <si>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</si>
  <si>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</si>
  <si>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</si>
  <si>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</si>
  <si>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</si>
  <si>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</si>
  <si>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</si>
  <si>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</si>
  <si>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</si>
  <si>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</si>
  <si>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</si>
  <si>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</si>
  <si>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</si>
  <si>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</si>
  <si>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</si>
  <si>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</si>
  <si>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</si>
  <si>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</si>
  <si>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</si>
  <si>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</si>
  <si>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</si>
  <si>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</si>
  <si>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</si>
  <si>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</si>
  <si>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</si>
  <si>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</si>
  <si>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</si>
  <si>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</si>
  <si>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</si>
  <si>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</si>
  <si>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</si>
  <si>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</si>
  <si>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</si>
  <si>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</si>
  <si>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</si>
  <si>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</si>
  <si>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</si>
  <si>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</si>
  <si>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</si>
  <si>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</si>
  <si>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</si>
  <si>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</si>
  <si>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</si>
  <si>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</si>
  <si>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</si>
  <si>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</si>
  <si>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</si>
  <si>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</si>
  <si>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</si>
  <si>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</si>
  <si>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</si>
  <si>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</si>
  <si>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</si>
  <si>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</si>
  <si>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</si>
  <si>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</si>
  <si>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</si>
  <si>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</si>
  <si>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</si>
  <si>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</si>
  <si>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</si>
  <si>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</si>
  <si>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</si>
  <si>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</si>
  <si>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</si>
  <si>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</si>
  <si>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</si>
  <si>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</si>
  <si>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</si>
  <si>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</si>
  <si>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</si>
  <si>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</si>
  <si>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</si>
  <si>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</si>
  <si>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</si>
  <si>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</si>
  <si>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</si>
  <si>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</si>
  <si>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</si>
  <si>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</si>
  <si>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</si>
  <si>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</si>
  <si>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</si>
  <si>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</si>
  <si>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</si>
  <si>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</si>
  <si>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</si>
  <si>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</si>
  <si>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</si>
  <si>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</si>
  <si>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</si>
  <si>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</si>
  <si>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</si>
  <si>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</si>
  <si>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</si>
  <si>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</si>
  <si>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</si>
  <si>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</si>
  <si>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</si>
  <si>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</si>
  <si>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</si>
  <si>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</si>
  <si>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</si>
  <si>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</si>
  <si>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</si>
  <si>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</si>
  <si>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</si>
  <si>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</si>
  <si>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</si>
  <si>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</si>
  <si>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</si>
  <si>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</si>
  <si>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</si>
  <si>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</si>
  <si>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</si>
  <si>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</si>
  <si>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</si>
  <si>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</si>
  <si>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</si>
  <si>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</si>
  <si>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</si>
  <si>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</si>
  <si>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</si>
  <si>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</si>
  <si>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</si>
  <si>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</si>
  <si>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</si>
  <si>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</si>
  <si>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</si>
  <si>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</si>
  <si>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</si>
  <si>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</si>
  <si>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</si>
  <si>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</si>
  <si>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</si>
  <si>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</si>
  <si>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</si>
  <si>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</si>
  <si>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</si>
  <si>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</si>
  <si>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</si>
  <si>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</si>
  <si>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</si>
  <si>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</si>
  <si>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</si>
  <si>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</si>
  <si>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</si>
  <si>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</si>
  <si>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</si>
  <si>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</si>
  <si>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</si>
  <si>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</si>
  <si>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</si>
  <si>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</si>
  <si>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</si>
  <si>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</si>
  <si>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</si>
  <si>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</si>
  <si>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</si>
  <si>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</si>
  <si>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</si>
  <si>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</si>
  <si>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</si>
  <si>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</si>
  <si>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</si>
  <si>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</si>
  <si>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</si>
  <si>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</si>
  <si>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</si>
  <si>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</si>
  <si>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</si>
  <si>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</si>
  <si>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</si>
  <si>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</si>
  <si>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</si>
  <si>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</si>
  <si>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</si>
  <si>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</si>
  <si>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</si>
  <si>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</si>
  <si>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</si>
  <si>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</si>
  <si>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</si>
  <si>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</si>
  <si>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</si>
  <si>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</si>
  <si>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</si>
  <si>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</si>
  <si>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</si>
  <si>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</si>
  <si>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</si>
  <si>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</si>
  <si>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</si>
  <si>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</si>
  <si>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</si>
  <si>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</si>
  <si>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</si>
  <si>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</si>
  <si>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</si>
  <si>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</si>
  <si>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</si>
  <si>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</si>
  <si>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</si>
  <si>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</si>
  <si>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</si>
  <si>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</si>
  <si>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</si>
  <si>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</si>
  <si>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</si>
  <si>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</si>
  <si>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</si>
  <si>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</si>
  <si>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</si>
  <si>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</si>
  <si>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</si>
  <si>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</si>
  <si>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</si>
  <si>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</si>
  <si>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</si>
  <si>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</si>
  <si>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</si>
  <si>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</si>
  <si>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</si>
  <si>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</si>
  <si>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</si>
  <si>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</si>
  <si>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</si>
  <si>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</si>
  <si>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</si>
  <si>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</si>
  <si>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</si>
  <si>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</si>
  <si>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</si>
  <si>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</si>
  <si>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</si>
  <si>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</si>
  <si>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</si>
  <si>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</si>
  <si>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</si>
  <si>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</si>
  <si>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</si>
  <si>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</si>
  <si>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</si>
  <si>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</si>
  <si>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</si>
  <si>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</si>
  <si>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</si>
  <si>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</si>
  <si>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</si>
  <si>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</si>
  <si>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</si>
  <si>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</si>
  <si>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</si>
  <si>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</si>
  <si>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</si>
  <si>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</si>
  <si>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</si>
  <si>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</si>
  <si>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</si>
  <si>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</si>
  <si>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</si>
  <si>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</si>
  <si>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</si>
  <si>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</si>
  <si>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</si>
  <si>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</si>
  <si>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</si>
  <si>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</si>
  <si>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</si>
  <si>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</si>
  <si>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</si>
  <si>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</si>
  <si>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</si>
  <si>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</si>
  <si>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</si>
  <si>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</si>
  <si>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</si>
  <si>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</si>
  <si>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</si>
  <si>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</si>
  <si>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</si>
  <si>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</si>
  <si>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</si>
  <si>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</si>
  <si>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</si>
  <si>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</si>
  <si>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</si>
  <si>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</si>
  <si>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</si>
  <si>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</si>
  <si>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</si>
  <si>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</si>
  <si>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</si>
  <si>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</si>
  <si>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</si>
  <si>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</si>
  <si>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</si>
  <si>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</si>
  <si>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</si>
  <si>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</si>
  <si>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</si>
  <si>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</si>
  <si>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</si>
  <si>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</si>
  <si>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</si>
  <si>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</si>
  <si>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</si>
  <si>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</si>
  <si>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</si>
  <si>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</si>
  <si>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</si>
  <si>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</si>
  <si>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</si>
  <si>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</si>
  <si>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</si>
  <si>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</si>
  <si>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</si>
  <si>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</si>
  <si>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</si>
  <si>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</si>
  <si>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</si>
  <si>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</si>
  <si>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</si>
  <si>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</si>
  <si>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</si>
  <si>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</si>
  <si>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</si>
  <si>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</si>
  <si>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</si>
  <si>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</si>
  <si>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</si>
  <si>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</si>
  <si>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</si>
  <si>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</si>
  <si>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</si>
  <si>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</si>
  <si>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</si>
  <si>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</si>
  <si>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</si>
  <si>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</si>
  <si>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</si>
  <si>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</si>
  <si>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</si>
  <si>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</si>
  <si>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</si>
  <si>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</si>
  <si>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</si>
  <si>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</si>
  <si>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</si>
  <si>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</si>
  <si>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</si>
  <si>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</si>
  <si>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</si>
  <si>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</si>
  <si>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</si>
  <si>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</si>
  <si>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</si>
  <si>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</si>
  <si>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</si>
  <si>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</si>
  <si>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</si>
  <si>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</si>
  <si>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</si>
  <si>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</si>
  <si>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</si>
  <si>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</si>
  <si>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</si>
  <si>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</si>
  <si>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</si>
  <si>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</si>
  <si>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</si>
  <si>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</si>
  <si>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</si>
  <si>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</si>
  <si>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</si>
  <si>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</si>
  <si>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</si>
  <si>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</si>
  <si>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</si>
  <si>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</si>
  <si>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</si>
  <si>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</si>
  <si>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</si>
  <si>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</si>
  <si>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</si>
  <si>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</si>
  <si>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</si>
  <si>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</si>
  <si>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</si>
  <si>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</si>
  <si>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</si>
  <si>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</si>
  <si>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</si>
  <si>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</si>
  <si>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</si>
  <si>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</si>
  <si>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</si>
  <si>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</si>
  <si>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</si>
  <si>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</si>
  <si>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</si>
  <si>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</si>
  <si>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</si>
  <si>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</si>
  <si>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</si>
  <si>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</si>
  <si>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</si>
  <si>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</si>
  <si>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</si>
  <si>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</si>
  <si>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</si>
  <si>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</si>
  <si>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</si>
  <si>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</si>
  <si>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</si>
  <si>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</si>
  <si>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</si>
  <si>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</si>
  <si>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</si>
  <si>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</si>
  <si>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</si>
  <si>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</si>
  <si>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</si>
  <si>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</si>
  <si>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</si>
  <si>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</si>
  <si>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</si>
  <si>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</si>
  <si>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</si>
  <si>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</si>
  <si>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</si>
  <si>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</si>
  <si>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</si>
  <si>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</si>
  <si>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</si>
  <si>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</si>
  <si>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</si>
  <si>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</si>
  <si>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</si>
  <si>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</si>
  <si>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</si>
  <si>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</si>
  <si>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</si>
  <si>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</si>
  <si>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</si>
  <si>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</si>
  <si>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</si>
  <si>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</si>
  <si>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</si>
  <si>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</si>
  <si>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</si>
  <si>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</si>
  <si>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</si>
  <si>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</si>
  <si>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</si>
  <si>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</si>
  <si>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</si>
  <si>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</si>
  <si>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</si>
  <si>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</si>
  <si>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</si>
  <si>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</si>
  <si>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</si>
  <si>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</si>
  <si>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</si>
  <si>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</si>
  <si>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</si>
  <si>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</si>
  <si>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</si>
  <si>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</si>
  <si>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</si>
  <si>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</si>
  <si>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</si>
  <si>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</si>
  <si>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</si>
  <si>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</si>
  <si>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</si>
  <si>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</si>
  <si>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</si>
  <si>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</si>
  <si>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</si>
  <si>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</si>
  <si>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</si>
  <si>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</si>
  <si>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</si>
  <si>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</si>
  <si>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</si>
  <si>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</si>
  <si>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</si>
  <si>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</si>
  <si>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</si>
  <si>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</si>
  <si>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</si>
  <si>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</si>
  <si>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</si>
  <si>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</si>
  <si>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</si>
  <si>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</si>
  <si>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</si>
  <si>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</si>
  <si>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</si>
  <si>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</si>
  <si>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</si>
  <si>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</si>
  <si>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</si>
  <si>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</si>
  <si>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</si>
  <si>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</si>
  <si>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</si>
  <si>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</si>
  <si>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</si>
  <si>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</si>
  <si>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</si>
  <si>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</si>
  <si>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</si>
  <si>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</si>
  <si>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</si>
  <si>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</si>
  <si>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</si>
  <si>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</si>
  <si>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</si>
  <si>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</si>
  <si>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</si>
  <si>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</si>
  <si>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</si>
  <si>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</si>
  <si>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</si>
  <si>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</si>
  <si>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</si>
  <si>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</si>
  <si>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</si>
  <si>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</si>
  <si>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</si>
  <si>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</si>
  <si>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</si>
  <si>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</si>
  <si>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</si>
  <si>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</si>
  <si>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</si>
  <si>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</si>
  <si>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</si>
  <si>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</si>
  <si>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</si>
  <si>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</si>
  <si>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</si>
  <si>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</si>
  <si>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</si>
  <si>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</si>
  <si>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</si>
  <si>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</si>
  <si>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</si>
  <si>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</si>
  <si>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</si>
  <si>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</si>
  <si>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</si>
  <si>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</si>
  <si>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</si>
  <si>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</si>
  <si>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</si>
  <si>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</si>
  <si>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</si>
  <si>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</si>
  <si>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</si>
  <si>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</si>
  <si>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</si>
  <si>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</si>
  <si>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</si>
  <si>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</si>
  <si>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</si>
  <si>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</si>
  <si>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</si>
  <si>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</si>
  <si>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</si>
  <si>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</si>
  <si>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</si>
  <si>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</si>
  <si>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</si>
  <si>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</si>
  <si>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</si>
  <si>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</si>
  <si>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</si>
  <si>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</si>
  <si>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</si>
  <si>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</si>
  <si>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</si>
  <si>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</si>
  <si>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</si>
  <si>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</si>
  <si>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</si>
  <si>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</si>
  <si>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</si>
  <si>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</si>
  <si>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</si>
  <si>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</si>
  <si>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</si>
  <si>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</si>
  <si>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</si>
  <si>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</si>
  <si>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</si>
  <si>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</si>
  <si>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</si>
  <si>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</si>
  <si>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</si>
  <si>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</si>
  <si>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</si>
  <si>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</si>
  <si>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</si>
  <si>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</si>
  <si>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</si>
  <si>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</si>
  <si>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</si>
  <si>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</si>
  <si>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</si>
  <si>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</si>
  <si>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</si>
  <si>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</si>
  <si>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</si>
  <si>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</si>
  <si>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</si>
  <si>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</si>
  <si>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</si>
  <si>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</si>
  <si>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</si>
  <si>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</si>
  <si>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</si>
  <si>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</si>
  <si>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</si>
  <si>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</si>
  <si>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</si>
  <si>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</si>
  <si>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</si>
  <si>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</si>
  <si>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</si>
  <si>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</si>
  <si>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</si>
  <si>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</si>
  <si>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</si>
  <si>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</si>
  <si>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</si>
  <si>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</si>
  <si>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</si>
  <si>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</si>
  <si>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</si>
  <si>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</si>
  <si>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</si>
  <si>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</si>
  <si>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</si>
  <si>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</si>
  <si>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</si>
  <si>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</si>
  <si>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</si>
  <si>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</si>
  <si>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</si>
  <si>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</si>
  <si>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</si>
  <si>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</si>
  <si>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</si>
  <si>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</si>
  <si>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</si>
  <si>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</si>
  <si>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</si>
  <si>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</si>
  <si>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</si>
  <si>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</si>
  <si>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</si>
  <si>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</si>
  <si>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</si>
  <si>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</si>
  <si>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</si>
  <si>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</si>
  <si>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</si>
  <si>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</si>
  <si>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</si>
  <si>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</si>
  <si>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</si>
  <si>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</si>
  <si>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</si>
  <si>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</si>
  <si>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</si>
  <si>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</si>
  <si>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</si>
  <si>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</si>
  <si>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</si>
  <si>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</si>
  <si>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</si>
  <si>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</si>
  <si>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</si>
  <si>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</si>
  <si>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</si>
  <si>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</si>
  <si>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</si>
  <si>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</si>
  <si>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</si>
  <si>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</si>
  <si>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</si>
  <si>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</si>
  <si>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</si>
  <si>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</si>
  <si>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</si>
  <si>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</si>
  <si>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</si>
  <si>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</si>
  <si>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</si>
  <si>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</si>
  <si>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</si>
  <si>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</si>
  <si>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</si>
  <si>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</si>
  <si>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</si>
  <si>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</si>
  <si>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</si>
  <si>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</si>
  <si>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</si>
  <si>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</si>
  <si>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</si>
  <si>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</si>
  <si>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</si>
  <si>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</si>
  <si>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</si>
  <si>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</si>
  <si>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</si>
  <si>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</si>
  <si>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</si>
  <si>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</si>
  <si>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</si>
  <si>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</si>
  <si>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</si>
  <si>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</si>
  <si>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</si>
  <si>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</si>
  <si>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</si>
  <si>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</si>
  <si>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</si>
  <si>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</si>
  <si>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</si>
  <si>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</si>
  <si>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</si>
  <si>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</si>
  <si>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</si>
  <si>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</si>
  <si>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</si>
  <si>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</si>
  <si>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</si>
  <si>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</si>
  <si>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</si>
  <si>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</si>
  <si>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</si>
  <si>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</si>
  <si>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</si>
  <si>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</si>
  <si>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</si>
  <si>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</si>
  <si>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</si>
  <si>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</si>
  <si>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</si>
  <si>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</si>
  <si>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</si>
  <si>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</si>
  <si>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</si>
  <si>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</si>
  <si>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</si>
  <si>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</si>
  <si>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</si>
  <si>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</si>
  <si>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</si>
  <si>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</si>
  <si>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</si>
  <si>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</si>
  <si>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</si>
  <si>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</si>
  <si>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</si>
  <si>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</si>
  <si>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</si>
  <si>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</si>
  <si>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</si>
  <si>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</si>
  <si>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</si>
  <si>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</si>
  <si>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</si>
  <si>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</si>
  <si>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</si>
  <si>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</si>
  <si>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</si>
  <si>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</si>
  <si>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</si>
  <si>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</si>
  <si>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</si>
  <si>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</si>
  <si>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</si>
  <si>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</si>
  <si>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</si>
  <si>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</si>
  <si>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</si>
  <si>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</si>
  <si>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</si>
  <si>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</si>
  <si>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</si>
  <si>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</si>
  <si>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</si>
  <si>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</si>
  <si>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</si>
  <si>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</si>
  <si>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</si>
  <si>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</si>
  <si>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</si>
  <si>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</si>
  <si>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</si>
  <si>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</si>
  <si>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</si>
  <si>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</si>
  <si>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</si>
  <si>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</si>
  <si>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</si>
  <si>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</si>
  <si>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</si>
  <si>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</si>
  <si>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</si>
  <si>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</si>
  <si>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</si>
  <si>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</si>
  <si>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</si>
  <si>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</si>
  <si>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</si>
  <si>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</si>
  <si>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</si>
  <si>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</si>
  <si>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</si>
  <si>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</si>
  <si>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</si>
  <si>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</si>
  <si>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</si>
  <si>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</si>
  <si>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</si>
  <si>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</si>
  <si>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</si>
  <si>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</si>
  <si>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</si>
  <si>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</si>
  <si>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</si>
  <si>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</si>
  <si>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</si>
  <si>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</si>
  <si>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</si>
  <si>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</si>
  <si>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</si>
  <si>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</si>
  <si>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</si>
  <si>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</si>
  <si>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</si>
  <si>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</si>
  <si>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</si>
  <si>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</si>
  <si>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</si>
  <si>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</si>
  <si>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</si>
  <si>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</si>
  <si>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</si>
  <si>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</si>
  <si>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</si>
  <si>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</si>
  <si>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</si>
  <si>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</si>
  <si>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</si>
  <si>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</si>
  <si>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</si>
  <si>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</si>
  <si>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</si>
  <si>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</si>
  <si>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</si>
  <si>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</si>
  <si>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</si>
  <si>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</si>
  <si>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</si>
  <si>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</si>
  <si>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</si>
  <si>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</si>
  <si>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</si>
  <si>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</si>
  <si>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</si>
  <si>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</si>
  <si>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</si>
  <si>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</si>
  <si>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</si>
  <si>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</si>
  <si>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</si>
  <si>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</si>
  <si>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</si>
  <si>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</si>
  <si>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</si>
  <si>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</si>
  <si>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</si>
  <si>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</si>
  <si>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</si>
  <si>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</si>
  <si>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</si>
  <si>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</si>
  <si>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</si>
  <si>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</si>
  <si>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</si>
  <si>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</si>
  <si>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</si>
  <si>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</si>
  <si>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</si>
  <si>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</si>
  <si>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</si>
  <si>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</si>
  <si>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</si>
  <si>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</si>
  <si>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</si>
  <si>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</si>
  <si>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</si>
  <si>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</si>
  <si>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</si>
  <si>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</si>
  <si>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</si>
  <si>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</si>
  <si>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</si>
  <si>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</si>
  <si>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</si>
  <si>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</si>
  <si>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</si>
  <si>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</si>
  <si>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</si>
  <si>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</si>
  <si>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</si>
  <si>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</si>
  <si>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</si>
  <si>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</si>
  <si>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</si>
  <si>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</si>
  <si>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</si>
  <si>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</si>
  <si>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</si>
  <si>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</si>
  <si>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</si>
  <si>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</si>
  <si>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</si>
  <si>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</si>
  <si>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</si>
  <si>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</si>
  <si>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</si>
  <si>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</si>
  <si>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</si>
  <si>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</si>
  <si>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</si>
  <si>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</si>
  <si>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</si>
  <si>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</si>
  <si>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</si>
  <si>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</si>
  <si>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</si>
  <si>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</si>
  <si>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</si>
  <si>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</si>
  <si>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</si>
  <si>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</si>
  <si>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</si>
  <si>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</si>
  <si>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</si>
  <si>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</si>
  <si>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</si>
  <si>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</si>
  <si>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</si>
  <si>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</si>
  <si>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</si>
  <si>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</si>
  <si>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</si>
  <si>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</si>
  <si>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</si>
  <si>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</si>
  <si>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</si>
  <si>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</si>
  <si>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</si>
  <si>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</si>
  <si>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</si>
  <si>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</si>
  <si>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</si>
  <si>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</si>
  <si>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</si>
  <si>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</si>
  <si>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</si>
  <si>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</si>
  <si>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</si>
  <si>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</si>
  <si>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</si>
  <si>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</si>
  <si>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</si>
  <si>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</si>
  <si>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</si>
  <si>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</si>
  <si>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</si>
  <si>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</si>
  <si>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</si>
  <si>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</si>
  <si>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</si>
  <si>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</si>
  <si>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</si>
  <si>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</si>
  <si>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</si>
  <si>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</si>
  <si>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</si>
  <si>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</si>
  <si>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</si>
  <si>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</si>
  <si>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</si>
  <si>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</si>
  <si>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</si>
  <si>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</si>
  <si>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</si>
  <si>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</si>
  <si>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</si>
  <si>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</si>
  <si>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</si>
  <si>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</si>
  <si>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</si>
  <si>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</si>
  <si>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</si>
  <si>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</si>
  <si>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</si>
  <si>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</si>
  <si>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</si>
  <si>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</si>
  <si>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</si>
  <si>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</si>
  <si>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</si>
  <si>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</si>
  <si>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</si>
  <si>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</si>
  <si>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</si>
  <si>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</si>
  <si>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</si>
  <si>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</si>
  <si>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</si>
  <si>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</si>
  <si>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</si>
  <si>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</si>
  <si>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</si>
  <si>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</si>
  <si>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</si>
  <si>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</si>
  <si>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</si>
  <si>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</si>
  <si>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</si>
  <si>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</si>
  <si>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</si>
  <si>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</si>
  <si>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</si>
  <si>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</si>
  <si>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</si>
  <si>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</si>
  <si>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</si>
  <si>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</si>
  <si>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</si>
  <si>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</si>
  <si>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</si>
  <si>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</si>
  <si>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</si>
  <si>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</si>
  <si>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</si>
  <si>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</si>
  <si>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</si>
  <si>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</si>
  <si>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</si>
  <si>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</si>
  <si>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</si>
  <si>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</si>
  <si>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</si>
  <si>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</si>
  <si>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</si>
  <si>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</si>
  <si>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</si>
  <si>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</si>
  <si>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</si>
  <si>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</si>
  <si>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</si>
  <si>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</si>
  <si>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</si>
  <si>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</si>
  <si>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</si>
  <si>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</si>
  <si>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</si>
  <si>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</si>
  <si>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</si>
  <si>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</si>
  <si>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</si>
  <si>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</si>
  <si>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</si>
  <si>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</si>
  <si>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</si>
  <si>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</si>
  <si>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</si>
  <si>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</si>
  <si>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</si>
  <si>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</si>
  <si>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</si>
  <si>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</si>
  <si>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</si>
  <si>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</si>
  <si>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</si>
  <si>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</si>
  <si>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</si>
  <si>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</si>
  <si>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</si>
  <si>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</si>
  <si>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</si>
  <si>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</si>
  <si>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</si>
  <si>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</si>
  <si>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</si>
  <si>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</si>
  <si>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</si>
  <si>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</si>
  <si>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</si>
  <si>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</si>
  <si>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</si>
  <si>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</si>
  <si>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</si>
  <si>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</si>
  <si>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</si>
  <si>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</si>
  <si>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</si>
  <si>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</si>
  <si>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</si>
  <si>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</si>
  <si>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</si>
  <si>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</si>
  <si>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</si>
  <si>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</si>
  <si>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</si>
  <si>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</si>
  <si>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</si>
  <si>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</si>
  <si>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</si>
  <si>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</si>
  <si>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</si>
  <si>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</si>
  <si>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</si>
  <si>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</si>
  <si>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</si>
  <si>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</si>
  <si>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</si>
  <si>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</si>
  <si>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</si>
  <si>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</si>
  <si>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</si>
  <si>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</si>
  <si>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</si>
  <si>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</si>
  <si>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</si>
  <si>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</si>
  <si>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</si>
  <si>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</si>
  <si>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</si>
  <si>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</si>
  <si>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</si>
  <si>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</si>
  <si>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</si>
  <si>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</si>
  <si>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</si>
  <si>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</si>
  <si>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</si>
  <si>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</si>
  <si>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</si>
  <si>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</si>
  <si>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</si>
  <si>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</si>
  <si>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</si>
  <si>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</si>
  <si>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</si>
  <si>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</si>
  <si>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</si>
  <si>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</si>
  <si>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</si>
  <si>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</si>
  <si>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</si>
  <si>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</si>
  <si>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</si>
  <si>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</si>
  <si>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</si>
  <si>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</si>
  <si>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</si>
  <si>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</si>
  <si>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</si>
  <si>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</si>
  <si>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</si>
  <si>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</si>
  <si>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</si>
  <si>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</si>
  <si>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</si>
  <si>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</si>
  <si>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</si>
  <si>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</si>
  <si>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</si>
  <si>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</si>
  <si>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</si>
  <si>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</si>
  <si>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</si>
  <si>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</si>
  <si>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</si>
  <si>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</si>
  <si>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</si>
  <si>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</si>
  <si>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</si>
  <si>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</si>
  <si>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</si>
  <si>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</si>
  <si>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</si>
  <si>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</si>
  <si>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</si>
  <si>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</si>
  <si>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</si>
  <si>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</si>
  <si>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</si>
  <si>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</si>
  <si>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</si>
  <si>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</si>
  <si>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</si>
  <si>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</si>
  <si>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</si>
  <si>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</si>
  <si>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</si>
  <si>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</si>
  <si>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</si>
  <si>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</si>
  <si>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</si>
  <si>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</si>
  <si>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</si>
  <si>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</si>
  <si>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</si>
  <si>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</si>
  <si>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</si>
  <si>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</si>
  <si>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</si>
  <si>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</si>
  <si>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</si>
  <si>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</si>
  <si>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</si>
  <si>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</si>
  <si>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</si>
  <si>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</si>
  <si>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</si>
  <si>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</si>
  <si>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</si>
  <si>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</si>
  <si>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</si>
  <si>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</si>
  <si>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</si>
  <si>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</si>
  <si>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</si>
  <si>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</si>
  <si>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</si>
  <si>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</si>
  <si>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</si>
  <si>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</si>
  <si>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</si>
  <si>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</si>
  <si>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</si>
  <si>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</si>
  <si>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</si>
  <si>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</si>
  <si>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</si>
  <si>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</si>
  <si>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</si>
  <si>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</si>
  <si>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</si>
  <si>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</si>
  <si>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</si>
  <si>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</si>
  <si>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</si>
  <si>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</si>
  <si>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</si>
  <si>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</si>
  <si>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</si>
  <si>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</si>
  <si>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</si>
  <si>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</si>
  <si>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</si>
  <si>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</si>
  <si>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</si>
  <si>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</si>
  <si>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</si>
  <si>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</si>
  <si>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</si>
  <si>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</si>
  <si>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</si>
  <si>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</si>
  <si>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</si>
  <si>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</si>
  <si>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</si>
  <si>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</si>
  <si>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</si>
  <si>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</si>
  <si>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</si>
  <si>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</si>
  <si>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</si>
  <si>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</si>
  <si>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</si>
  <si>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</si>
  <si>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</si>
  <si>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</si>
  <si>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</si>
  <si>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</si>
  <si>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</si>
  <si>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</si>
  <si>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</si>
  <si>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</si>
  <si>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</si>
  <si>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</si>
  <si>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</si>
  <si>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</si>
  <si>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</si>
  <si>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</si>
  <si>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</si>
  <si>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</si>
  <si>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</si>
  <si>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</si>
  <si>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</si>
  <si>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</si>
  <si>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</si>
  <si>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</si>
  <si>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</si>
  <si>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</si>
  <si>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</si>
  <si>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</si>
  <si>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</si>
  <si>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</si>
  <si>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</si>
  <si>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</si>
  <si>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</si>
  <si>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</si>
  <si>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</si>
  <si>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</si>
  <si>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</si>
  <si>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</si>
  <si>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</si>
  <si>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</si>
  <si>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</si>
  <si>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</si>
  <si>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</si>
  <si>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</si>
  <si>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</si>
  <si>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</si>
  <si>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</si>
  <si>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</si>
  <si>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</si>
  <si>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</si>
  <si>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</si>
  <si>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</si>
  <si>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</si>
  <si>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</si>
  <si>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</si>
  <si>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</si>
  <si>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</si>
  <si>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</si>
  <si>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</si>
  <si>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</si>
  <si>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</si>
  <si>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</si>
  <si>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</si>
  <si>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</si>
  <si>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</si>
  <si>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</si>
  <si>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</si>
  <si>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</si>
  <si>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</si>
  <si>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</si>
  <si>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</si>
  <si>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</si>
  <si>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</si>
  <si>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</si>
  <si>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</si>
  <si>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</si>
  <si>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</si>
  <si>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</si>
  <si>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</si>
  <si>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</si>
  <si>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</si>
  <si>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</si>
  <si>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</si>
  <si>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</si>
  <si>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</si>
  <si>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</si>
  <si>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</si>
  <si>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</si>
  <si>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</si>
  <si>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</si>
  <si>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</si>
  <si>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</si>
  <si>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</si>
  <si>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</si>
  <si>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</si>
  <si>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</si>
  <si>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</si>
  <si>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</si>
  <si>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</si>
  <si>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</si>
  <si>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</si>
  <si>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</si>
  <si>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</si>
  <si>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</si>
  <si>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</si>
  <si>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</si>
  <si>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</si>
  <si>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</si>
  <si>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</si>
  <si>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</si>
  <si>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</si>
  <si>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</si>
  <si>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</si>
  <si>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</si>
  <si>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</si>
  <si>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</si>
  <si>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</si>
  <si>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</si>
  <si>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</si>
  <si>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</si>
  <si>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</si>
  <si>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</si>
  <si>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</si>
  <si>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</si>
  <si>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</si>
  <si>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</si>
  <si>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</si>
  <si>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</si>
  <si>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</si>
  <si>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</si>
  <si>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</si>
  <si>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</si>
  <si>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</si>
  <si>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</si>
  <si>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</si>
  <si>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</si>
  <si>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</si>
  <si>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</si>
  <si>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</si>
  <si>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</si>
  <si>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</si>
  <si>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</si>
  <si>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</si>
  <si>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</si>
  <si>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</si>
  <si>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</si>
  <si>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</si>
  <si>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</si>
  <si>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</si>
  <si>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</si>
  <si>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</si>
  <si>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</si>
  <si>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</si>
  <si>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</si>
  <si>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</si>
  <si>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</si>
  <si>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</si>
  <si>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</si>
  <si>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</si>
  <si>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</si>
  <si>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</si>
  <si>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</si>
  <si>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</si>
  <si>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</si>
  <si>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</si>
  <si>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</si>
  <si>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</si>
  <si>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</si>
  <si>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</si>
  <si>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</si>
  <si>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</si>
  <si>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</si>
  <si>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</si>
  <si>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</si>
  <si>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</si>
  <si>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</si>
  <si>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</si>
  <si>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</si>
  <si>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</si>
  <si>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</si>
  <si>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</si>
  <si>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</si>
  <si>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</si>
  <si>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</si>
  <si>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</si>
  <si>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</si>
  <si>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</si>
  <si>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</si>
  <si>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</si>
  <si>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</si>
  <si>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</si>
  <si>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</si>
  <si>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</si>
  <si>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</si>
  <si>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</si>
  <si>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</si>
  <si>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</si>
  <si>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</si>
  <si>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</si>
  <si>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</si>
  <si>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</si>
  <si>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</si>
  <si>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</si>
  <si>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</si>
  <si>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</si>
  <si>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</si>
  <si>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</si>
  <si>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</si>
  <si>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</si>
  <si>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</si>
  <si>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</si>
  <si>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</si>
  <si>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</si>
  <si>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</si>
  <si>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</si>
  <si>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</si>
  <si>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</si>
  <si>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</si>
  <si>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</si>
  <si>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</si>
  <si>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</si>
  <si>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</si>
  <si>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</si>
  <si>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</si>
  <si>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</si>
  <si>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</si>
  <si>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</si>
  <si>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</si>
  <si>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</si>
  <si>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</si>
  <si>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</si>
  <si>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</si>
  <si>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</si>
  <si>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</si>
  <si>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</si>
  <si>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</si>
  <si>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</si>
  <si>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</si>
  <si>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</si>
  <si>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</si>
  <si>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</si>
  <si>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</si>
  <si>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</si>
  <si>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</si>
  <si>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</si>
  <si>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</si>
  <si>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</si>
  <si>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</si>
  <si>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</si>
  <si>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</si>
  <si>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</si>
  <si>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</si>
  <si>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</si>
  <si>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</si>
  <si>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</si>
  <si>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</si>
  <si>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</si>
  <si>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</si>
  <si>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</si>
  <si>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</si>
  <si>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</si>
  <si>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</si>
  <si>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</si>
  <si>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</si>
  <si>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</si>
  <si>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</si>
  <si>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</si>
  <si>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</si>
  <si>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</si>
  <si>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</si>
  <si>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</si>
  <si>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</si>
  <si>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</si>
  <si>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</si>
  <si>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</si>
  <si>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</si>
  <si>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</si>
  <si>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</si>
  <si>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</si>
  <si>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</si>
  <si>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</si>
  <si>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</si>
  <si>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</si>
  <si>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</si>
  <si>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</si>
  <si>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</si>
  <si>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</si>
  <si>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</si>
  <si>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</si>
  <si>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</si>
  <si>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</si>
  <si>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</si>
  <si>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</si>
  <si>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</si>
  <si>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</si>
  <si>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</si>
  <si>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</si>
  <si>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</si>
  <si>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</si>
  <si>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</si>
  <si>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</si>
  <si>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</si>
  <si>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</si>
  <si>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</si>
  <si>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</si>
  <si>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</si>
  <si>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</si>
  <si>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</si>
  <si>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</si>
  <si>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</si>
  <si>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</si>
  <si>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</si>
  <si>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</si>
  <si>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</si>
  <si>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</si>
  <si>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</si>
  <si>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</si>
  <si>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</si>
  <si>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</si>
  <si>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</si>
  <si>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</si>
  <si>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</si>
  <si>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</si>
  <si>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</si>
  <si>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</si>
  <si>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</si>
  <si>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</si>
  <si>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</si>
  <si>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</si>
  <si>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</si>
  <si>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</si>
  <si>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</si>
  <si>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</si>
  <si>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</si>
  <si>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</si>
  <si>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</si>
  <si>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</si>
  <si>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</si>
  <si>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</si>
  <si>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</si>
  <si>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</si>
  <si>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</si>
  <si>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</si>
  <si>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</si>
  <si>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</si>
  <si>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</si>
  <si>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</si>
  <si>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</si>
  <si>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</si>
  <si>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</si>
  <si>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</si>
  <si>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</si>
  <si>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</si>
  <si>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</si>
  <si>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</si>
  <si>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</si>
  <si>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</si>
  <si>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</si>
  <si>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</si>
  <si>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</si>
  <si>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</si>
  <si>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</si>
  <si>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</si>
  <si>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</si>
  <si>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</si>
  <si>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</si>
  <si>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</si>
  <si>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</si>
  <si>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</si>
  <si>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</si>
  <si>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</si>
  <si>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</si>
  <si>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</si>
  <si>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</si>
  <si>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</si>
  <si>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</si>
  <si>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</si>
  <si>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</si>
  <si>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</si>
  <si>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</si>
  <si>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</si>
  <si>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</si>
  <si>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</si>
  <si>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</si>
  <si>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</si>
  <si>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</si>
  <si>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</si>
  <si>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</si>
  <si>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</si>
  <si>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</si>
  <si>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</si>
  <si>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</si>
  <si>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</si>
  <si>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</si>
  <si>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</si>
  <si>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</si>
  <si>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</si>
  <si>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</si>
  <si>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</si>
  <si>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</si>
  <si>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</si>
  <si>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</si>
  <si>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</si>
  <si>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</si>
  <si>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</si>
  <si>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</si>
  <si>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</si>
  <si>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</si>
  <si>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</si>
  <si>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</si>
  <si>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</si>
  <si>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</si>
  <si>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</si>
  <si>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</si>
  <si>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</si>
  <si>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</si>
  <si>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</si>
  <si>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</si>
  <si>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</si>
  <si>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</si>
  <si>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</si>
  <si>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</si>
  <si>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</si>
  <si>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</si>
  <si>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</si>
  <si>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</si>
  <si>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</si>
  <si>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</si>
  <si>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</si>
  <si>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</si>
  <si>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</si>
  <si>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</si>
  <si>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</si>
  <si>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</si>
  <si>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</si>
  <si>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</si>
  <si>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</si>
  <si>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</si>
  <si>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</si>
  <si>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</si>
  <si>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</si>
  <si>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</si>
  <si>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</si>
  <si>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</si>
  <si>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</si>
  <si>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</si>
  <si>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</si>
  <si>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</si>
  <si>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</si>
  <si>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</si>
  <si>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</si>
  <si>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</si>
  <si>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</si>
  <si>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</si>
  <si>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</si>
  <si>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</si>
  <si>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</si>
  <si>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</si>
  <si>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</si>
  <si>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</si>
  <si>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</si>
  <si>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</si>
  <si>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</si>
  <si>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</si>
  <si>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</si>
  <si>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</si>
  <si>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</si>
  <si>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</si>
  <si>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</si>
  <si>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</si>
  <si>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</si>
  <si>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</si>
  <si>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</si>
  <si>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</si>
  <si>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</si>
  <si>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</si>
  <si>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</si>
  <si>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</si>
  <si>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</si>
  <si>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</si>
  <si>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</si>
  <si>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</si>
  <si>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</si>
  <si>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</si>
  <si>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</si>
  <si>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</si>
  <si>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</si>
  <si>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</si>
  <si>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</si>
  <si>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</si>
  <si>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</si>
  <si>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</si>
  <si>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</si>
  <si>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</si>
  <si>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</si>
  <si>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</si>
  <si>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</si>
  <si>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</si>
  <si>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</si>
  <si>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</si>
  <si>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</si>
  <si>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</si>
  <si>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</si>
  <si>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</si>
  <si>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</si>
  <si>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</si>
  <si>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</si>
  <si>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</si>
  <si>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</si>
  <si>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</si>
  <si>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</si>
  <si>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</si>
  <si>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</si>
  <si>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</si>
  <si>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</si>
  <si>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</si>
  <si>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</si>
  <si>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</si>
  <si>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</si>
  <si>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</si>
  <si>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</si>
  <si>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</si>
  <si>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</si>
  <si>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</si>
  <si>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</si>
  <si>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</si>
  <si>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</si>
  <si>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</si>
  <si>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</si>
  <si>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</si>
  <si>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</si>
  <si>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</si>
  <si>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</si>
  <si>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</si>
  <si>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</si>
  <si>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</si>
  <si>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</si>
  <si>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</si>
  <si>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</si>
  <si>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</si>
  <si>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</si>
  <si>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</si>
  <si>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</si>
  <si>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</si>
  <si>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</si>
  <si>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</si>
  <si>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</si>
  <si>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</si>
  <si>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</si>
  <si>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</si>
  <si>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</si>
  <si>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</si>
  <si>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</si>
  <si>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</si>
  <si>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</si>
  <si>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</si>
  <si>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</si>
  <si>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</si>
  <si>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</si>
  <si>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</si>
  <si>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</si>
  <si>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</si>
  <si>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</si>
  <si>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</si>
  <si>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</si>
  <si>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</si>
  <si>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</si>
  <si>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</si>
  <si>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</si>
  <si>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</si>
  <si>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</si>
  <si>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</si>
  <si>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</si>
  <si>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</si>
  <si>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</si>
  <si>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</si>
  <si>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</si>
  <si>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</si>
  <si>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</si>
  <si>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</si>
  <si>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</si>
  <si>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</si>
  <si>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</si>
  <si>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</si>
  <si>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</si>
  <si>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</si>
  <si>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</si>
  <si>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</si>
  <si>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</si>
  <si>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</si>
  <si>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</si>
  <si>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</si>
  <si>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</si>
  <si>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</si>
  <si>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</si>
  <si>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</si>
  <si>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</si>
  <si>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</si>
  <si>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</si>
  <si>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</si>
  <si>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</si>
  <si>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</si>
  <si>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</si>
  <si>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</si>
  <si>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</si>
  <si>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</si>
  <si>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</si>
  <si>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</si>
  <si>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</si>
  <si>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</si>
  <si>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</si>
  <si>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</si>
  <si>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</si>
  <si>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</si>
  <si>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</si>
  <si>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</si>
  <si>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</si>
  <si>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</si>
  <si>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</si>
  <si>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</si>
  <si>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</si>
  <si>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</si>
  <si>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</si>
  <si>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</si>
  <si>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</si>
  <si>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</si>
  <si>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</si>
  <si>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</si>
  <si>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</si>
  <si>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</si>
  <si>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</si>
  <si>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</si>
  <si>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</si>
  <si>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</si>
  <si>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</si>
  <si>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</si>
  <si>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</si>
  <si>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</si>
  <si>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</si>
  <si>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</si>
  <si>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</si>
  <si>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</si>
  <si>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</si>
  <si>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</si>
  <si>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</si>
  <si>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</si>
  <si>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</si>
  <si>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</si>
  <si>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</si>
  <si>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</si>
  <si>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</si>
  <si>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</si>
  <si>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</si>
  <si>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</si>
  <si>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</si>
  <si>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</si>
  <si>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</si>
  <si>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</si>
  <si>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</si>
  <si>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</si>
  <si>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</si>
  <si>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</si>
  <si>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</si>
  <si>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</si>
  <si>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</si>
  <si>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</si>
  <si>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</si>
  <si>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</si>
  <si>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</si>
  <si>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</si>
  <si>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</si>
  <si>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</si>
  <si>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</si>
  <si>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</si>
  <si>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</si>
  <si>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</si>
  <si>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</si>
  <si>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</si>
  <si>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</si>
  <si>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</si>
  <si>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</si>
  <si>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</si>
  <si>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</si>
  <si>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</si>
  <si>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</si>
  <si>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</si>
  <si>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</si>
  <si>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</si>
  <si>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</si>
  <si>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</si>
  <si>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</si>
  <si>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</si>
  <si>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</si>
  <si>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</si>
  <si>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</si>
  <si>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</si>
  <si>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</si>
  <si>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</si>
  <si>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</si>
  <si>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</si>
  <si>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</si>
  <si>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</si>
  <si>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</si>
  <si>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</si>
  <si>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</si>
  <si>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</si>
  <si>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</si>
  <si>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</si>
  <si>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</si>
  <si>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</si>
  <si>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</si>
  <si>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</si>
  <si>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</si>
  <si>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</si>
  <si>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</si>
  <si>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</si>
  <si>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</si>
  <si>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</si>
  <si>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</si>
  <si>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</si>
  <si>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</si>
  <si>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</si>
  <si>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</si>
  <si>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</si>
  <si>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</si>
  <si>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</si>
  <si>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</si>
  <si>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</si>
  <si>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</si>
  <si>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</si>
  <si>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</si>
  <si>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</si>
  <si>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</si>
  <si>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</si>
  <si>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</si>
  <si>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</si>
  <si>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</si>
  <si>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</si>
  <si>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</si>
  <si>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</si>
  <si>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</si>
  <si>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</si>
  <si>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</si>
  <si>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</si>
  <si>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</si>
  <si>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</si>
  <si>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</si>
  <si>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</si>
  <si>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</si>
  <si>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</si>
  <si>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</si>
  <si>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</si>
  <si>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</si>
  <si>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</si>
  <si>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</si>
  <si>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</si>
  <si>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</si>
  <si>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</si>
  <si>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</si>
  <si>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</si>
  <si>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</si>
  <si>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</si>
  <si>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</si>
  <si>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</si>
  <si>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</si>
  <si>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</si>
  <si>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</si>
  <si>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</si>
  <si>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</si>
  <si>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</si>
  <si>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</si>
  <si>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</si>
  <si>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</si>
  <si>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</si>
  <si>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</si>
  <si>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</si>
  <si>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</si>
  <si>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</si>
  <si>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</si>
  <si>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</si>
  <si>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</si>
  <si>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</si>
  <si>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</si>
  <si>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</si>
  <si>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</si>
  <si>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</si>
  <si>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</si>
  <si>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</si>
  <si>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</si>
  <si>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</si>
  <si>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</si>
  <si>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</si>
  <si>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</si>
  <si>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</si>
  <si>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</si>
  <si>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</si>
  <si>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</si>
  <si>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</si>
  <si>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</si>
  <si>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</si>
  <si>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</si>
  <si>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</si>
  <si>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</si>
  <si>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</si>
  <si>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</si>
  <si>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</si>
  <si>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</si>
  <si>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</si>
  <si>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</si>
  <si>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</si>
  <si>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</si>
  <si>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</si>
  <si>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</si>
  <si>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</si>
  <si>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</si>
  <si>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</si>
  <si>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</si>
  <si>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</si>
  <si>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</si>
  <si>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</si>
  <si>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</si>
  <si>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</si>
  <si>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</si>
  <si>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</si>
  <si>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</si>
  <si>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</si>
  <si>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</si>
  <si>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</si>
  <si>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</si>
  <si>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</si>
  <si>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</si>
  <si>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</si>
  <si>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</si>
  <si>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</si>
  <si>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</si>
  <si>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</si>
  <si>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</si>
  <si>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</si>
  <si>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</si>
  <si>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</si>
  <si>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</si>
  <si>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</si>
  <si>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</si>
  <si>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</si>
  <si>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</si>
  <si>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</si>
  <si>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</si>
  <si>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</si>
  <si>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</si>
  <si>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</si>
  <si>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</si>
  <si>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</si>
  <si>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</si>
  <si>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</si>
  <si>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</si>
  <si>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</si>
  <si>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</si>
  <si>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</si>
  <si>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</si>
  <si>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</si>
  <si>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</si>
  <si>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</si>
  <si>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</si>
  <si>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</si>
  <si>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</si>
  <si>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</si>
  <si>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</si>
  <si>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</si>
  <si>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</si>
  <si>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</si>
  <si>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</si>
  <si>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</si>
  <si>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</si>
  <si>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</si>
  <si>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</si>
  <si>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</si>
  <si>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</si>
  <si>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</si>
  <si>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</si>
  <si>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</si>
  <si>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</si>
  <si>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</si>
  <si>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</si>
  <si>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</si>
  <si>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</si>
  <si>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</si>
  <si>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</si>
  <si>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</si>
  <si>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</si>
  <si>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</si>
  <si>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</si>
  <si>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</si>
  <si>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</si>
  <si>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</si>
  <si>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</si>
  <si>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</si>
  <si>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</si>
  <si>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</si>
  <si>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</si>
  <si>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</si>
  <si>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</si>
  <si>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</si>
  <si>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</si>
  <si>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</si>
  <si>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</si>
  <si>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</si>
  <si>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</si>
  <si>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</si>
  <si>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</si>
  <si>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</si>
  <si>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</si>
  <si>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</si>
  <si>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</si>
  <si>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</si>
  <si>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</si>
  <si>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</si>
  <si>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</si>
  <si>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</si>
  <si>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</si>
  <si>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</si>
  <si>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</si>
  <si>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</si>
  <si>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</si>
  <si>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</si>
  <si>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</si>
  <si>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</si>
  <si>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</si>
  <si>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</si>
  <si>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</si>
  <si>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</si>
  <si>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</si>
  <si>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</si>
  <si>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</si>
  <si>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</si>
  <si>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</si>
  <si>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</si>
  <si>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</si>
  <si>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</si>
  <si>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</si>
  <si>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</si>
  <si>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</si>
  <si>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</si>
  <si>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</si>
  <si>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</si>
  <si>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</si>
  <si>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</si>
  <si>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</si>
  <si>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</si>
  <si>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</si>
  <si>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</si>
  <si>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</si>
  <si>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</si>
  <si>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</si>
  <si>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</si>
  <si>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</si>
  <si>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</si>
  <si>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</si>
  <si>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</si>
  <si>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</si>
  <si>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</si>
  <si>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</si>
  <si>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</si>
  <si>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</si>
  <si>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</si>
  <si>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</si>
  <si>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</si>
  <si>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</si>
  <si>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</si>
  <si>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</si>
  <si>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</si>
  <si>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</si>
  <si>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</si>
  <si>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</si>
  <si>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</si>
  <si>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</si>
  <si>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</si>
  <si>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</si>
  <si>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</si>
  <si>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</si>
  <si>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</si>
  <si>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</si>
  <si>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</si>
  <si>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</si>
  <si>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</si>
  <si>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</si>
  <si>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</si>
  <si>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</si>
  <si>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</si>
  <si>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</si>
  <si>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</si>
  <si>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</si>
  <si>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</si>
  <si>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</si>
  <si>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</si>
  <si>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</si>
  <si>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</si>
  <si>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</si>
  <si>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</si>
  <si>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</si>
  <si>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</si>
  <si>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</si>
  <si>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</si>
  <si>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</si>
  <si>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</si>
  <si>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</si>
  <si>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</si>
  <si>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</si>
  <si>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</si>
  <si>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</si>
  <si>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</si>
  <si>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</si>
  <si>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</si>
  <si>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</si>
  <si>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</si>
  <si>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</si>
  <si>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</si>
  <si>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</si>
  <si>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</si>
  <si>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</si>
  <si>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</si>
  <si>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</si>
  <si>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</si>
  <si>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</si>
  <si>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</si>
  <si>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</si>
  <si>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</si>
  <si>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</si>
  <si>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</si>
  <si>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</si>
  <si>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</si>
  <si>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</si>
  <si>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</si>
  <si>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</si>
  <si>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</si>
  <si>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</si>
  <si>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</si>
  <si>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</si>
  <si>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</si>
  <si>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</si>
  <si>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</si>
  <si>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</si>
  <si>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</si>
  <si>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</si>
  <si>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</si>
  <si>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</si>
  <si>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</si>
  <si>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</si>
  <si>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</si>
  <si>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</si>
  <si>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</si>
  <si>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</si>
  <si>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</si>
  <si>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</si>
  <si>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</si>
  <si>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</si>
  <si>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</si>
  <si>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</si>
  <si>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</si>
  <si>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</si>
  <si>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</si>
  <si>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</si>
  <si>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</si>
  <si>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</si>
  <si>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</si>
  <si>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</si>
  <si>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</si>
  <si>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</si>
  <si>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</si>
  <si>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</si>
  <si>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</si>
  <si>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</si>
  <si>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</si>
  <si>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</si>
  <si>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</si>
  <si>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</si>
  <si>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</si>
  <si>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</si>
  <si>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</si>
  <si>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</si>
  <si>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</si>
  <si>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</si>
  <si>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</si>
  <si>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</si>
  <si>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</si>
  <si>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</si>
  <si>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</si>
  <si>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</si>
  <si>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</si>
  <si>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</si>
  <si>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</si>
  <si>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</si>
  <si>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</si>
  <si>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</si>
  <si>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</si>
  <si>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</si>
  <si>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</si>
  <si>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</si>
  <si>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</si>
  <si>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</si>
  <si>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</si>
  <si>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</si>
  <si>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</si>
  <si>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</si>
  <si>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</si>
  <si>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</si>
  <si>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</si>
  <si>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</si>
  <si>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</si>
  <si>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</si>
  <si>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</si>
  <si>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</si>
  <si>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</si>
  <si>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</si>
  <si>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</si>
  <si>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</si>
  <si>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</si>
  <si>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</si>
  <si>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</si>
  <si>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</si>
  <si>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</si>
  <si>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</si>
  <si>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</si>
  <si>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</si>
  <si>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</si>
  <si>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</si>
  <si>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</si>
  <si>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</si>
  <si>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</si>
  <si>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</si>
  <si>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</si>
  <si>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</si>
  <si>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</si>
  <si>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</si>
  <si>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</si>
  <si>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</si>
  <si>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</si>
  <si>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</si>
  <si>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</si>
  <si>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</si>
  <si>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</si>
  <si>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</si>
  <si>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</si>
  <si>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</si>
  <si>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</si>
  <si>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</si>
  <si>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</si>
  <si>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</si>
  <si>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</si>
  <si>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</si>
  <si>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</si>
  <si>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</si>
  <si>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</si>
  <si>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</si>
  <si>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</si>
  <si>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</si>
  <si>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</si>
  <si>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</si>
  <si>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</si>
  <si>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</si>
  <si>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</si>
  <si>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</si>
  <si>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</si>
  <si>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</si>
  <si>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</si>
  <si>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</si>
  <si>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</si>
  <si>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</si>
  <si>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</si>
  <si>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</si>
  <si>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</si>
  <si>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</si>
  <si>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</si>
  <si>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</si>
  <si>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</si>
  <si>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</si>
  <si>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</si>
  <si>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</si>
  <si>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</si>
  <si>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</si>
  <si>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</si>
  <si>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</si>
  <si>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</si>
  <si>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</si>
  <si>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</si>
  <si>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</si>
  <si>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</si>
  <si>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</si>
  <si>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</si>
  <si>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</si>
  <si>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</si>
  <si>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</si>
  <si>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</si>
  <si>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</si>
  <si>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</si>
  <si>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</si>
  <si>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</si>
  <si>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</si>
  <si>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</si>
  <si>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</si>
  <si>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</si>
  <si>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</si>
  <si>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</si>
  <si>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</si>
  <si>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</si>
  <si>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</si>
  <si>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</si>
  <si>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</si>
  <si>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</si>
  <si>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</si>
  <si>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</si>
  <si>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</si>
  <si>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</si>
  <si>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</si>
  <si>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</si>
  <si>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</si>
  <si>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</si>
  <si>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</si>
  <si>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</si>
  <si>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</si>
  <si>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</si>
  <si>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</si>
  <si>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</si>
  <si>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</si>
  <si>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</si>
  <si>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</si>
  <si>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</si>
  <si>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</si>
  <si>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</si>
  <si>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</si>
  <si>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</si>
  <si>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</si>
  <si>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</si>
  <si>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</si>
  <si>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</si>
  <si>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</si>
  <si>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</si>
  <si>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</si>
  <si>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</si>
  <si>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</si>
  <si>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</si>
  <si>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</si>
  <si>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</si>
  <si>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</si>
  <si>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</si>
  <si>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</si>
  <si>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</si>
  <si>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</si>
  <si>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</si>
  <si>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</si>
  <si>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</si>
  <si>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</si>
  <si>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</si>
  <si>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</si>
  <si>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</si>
  <si>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</si>
  <si>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</si>
  <si>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</si>
  <si>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</si>
  <si>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</si>
  <si>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</si>
  <si>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</si>
  <si>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</si>
  <si>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</si>
  <si>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</si>
  <si>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</si>
  <si>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</si>
  <si>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</si>
  <si>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</si>
  <si>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</si>
  <si>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</si>
  <si>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</si>
  <si>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</si>
  <si>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</si>
  <si>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</si>
  <si>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</si>
  <si>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</si>
  <si>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</si>
  <si>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</si>
  <si>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</si>
  <si>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</si>
  <si>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</si>
  <si>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</si>
  <si>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</si>
  <si>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</si>
  <si>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</si>
  <si>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</si>
  <si>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</si>
  <si>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</si>
  <si>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</si>
  <si>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</si>
  <si>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</si>
  <si>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</si>
  <si>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</si>
  <si>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</si>
  <si>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</si>
  <si>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</si>
  <si>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</si>
  <si>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</si>
  <si>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</si>
  <si>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</si>
  <si>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</si>
  <si>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</si>
  <si>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</si>
  <si>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</si>
  <si>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</si>
  <si>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</si>
  <si>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</si>
  <si>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</si>
  <si>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</si>
  <si>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</si>
  <si>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</si>
  <si>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</si>
  <si>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</si>
  <si>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</si>
  <si>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</si>
  <si>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</si>
  <si>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</si>
  <si>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</si>
  <si>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</si>
  <si>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</si>
  <si>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</si>
  <si>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</si>
  <si>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</si>
  <si>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</si>
  <si>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</si>
  <si>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</si>
  <si>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</si>
  <si>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</si>
  <si>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</si>
  <si>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</si>
  <si>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</si>
  <si>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</si>
  <si>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</si>
  <si>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</si>
  <si>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</si>
  <si>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</si>
  <si>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</si>
  <si>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</si>
  <si>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</si>
  <si>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</si>
  <si>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</si>
  <si>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</si>
  <si>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</si>
  <si>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</si>
  <si>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</si>
  <si>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</si>
  <si>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</si>
  <si>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</si>
  <si>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</si>
  <si>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</si>
  <si>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</si>
  <si>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</si>
  <si>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</si>
  <si>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</si>
  <si>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</si>
  <si>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</si>
  <si>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</si>
  <si>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</si>
  <si>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</si>
  <si>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</si>
  <si>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</si>
  <si>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</si>
  <si>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</si>
  <si>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</si>
  <si>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</si>
  <si>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</si>
  <si>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</si>
  <si>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</si>
  <si>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</si>
  <si>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</si>
  <si>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</si>
  <si>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</si>
  <si>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</si>
  <si>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</si>
  <si>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</si>
  <si>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</si>
  <si>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</si>
  <si>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</si>
  <si>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</si>
  <si>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</si>
  <si>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</si>
  <si>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</si>
  <si>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</si>
  <si>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</si>
  <si>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</si>
  <si>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</si>
  <si>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</si>
  <si>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</si>
  <si>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</si>
  <si>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</si>
  <si>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</si>
  <si>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</si>
  <si>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</si>
  <si>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</si>
  <si>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</si>
  <si>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</si>
  <si>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</si>
  <si>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</si>
  <si>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</si>
  <si>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</si>
  <si>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</si>
  <si>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</si>
  <si>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</si>
  <si>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</si>
  <si>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</si>
  <si>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</si>
  <si>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</si>
  <si>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</si>
  <si>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</si>
  <si>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</si>
  <si>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</si>
  <si>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</si>
  <si>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</si>
  <si>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</si>
  <si>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</si>
  <si>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</si>
  <si>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</si>
  <si>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</si>
  <si>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</si>
  <si>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</si>
  <si>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</si>
  <si>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</si>
  <si>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</si>
  <si>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</si>
  <si>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</si>
  <si>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</si>
  <si>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</si>
  <si>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</si>
  <si>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</si>
  <si>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</si>
  <si>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</si>
  <si>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</si>
  <si>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</si>
  <si>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</si>
  <si>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</si>
  <si>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</si>
  <si>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</si>
  <si>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</si>
  <si>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</si>
  <si>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</si>
  <si>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</si>
  <si>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</si>
  <si>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</si>
  <si>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</si>
  <si>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</si>
  <si>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</si>
  <si>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</si>
  <si>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</si>
  <si>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</si>
  <si>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</si>
  <si>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</si>
  <si>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</si>
  <si>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</si>
  <si>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</si>
  <si>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</si>
  <si>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</si>
  <si>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</si>
  <si>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</si>
  <si>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</si>
  <si>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</si>
  <si>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</si>
  <si>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</si>
  <si>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</si>
  <si>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</si>
  <si>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</si>
  <si>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</si>
  <si>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</si>
  <si>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</si>
  <si>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</si>
  <si>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</si>
  <si>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</si>
  <si>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</si>
  <si>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</si>
  <si>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</si>
  <si>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</si>
  <si>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</si>
  <si>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</si>
  <si>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</si>
  <si>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</si>
  <si>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</si>
  <si>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</si>
  <si>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</si>
  <si>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</si>
  <si>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</si>
  <si>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</si>
  <si>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</si>
  <si>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</si>
  <si>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</si>
  <si>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</si>
  <si>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</si>
  <si>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</si>
  <si>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</si>
  <si>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</si>
  <si>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</si>
  <si>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</si>
  <si>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</si>
  <si>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</si>
  <si>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</si>
  <si>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</si>
  <si>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</si>
  <si>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</si>
  <si>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</si>
  <si>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</si>
  <si>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</si>
  <si>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</si>
  <si>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</si>
  <si>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</si>
  <si>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</si>
  <si>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</si>
  <si>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</si>
  <si>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</si>
  <si>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</si>
  <si>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</si>
  <si>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</si>
  <si>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</si>
  <si>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</si>
  <si>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</si>
  <si>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</si>
  <si>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</si>
  <si>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</si>
  <si>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</si>
  <si>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</si>
  <si>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</si>
  <si>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</si>
  <si>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</si>
  <si>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</si>
  <si>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</si>
  <si>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</si>
  <si>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</si>
  <si>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</si>
  <si>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</si>
  <si>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</si>
  <si>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</si>
  <si>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</si>
  <si>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</si>
  <si>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</si>
  <si>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</si>
  <si>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</si>
  <si>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</si>
  <si>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</si>
  <si>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</si>
  <si>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</si>
  <si>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</si>
  <si>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</si>
  <si>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</si>
  <si>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</si>
  <si>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</si>
  <si>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</si>
  <si>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</si>
  <si>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</si>
  <si>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</si>
  <si>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</si>
  <si>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</si>
  <si>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</si>
  <si>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</si>
  <si>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</si>
  <si>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</si>
  <si>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</si>
  <si>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</si>
  <si>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</si>
  <si>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</si>
  <si>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</si>
  <si>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</si>
  <si>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</si>
  <si>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</si>
  <si>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</si>
  <si>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</si>
  <si>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</si>
  <si>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</si>
  <si>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</si>
  <si>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</si>
  <si>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</si>
  <si>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</si>
  <si>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</si>
  <si>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</si>
  <si>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</si>
  <si>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</si>
  <si>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</si>
  <si>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</si>
  <si>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</si>
  <si>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</si>
  <si>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</si>
  <si>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</si>
  <si>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</si>
  <si>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</si>
  <si>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</si>
  <si>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</si>
  <si>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</si>
  <si>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</si>
  <si>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</si>
  <si>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</si>
  <si>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</si>
  <si>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</si>
  <si>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</si>
  <si>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</si>
  <si>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</si>
  <si>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</si>
  <si>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</si>
  <si>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</si>
  <si>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</si>
  <si>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</si>
  <si>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</si>
  <si>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</si>
  <si>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</si>
  <si>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</si>
  <si>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</si>
  <si>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</si>
  <si>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</si>
  <si>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</si>
  <si>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</si>
  <si>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</si>
  <si>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</si>
  <si>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</si>
  <si>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</si>
  <si>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</si>
  <si>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</si>
  <si>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</si>
  <si>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</si>
  <si>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</si>
  <si>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</si>
  <si>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</si>
  <si>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</si>
  <si>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</si>
  <si>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</si>
  <si>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</si>
  <si>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</si>
  <si>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</si>
  <si>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</si>
  <si>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</si>
  <si>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</si>
  <si>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</si>
  <si>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</si>
  <si>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</si>
  <si>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</si>
  <si>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</si>
  <si>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</si>
  <si>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</si>
  <si>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</si>
  <si>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</si>
  <si>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</si>
  <si>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</si>
  <si>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</si>
  <si>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</si>
  <si>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</si>
  <si>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</si>
  <si>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</si>
  <si>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</si>
  <si>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</si>
  <si>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</si>
  <si>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</si>
  <si>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</si>
  <si>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</si>
  <si>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</si>
  <si>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</si>
  <si>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</si>
  <si>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</si>
  <si>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</si>
  <si>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</si>
  <si>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</si>
  <si>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</si>
  <si>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</si>
  <si>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</si>
  <si>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</si>
  <si>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</si>
  <si>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</si>
  <si>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</si>
  <si>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</si>
  <si>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</si>
  <si>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</si>
  <si>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</si>
  <si>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</si>
  <si>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</si>
  <si>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</si>
  <si>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</si>
  <si>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</si>
  <si>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</si>
  <si>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</si>
  <si>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</si>
  <si>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</si>
  <si>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</si>
  <si>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</si>
  <si>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</si>
  <si>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</si>
  <si>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</si>
  <si>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</si>
  <si>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</si>
  <si>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</si>
  <si>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</si>
  <si>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Donation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</si>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</sst>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173" fontId="1" fillId="0" borderId="0" xfId="0" applyNumberFormat="1" applyFont="1" applyAlignment="1">
      <alignment horizontal="center" wrapText="1"/>
    </xf>
    <xf numFmtId="173" fontId="0" fillId="0" borderId="0" xfId="0" applyNumberFormat="1"/>
    <xf numFmtId="0" fontId="0" fillId="0" borderId="0" xfId="0" applyAlignment="1">
      <alignment horizontal="center"/>
    </xf>
    <xf numFmtId="173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73" fontId="0" fillId="0" borderId="0" xfId="0" applyNumberFormat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6-C34F-954E-EA3307BCEB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96-C34F-954E-EA3307BCEB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96-C34F-954E-EA3307BCEB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96-C34F-954E-EA3307BCE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587104"/>
        <c:axId val="951588784"/>
      </c:barChart>
      <c:catAx>
        <c:axId val="95158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88784"/>
        <c:crosses val="autoZero"/>
        <c:auto val="1"/>
        <c:lblAlgn val="ctr"/>
        <c:lblOffset val="100"/>
        <c:noMultiLvlLbl val="0"/>
      </c:catAx>
      <c:valAx>
        <c:axId val="95158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8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0-C24C-B719-10C1C79C64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80-C24C-B719-10C1C79C64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80-C24C-B719-10C1C79C6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7366607"/>
        <c:axId val="679826031"/>
      </c:barChart>
      <c:catAx>
        <c:axId val="61736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26031"/>
        <c:crosses val="autoZero"/>
        <c:auto val="1"/>
        <c:lblAlgn val="ctr"/>
        <c:lblOffset val="100"/>
        <c:noMultiLvlLbl val="0"/>
      </c:catAx>
      <c:valAx>
        <c:axId val="67982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6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5F-1D48-91D0-7A736BFC28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5F-1D48-91D0-7A736BFC28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5F-1D48-91D0-7A736BFC28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5F-1D48-91D0-7A736BFC2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026031"/>
        <c:axId val="933027711"/>
      </c:lineChart>
      <c:catAx>
        <c:axId val="9330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27711"/>
        <c:crosses val="autoZero"/>
        <c:auto val="1"/>
        <c:lblAlgn val="ctr"/>
        <c:lblOffset val="100"/>
        <c:noMultiLvlLbl val="0"/>
      </c:catAx>
      <c:valAx>
        <c:axId val="93302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vs.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</a:t>
          </a:r>
        </a:p>
      </cx:txPr>
    </cx:title>
    <cx:plotArea>
      <cx:plotAreaRegion>
        <cx:series layoutId="boxWhisker" uniqueId="{324AFB40-3492-9C4A-B4E1-FA402DD9450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EE88BA-F23F-3349-BAA6-A84200C88C7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Dollar 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 Amount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E86DF3-E7EC-F243-9D4C-12066FD01572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3BFF6B-494F-7347-9815-1F4D7D60F2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3A16A2-D9F5-1B4E-B350-E783EC2EDC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15</xdr:row>
      <xdr:rowOff>25400</xdr:rowOff>
    </xdr:from>
    <xdr:to>
      <xdr:col>10</xdr:col>
      <xdr:colOff>279400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FEA724-CEA2-034F-871C-C69E38866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9</xdr:row>
      <xdr:rowOff>38100</xdr:rowOff>
    </xdr:from>
    <xdr:to>
      <xdr:col>9</xdr:col>
      <xdr:colOff>101600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78C98-1AE6-8944-BF8C-D615CE180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19</xdr:row>
      <xdr:rowOff>25400</xdr:rowOff>
    </xdr:from>
    <xdr:to>
      <xdr:col>6</xdr:col>
      <xdr:colOff>850900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B9E83-2E17-464B-AB44-2DBAF88F8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Karam" refreshedDate="44421.720224421297" createdVersion="7" refreshedVersion="7" minRefreshableVersion="3" recordCount="4114" xr:uid="{B3C4E135-2C7A-D747-9693-29C1201981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Karam" refreshedDate="44421.761063194448" createdVersion="7" refreshedVersion="7" minRefreshableVersion="3" recordCount="4114" xr:uid="{F830F663-7000-5345-A23E-052F47F5429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n v="137"/>
    <n v="63.92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0"/>
    <n v="101"/>
    <n v="159.82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0"/>
    <n v="165"/>
    <n v="59.96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0"/>
    <n v="160"/>
    <n v="109.78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0"/>
    <n v="109"/>
    <n v="199.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0"/>
    <n v="119"/>
    <n v="103.04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0"/>
    <n v="167"/>
    <n v="59.46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0"/>
    <n v="108"/>
    <n v="56.82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0"/>
    <n v="116"/>
    <n v="223.48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0"/>
    <n v="102"/>
    <n v="221.5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0"/>
    <x v="1"/>
    <n v="153"/>
    <n v="30.67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0"/>
    <x v="1"/>
    <n v="105"/>
    <n v="27.9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0"/>
    <x v="1"/>
    <n v="107"/>
    <n v="39.380000000000003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0"/>
    <x v="1"/>
    <n v="103"/>
    <n v="88.57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0"/>
    <x v="1"/>
    <n v="100"/>
    <n v="167.49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0"/>
    <x v="2"/>
    <n v="2"/>
    <n v="47.5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0"/>
    <x v="2"/>
    <n v="0"/>
    <n v="0"/>
  </r>
  <r>
    <n v="131"/>
    <s v="I (Canceled)"/>
    <s v="I"/>
    <n v="1200"/>
    <x v="117"/>
    <x v="1"/>
    <x v="0"/>
    <s v="USD"/>
    <n v="1467763200"/>
    <n v="1466453161"/>
    <b v="0"/>
    <x v="78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0"/>
    <x v="2"/>
    <n v="0"/>
    <n v="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0"/>
    <x v="2"/>
    <n v="1"/>
    <n v="38.33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0"/>
    <x v="2"/>
    <n v="0"/>
    <n v="28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0"/>
    <x v="3"/>
    <n v="1"/>
    <n v="91.4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0"/>
    <x v="3"/>
    <n v="0"/>
    <n v="0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0"/>
    <x v="3"/>
    <n v="0"/>
    <n v="0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0"/>
    <x v="3"/>
    <n v="0"/>
    <n v="0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0"/>
    <x v="3"/>
    <n v="3"/>
    <n v="25.5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0"/>
    <x v="3"/>
    <n v="0"/>
    <n v="69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0"/>
    <x v="3"/>
    <n v="0"/>
    <n v="0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0"/>
    <x v="3"/>
    <n v="58"/>
    <n v="54.29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0"/>
    <x v="3"/>
    <n v="0"/>
    <n v="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0"/>
    <x v="3"/>
    <n v="56"/>
    <n v="331.54"/>
  </r>
  <r>
    <n v="217"/>
    <s v="Bitch"/>
    <s v="A roadmovie by paw"/>
    <n v="100000"/>
    <x v="172"/>
    <x v="2"/>
    <x v="11"/>
    <s v="SEK"/>
    <n v="1419780149"/>
    <n v="1417101749"/>
    <b v="0"/>
    <x v="44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0"/>
    <x v="3"/>
    <n v="2"/>
    <n v="10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0"/>
    <x v="3"/>
    <n v="1"/>
    <n v="120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0"/>
    <x v="3"/>
    <n v="0"/>
    <n v="0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0"/>
    <x v="3"/>
    <n v="0"/>
    <n v="0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0"/>
    <x v="3"/>
    <n v="0"/>
    <n v="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0"/>
    <x v="4"/>
    <n v="106"/>
    <n v="120.91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0"/>
    <x v="4"/>
    <n v="107"/>
    <n v="97.6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0"/>
    <x v="4"/>
    <n v="101"/>
    <n v="254.39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0"/>
    <x v="4"/>
    <n v="101"/>
    <n v="141.75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0"/>
    <x v="4"/>
    <n v="293"/>
    <n v="36.61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0"/>
    <x v="4"/>
    <n v="116"/>
    <n v="246.61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0"/>
    <x v="4"/>
    <n v="114"/>
    <n v="161.26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0"/>
    <x v="5"/>
    <n v="0"/>
    <n v="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0"/>
    <x v="5"/>
    <n v="0"/>
    <n v="0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0"/>
    <x v="5"/>
    <n v="0"/>
    <n v="0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0"/>
    <x v="5"/>
    <n v="0"/>
    <n v="0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0"/>
    <x v="5"/>
    <n v="0"/>
    <n v="2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0"/>
    <x v="5"/>
    <n v="0"/>
    <n v="1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0"/>
    <x v="5"/>
    <n v="0"/>
    <n v="0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0"/>
    <x v="5"/>
    <n v="0"/>
    <n v="0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0"/>
    <x v="5"/>
    <n v="0"/>
    <n v="71.67"/>
  </r>
  <r>
    <n v="490"/>
    <s v="PROJECT IS CANCELLED"/>
    <s v="Cancelled"/>
    <n v="1000"/>
    <x v="117"/>
    <x v="2"/>
    <x v="0"/>
    <s v="USD"/>
    <n v="1345677285"/>
    <n v="1343085285"/>
    <b v="0"/>
    <x v="78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0"/>
    <x v="5"/>
    <n v="0"/>
    <n v="0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0"/>
    <x v="5"/>
    <n v="0"/>
    <n v="1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0"/>
    <x v="5"/>
    <n v="25"/>
    <n v="725.03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1"/>
    <x v="6"/>
    <n v="101"/>
    <n v="63.83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2"/>
    <x v="7"/>
    <n v="0"/>
    <n v="0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2"/>
    <x v="7"/>
    <n v="1"/>
    <n v="20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2"/>
    <x v="7"/>
    <n v="0"/>
    <n v="10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2"/>
    <x v="7"/>
    <n v="0"/>
    <n v="2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2"/>
    <x v="7"/>
    <n v="0"/>
    <n v="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2"/>
    <x v="7"/>
    <n v="1"/>
    <n v="5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2"/>
    <x v="7"/>
    <n v="3"/>
    <n v="150.5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2"/>
    <x v="7"/>
    <n v="23"/>
    <n v="16.43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2"/>
    <x v="7"/>
    <n v="0"/>
    <n v="1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2"/>
    <x v="7"/>
    <n v="0"/>
    <n v="0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2"/>
    <x v="7"/>
    <n v="0"/>
    <n v="0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2"/>
    <x v="7"/>
    <n v="0"/>
    <n v="0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2"/>
    <x v="7"/>
    <n v="12"/>
    <n v="49.8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2"/>
    <x v="7"/>
    <n v="0"/>
    <n v="1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2"/>
    <x v="7"/>
    <n v="0"/>
    <n v="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2"/>
    <x v="7"/>
    <n v="0"/>
    <n v="0"/>
  </r>
  <r>
    <n v="638"/>
    <s v="W (Canceled)"/>
    <s v="O0"/>
    <n v="200000"/>
    <x v="461"/>
    <x v="1"/>
    <x v="12"/>
    <s v="EUR"/>
    <n v="1490447662"/>
    <n v="1485267262"/>
    <b v="0"/>
    <x v="79"/>
    <b v="0"/>
    <x v="2"/>
    <x v="7"/>
    <n v="0"/>
    <n v="3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2"/>
    <x v="8"/>
    <n v="300"/>
    <n v="73.489999999999995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2"/>
    <x v="8"/>
    <n v="107"/>
    <n v="125.94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2"/>
    <x v="8"/>
    <n v="104"/>
    <n v="109.34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2"/>
    <x v="8"/>
    <n v="1"/>
    <n v="99.33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2"/>
    <x v="8"/>
    <n v="58"/>
    <n v="343.15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2"/>
    <x v="8"/>
    <n v="1"/>
    <n v="90.86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2"/>
    <x v="8"/>
    <n v="1"/>
    <n v="120.25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2"/>
    <x v="8"/>
    <n v="22"/>
    <n v="23.95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2"/>
    <x v="8"/>
    <n v="0"/>
    <n v="30.5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2"/>
    <x v="8"/>
    <n v="10"/>
    <n v="44.69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3"/>
    <x v="9"/>
    <n v="131"/>
    <n v="43.55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3"/>
    <x v="9"/>
    <n v="120"/>
    <n v="17.8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3"/>
    <x v="9"/>
    <n v="107"/>
    <n v="169.58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3"/>
    <x v="9"/>
    <n v="179"/>
    <n v="53.73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3"/>
    <x v="9"/>
    <n v="238"/>
    <n v="33.06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4"/>
    <x v="11"/>
    <n v="105"/>
    <n v="58.33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4"/>
    <x v="11"/>
    <n v="104"/>
    <n v="117.68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4"/>
    <x v="11"/>
    <n v="100"/>
    <n v="104.65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4"/>
    <x v="11"/>
    <n v="105"/>
    <n v="58.33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4"/>
    <x v="11"/>
    <n v="127"/>
    <n v="45.46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4"/>
    <x v="11"/>
    <n v="156"/>
    <n v="28.68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4"/>
    <x v="11"/>
    <n v="134"/>
    <n v="39.82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4"/>
    <x v="11"/>
    <n v="108"/>
    <n v="60.66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4"/>
    <x v="11"/>
    <n v="101"/>
    <n v="97.99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4"/>
    <x v="11"/>
    <n v="117"/>
    <n v="58.63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4"/>
    <x v="12"/>
    <n v="122"/>
    <n v="28.55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4"/>
    <x v="13"/>
    <n v="0"/>
    <n v="0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4"/>
    <x v="13"/>
    <n v="3"/>
    <n v="32.67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4"/>
    <x v="13"/>
    <n v="0"/>
    <n v="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4"/>
    <x v="13"/>
    <n v="5"/>
    <n v="19.600000000000001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4"/>
    <x v="13"/>
    <n v="0"/>
    <n v="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4"/>
    <x v="13"/>
    <n v="7"/>
    <n v="18.7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2"/>
    <x v="8"/>
    <n v="9"/>
    <n v="41.75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2"/>
    <x v="8"/>
    <n v="2"/>
    <n v="155.2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2"/>
    <x v="8"/>
    <n v="28"/>
    <n v="58.42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2"/>
    <x v="8"/>
    <n v="28"/>
    <n v="19.23999999999999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2"/>
    <x v="8"/>
    <n v="15"/>
    <n v="59.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2"/>
    <x v="8"/>
    <n v="1"/>
    <n v="26.5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2"/>
    <x v="8"/>
    <n v="0"/>
    <n v="0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2"/>
    <x v="8"/>
    <n v="4"/>
    <n v="30.29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2"/>
    <x v="8"/>
    <n v="2"/>
    <n v="13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4"/>
    <x v="15"/>
    <n v="352"/>
    <n v="22.08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4"/>
    <x v="15"/>
    <n v="112"/>
    <n v="79.26000000000000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4"/>
    <x v="15"/>
    <n v="107"/>
    <n v="108.48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5"/>
    <x v="16"/>
    <n v="1"/>
    <n v="53"/>
  </r>
  <r>
    <n v="1049"/>
    <s v="J1 (Canceled)"/>
    <s v="------"/>
    <n v="12000"/>
    <x v="117"/>
    <x v="1"/>
    <x v="0"/>
    <s v="USD"/>
    <n v="1455272445"/>
    <n v="1452680445"/>
    <b v="0"/>
    <x v="78"/>
    <b v="0"/>
    <x v="5"/>
    <x v="16"/>
    <n v="0"/>
    <n v="0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5"/>
    <x v="16"/>
    <n v="0"/>
    <n v="0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5"/>
    <x v="16"/>
    <n v="1"/>
    <n v="5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5"/>
    <x v="16"/>
    <n v="0"/>
    <n v="0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6"/>
    <x v="17"/>
    <n v="6"/>
    <n v="113.5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6"/>
    <x v="17"/>
    <n v="1"/>
    <n v="410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6"/>
    <x v="17"/>
    <n v="0"/>
    <n v="0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6"/>
    <x v="17"/>
    <n v="3"/>
    <n v="114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6"/>
    <x v="17"/>
    <n v="0"/>
    <n v="0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6"/>
    <x v="17"/>
    <n v="14"/>
    <n v="43.42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6"/>
    <x v="17"/>
    <n v="0"/>
    <n v="6.71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6"/>
    <x v="17"/>
    <n v="3"/>
    <n v="1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6"/>
    <x v="17"/>
    <n v="0"/>
    <n v="5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6"/>
    <x v="17"/>
    <n v="0"/>
    <n v="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6"/>
    <x v="18"/>
    <n v="2"/>
    <n v="25.43"/>
  </r>
  <r>
    <n v="1128"/>
    <s v="Flying Turds"/>
    <s v="#havingfunFTW"/>
    <n v="1000"/>
    <x v="116"/>
    <x v="2"/>
    <x v="1"/>
    <s v="GBP"/>
    <n v="1407425717"/>
    <n v="1404833717"/>
    <b v="0"/>
    <x v="29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6"/>
    <x v="18"/>
    <n v="0"/>
    <n v="0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7"/>
    <x v="19"/>
    <n v="0"/>
    <n v="0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7"/>
    <x v="19"/>
    <n v="0"/>
    <n v="24.33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7"/>
    <x v="19"/>
    <n v="0"/>
    <n v="37.5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7"/>
    <x v="19"/>
    <n v="0"/>
    <n v="0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7"/>
    <x v="19"/>
    <n v="6"/>
    <n v="60.73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7"/>
    <x v="19"/>
    <n v="0"/>
    <n v="25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7"/>
    <x v="19"/>
    <n v="12"/>
    <n v="69.12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8"/>
    <x v="20"/>
    <n v="115"/>
    <n v="32.340000000000003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8"/>
    <x v="20"/>
    <n v="106"/>
    <n v="138.26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8"/>
    <x v="20"/>
    <n v="786"/>
    <n v="71.59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8"/>
    <x v="20"/>
    <n v="172"/>
    <n v="174.21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8"/>
    <x v="20"/>
    <n v="111"/>
    <n v="23.8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8"/>
    <x v="20"/>
    <n v="280"/>
    <n v="81.27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4"/>
    <x v="21"/>
    <n v="3"/>
    <n v="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4"/>
    <x v="21"/>
    <n v="18"/>
    <n v="59.33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4"/>
    <x v="11"/>
    <n v="162"/>
    <n v="62.52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1"/>
    <x v="6"/>
    <n v="125"/>
    <n v="36.08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1"/>
    <x v="6"/>
    <n v="100"/>
    <n v="50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2"/>
    <x v="8"/>
    <n v="65"/>
    <n v="201.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2"/>
    <x v="8"/>
    <n v="12"/>
    <n v="127.93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2"/>
    <x v="8"/>
    <n v="3"/>
    <n v="66.06999999999999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4"/>
    <x v="11"/>
    <n v="100"/>
    <n v="81.739999999999995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4"/>
    <x v="11"/>
    <n v="107"/>
    <n v="107.07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4"/>
    <x v="11"/>
    <n v="116"/>
    <n v="48.7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4"/>
    <x v="11"/>
    <n v="203"/>
    <n v="30.58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4"/>
    <x v="11"/>
    <n v="112"/>
    <n v="73.9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4"/>
    <x v="11"/>
    <n v="110"/>
    <n v="65.9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4"/>
    <x v="11"/>
    <n v="114"/>
    <n v="27.32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4"/>
    <x v="11"/>
    <n v="122"/>
    <n v="53.88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3"/>
    <x v="22"/>
    <n v="2"/>
    <n v="48.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3"/>
    <x v="22"/>
    <n v="0"/>
    <n v="6.18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3"/>
    <x v="22"/>
    <n v="7"/>
    <n v="44.5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3"/>
    <x v="22"/>
    <n v="0"/>
    <n v="0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3"/>
    <x v="22"/>
    <n v="11"/>
    <n v="22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3"/>
    <x v="22"/>
    <n v="0"/>
    <n v="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3"/>
    <x v="23"/>
    <n v="101"/>
    <n v="44.67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3"/>
    <x v="23"/>
    <n v="148"/>
    <n v="35.44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3"/>
    <x v="23"/>
    <n v="108"/>
    <n v="69.599999999999994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3"/>
    <x v="23"/>
    <n v="139"/>
    <n v="103.2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3"/>
    <x v="23"/>
    <n v="189"/>
    <n v="64.17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3"/>
    <x v="10"/>
    <n v="1"/>
    <n v="2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3"/>
    <x v="10"/>
    <n v="0"/>
    <n v="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3"/>
    <x v="10"/>
    <n v="25"/>
    <n v="46.73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8"/>
    <x v="20"/>
    <n v="108"/>
    <n v="56.98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8"/>
    <x v="20"/>
    <n v="103"/>
    <n v="64.16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8"/>
    <x v="24"/>
    <n v="0"/>
    <n v="0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3"/>
    <x v="25"/>
    <n v="14"/>
    <n v="15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8"/>
    <x v="26"/>
    <n v="1"/>
    <n v="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8"/>
    <x v="26"/>
    <n v="79"/>
    <n v="131.66999999999999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8"/>
    <x v="26"/>
    <n v="0"/>
    <n v="1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8"/>
    <x v="26"/>
    <n v="0"/>
    <n v="0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8"/>
    <x v="26"/>
    <n v="29"/>
    <n v="44.48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8"/>
    <x v="26"/>
    <n v="0"/>
    <n v="0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8"/>
    <x v="26"/>
    <n v="0"/>
    <n v="4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4"/>
    <x v="11"/>
    <n v="100"/>
    <n v="46.95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4"/>
    <x v="11"/>
    <n v="272"/>
    <n v="48.54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4"/>
    <x v="11"/>
    <n v="146"/>
    <n v="64.62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4"/>
    <x v="11"/>
    <n v="104"/>
    <n v="34.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4"/>
    <x v="11"/>
    <n v="170"/>
    <n v="39.97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4"/>
    <x v="27"/>
    <n v="120"/>
    <n v="38.79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4"/>
    <x v="27"/>
    <n v="103"/>
    <n v="44.61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4"/>
    <x v="27"/>
    <n v="175"/>
    <n v="62.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4"/>
    <x v="28"/>
    <n v="22"/>
    <n v="76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4"/>
    <x v="28"/>
    <n v="44"/>
    <n v="253.14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4"/>
    <x v="28"/>
    <n v="0"/>
    <n v="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4"/>
    <x v="28"/>
    <n v="0"/>
    <n v="0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4"/>
    <x v="28"/>
    <n v="43"/>
    <n v="34.020000000000003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4"/>
    <x v="28"/>
    <n v="0"/>
    <n v="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4"/>
    <x v="28"/>
    <n v="11"/>
    <n v="5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4"/>
    <x v="28"/>
    <n v="21"/>
    <n v="56.67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4"/>
    <x v="28"/>
    <n v="0"/>
    <n v="0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8"/>
    <x v="20"/>
    <n v="105"/>
    <n v="59.41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8"/>
    <x v="20"/>
    <n v="103"/>
    <n v="168.69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8"/>
    <x v="20"/>
    <n v="115"/>
    <n v="42.48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8"/>
    <x v="20"/>
    <n v="155"/>
    <n v="51.67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8"/>
    <x v="20"/>
    <n v="5"/>
    <n v="109.07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8"/>
    <x v="20"/>
    <n v="14"/>
    <n v="58.97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8"/>
    <x v="20"/>
    <n v="14"/>
    <n v="63.65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8"/>
    <x v="20"/>
    <n v="3"/>
    <n v="73.88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8"/>
    <x v="20"/>
    <n v="11"/>
    <n v="42.22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4"/>
    <x v="11"/>
    <n v="116"/>
    <n v="24.58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4"/>
    <x v="11"/>
    <n v="105"/>
    <n v="42.02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4"/>
    <x v="11"/>
    <n v="263"/>
    <n v="4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4"/>
    <x v="11"/>
    <n v="104"/>
    <n v="47.27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4"/>
    <x v="11"/>
    <n v="109"/>
    <n v="75.38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4"/>
    <x v="11"/>
    <n v="109"/>
    <n v="40.54999999999999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6"/>
    <x v="18"/>
    <n v="0"/>
    <n v="1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6"/>
    <x v="18"/>
    <n v="0"/>
    <n v="3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4"/>
    <x v="14"/>
    <n v="104"/>
    <n v="57.78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"/>
    <x v="29"/>
    <n v="1"/>
    <n v="17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"/>
    <x v="29"/>
    <n v="43"/>
    <n v="40.98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4"/>
    <x v="14"/>
    <n v="195"/>
    <n v="27.39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2"/>
    <x v="30"/>
    <n v="226"/>
    <n v="230.56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2"/>
    <x v="30"/>
    <n v="294"/>
    <n v="483.34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2"/>
    <x v="30"/>
    <n v="375"/>
    <n v="186.81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8"/>
    <x v="31"/>
    <n v="0"/>
    <n v="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8"/>
    <x v="31"/>
    <n v="42"/>
    <n v="83.43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8"/>
    <x v="31"/>
    <n v="17"/>
    <n v="101.8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8"/>
    <x v="31"/>
    <n v="7"/>
    <n v="46.67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2"/>
    <x v="30"/>
    <n v="305"/>
    <n v="383.36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2"/>
    <x v="30"/>
    <n v="201"/>
    <n v="220.74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2"/>
    <x v="30"/>
    <n v="126"/>
    <n v="47.91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2"/>
    <x v="30"/>
    <n v="136"/>
    <n v="449.26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2"/>
    <x v="30"/>
    <n v="148"/>
    <n v="91.83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2"/>
    <x v="30"/>
    <n v="202"/>
    <n v="45.55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4"/>
    <x v="14"/>
    <n v="116"/>
    <n v="46.2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4"/>
    <x v="14"/>
    <n v="100"/>
    <n v="188.13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4"/>
    <x v="14"/>
    <n v="136"/>
    <n v="35.79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4"/>
    <x v="14"/>
    <n v="100"/>
    <n v="27.27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4"/>
    <x v="14"/>
    <n v="148"/>
    <n v="50.6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4"/>
    <x v="14"/>
    <n v="101"/>
    <n v="91.59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6"/>
    <x v="17"/>
    <n v="0"/>
    <n v="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6"/>
    <x v="17"/>
    <n v="11"/>
    <n v="45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6"/>
    <x v="17"/>
    <n v="0"/>
    <n v="1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6"/>
    <x v="17"/>
    <n v="0"/>
    <n v="0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6"/>
    <x v="17"/>
    <n v="2"/>
    <n v="23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6"/>
    <x v="17"/>
    <n v="3"/>
    <n v="17.989999999999998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6"/>
    <x v="17"/>
    <n v="1"/>
    <n v="5.31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4"/>
    <x v="11"/>
    <n v="132"/>
    <n v="75.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4"/>
    <x v="11"/>
    <n v="139"/>
    <n v="40.35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6"/>
    <x v="32"/>
    <n v="537"/>
    <n v="61.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6"/>
    <x v="32"/>
    <n v="120"/>
    <n v="48.13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6"/>
    <x v="32"/>
    <n v="133"/>
    <n v="81.650000000000006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4"/>
    <x v="15"/>
    <n v="293"/>
    <n v="73.1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6"/>
    <x v="32"/>
    <n v="100"/>
    <n v="43.91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6"/>
    <x v="32"/>
    <n v="636"/>
    <n v="94.1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4"/>
    <x v="11"/>
    <n v="185"/>
    <n v="50.45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4"/>
    <x v="11"/>
    <n v="101"/>
    <n v="63.03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4"/>
    <x v="11"/>
    <n v="149"/>
    <n v="71.97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4"/>
    <x v="11"/>
    <n v="101"/>
    <n v="115.7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4"/>
    <x v="14"/>
    <n v="108"/>
    <n v="40.96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7"/>
    <x v="33"/>
    <n v="48"/>
    <n v="30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2"/>
    <x v="7"/>
    <n v="0"/>
    <n v="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2"/>
    <x v="7"/>
    <n v="0"/>
    <n v="0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2"/>
    <x v="7"/>
    <n v="1"/>
    <n v="27.5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2"/>
    <x v="7"/>
    <n v="3"/>
    <n v="3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2"/>
    <x v="7"/>
    <n v="0"/>
    <n v="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7"/>
    <x v="19"/>
    <n v="1"/>
    <n v="22.33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7"/>
    <x v="19"/>
    <n v="0"/>
    <n v="0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7"/>
    <x v="19"/>
    <n v="0"/>
    <n v="0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7"/>
    <x v="19"/>
    <n v="15"/>
    <n v="69.47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7"/>
    <x v="19"/>
    <n v="0"/>
    <n v="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7"/>
    <x v="19"/>
    <n v="0"/>
    <n v="1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7"/>
    <x v="19"/>
    <n v="0"/>
    <n v="8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7"/>
    <x v="19"/>
    <n v="0"/>
    <n v="1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7"/>
    <x v="19"/>
    <n v="1"/>
    <n v="10.5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7"/>
    <x v="19"/>
    <n v="0"/>
    <n v="0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7"/>
    <x v="19"/>
    <n v="0"/>
    <n v="5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4"/>
    <x v="14"/>
    <n v="111"/>
    <n v="28.88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4"/>
    <x v="14"/>
    <n v="105"/>
    <n v="61.1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4"/>
    <x v="14"/>
    <n v="103"/>
    <n v="51.6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7"/>
    <x v="34"/>
    <n v="1"/>
    <n v="15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7"/>
    <x v="34"/>
    <n v="0"/>
    <n v="0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4"/>
    <x v="35"/>
    <n v="107"/>
    <n v="52.96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4"/>
    <x v="35"/>
    <n v="105"/>
    <n v="150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4"/>
    <x v="35"/>
    <n v="110"/>
    <n v="100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4"/>
    <x v="35"/>
    <n v="106"/>
    <n v="23.12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7"/>
    <x v="19"/>
    <n v="1"/>
    <n v="25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7"/>
    <x v="19"/>
    <n v="0"/>
    <n v="0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7"/>
    <x v="19"/>
    <n v="11"/>
    <n v="48.1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7"/>
    <x v="19"/>
    <n v="0"/>
    <n v="50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7"/>
    <x v="19"/>
    <n v="0"/>
    <n v="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2"/>
    <x v="36"/>
    <n v="326"/>
    <n v="80.02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2"/>
    <x v="36"/>
    <n v="878"/>
    <n v="27.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2"/>
    <x v="36"/>
    <n v="647"/>
    <n v="21.5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2"/>
    <x v="36"/>
    <n v="1"/>
    <n v="17.670000000000002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2"/>
    <x v="36"/>
    <n v="0"/>
    <n v="8.5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2"/>
    <x v="36"/>
    <n v="0"/>
    <n v="22.75"/>
  </r>
  <r>
    <n v="2659"/>
    <s v="test (Canceled)"/>
    <s v="test"/>
    <n v="49000"/>
    <x v="1819"/>
    <x v="1"/>
    <x v="0"/>
    <s v="USD"/>
    <n v="1429321210"/>
    <n v="1426729210"/>
    <b v="0"/>
    <x v="73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2"/>
    <x v="37"/>
    <n v="111"/>
    <n v="92.22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2"/>
    <x v="37"/>
    <n v="0"/>
    <n v="44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7"/>
    <x v="19"/>
    <n v="0"/>
    <n v="0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7"/>
    <x v="19"/>
    <n v="11"/>
    <n v="72.760000000000005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7"/>
    <x v="19"/>
    <n v="0"/>
    <n v="1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1"/>
    <x v="38"/>
    <n v="6"/>
    <n v="163.57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1"/>
    <x v="38"/>
    <n v="102"/>
    <n v="164.94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1"/>
    <x v="38"/>
    <n v="102"/>
    <n v="10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2"/>
    <x v="30"/>
    <n v="145"/>
    <n v="511.6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2"/>
    <x v="30"/>
    <n v="103"/>
    <n v="18.239999999999998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"/>
    <x v="39"/>
    <n v="0"/>
    <n v="8.75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"/>
    <x v="39"/>
    <n v="1"/>
    <n v="13.25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"/>
    <x v="39"/>
    <n v="10"/>
    <n v="31.76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"/>
    <x v="39"/>
    <n v="1"/>
    <n v="2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"/>
    <x v="39"/>
    <n v="2"/>
    <n v="5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1"/>
    <x v="6"/>
    <n v="105"/>
    <n v="36.8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1"/>
    <x v="6"/>
    <n v="120"/>
    <n v="31.5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1"/>
    <x v="6"/>
    <n v="103"/>
    <n v="102.5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1"/>
    <x v="6"/>
    <n v="133"/>
    <n v="42.9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1"/>
    <x v="6"/>
    <n v="112"/>
    <n v="44.25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1"/>
    <x v="6"/>
    <n v="124"/>
    <n v="8.8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1"/>
    <x v="6"/>
    <n v="107"/>
    <n v="35.04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1"/>
    <x v="6"/>
    <n v="115"/>
    <n v="30.19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1"/>
    <x v="6"/>
    <n v="0"/>
    <n v="20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1"/>
    <x v="6"/>
    <n v="5"/>
    <n v="35.92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1"/>
    <x v="6"/>
    <n v="0"/>
    <n v="46.2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1"/>
    <x v="6"/>
    <n v="9"/>
    <n v="29.41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1"/>
    <x v="6"/>
    <n v="1"/>
    <n v="12.5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1"/>
    <x v="6"/>
    <n v="0"/>
    <n v="1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1"/>
    <x v="40"/>
    <n v="128"/>
    <n v="37.65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1"/>
    <x v="6"/>
    <n v="100"/>
    <n v="74.53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1"/>
    <x v="38"/>
    <n v="100"/>
    <n v="35.71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1"/>
    <x v="38"/>
    <n v="105"/>
    <n v="48.9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1"/>
    <x v="38"/>
    <n v="108"/>
    <n v="88.87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1"/>
    <x v="38"/>
    <n v="113"/>
    <n v="89.31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1"/>
    <x v="38"/>
    <n v="0"/>
    <n v="55.83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1"/>
    <x v="38"/>
    <n v="67"/>
    <n v="99.76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1"/>
    <x v="38"/>
    <n v="20"/>
    <n v="25.52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1"/>
    <x v="38"/>
    <n v="9"/>
    <n v="64.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1"/>
    <x v="38"/>
    <n v="20"/>
    <n v="272.58999999999997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1"/>
    <x v="38"/>
    <n v="1"/>
    <n v="10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1"/>
    <x v="38"/>
    <n v="0"/>
    <n v="6.5"/>
  </r>
  <r>
    <n v="3125"/>
    <s v="N/A (Canceled)"/>
    <s v="N/A"/>
    <n v="1500000"/>
    <x v="117"/>
    <x v="1"/>
    <x v="0"/>
    <s v="USD"/>
    <n v="1452142672"/>
    <n v="1449550672"/>
    <b v="0"/>
    <x v="78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1"/>
    <x v="6"/>
    <n v="4"/>
    <n v="93.75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1"/>
    <x v="6"/>
    <n v="16"/>
    <n v="53.7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1"/>
    <x v="6"/>
    <n v="102"/>
    <n v="62.92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1"/>
    <x v="6"/>
    <n v="101"/>
    <n v="98.54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1"/>
    <x v="6"/>
    <n v="114"/>
    <n v="82.61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1"/>
    <x v="6"/>
    <n v="160"/>
    <n v="60.3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1"/>
    <x v="6"/>
    <n v="124"/>
    <n v="50.9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1"/>
    <x v="6"/>
    <n v="172"/>
    <n v="33.03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1"/>
    <x v="40"/>
    <n v="0"/>
    <n v="3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1"/>
    <x v="6"/>
    <n v="120"/>
    <n v="85.53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1"/>
    <x v="6"/>
    <n v="100"/>
    <n v="168.25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1"/>
    <x v="6"/>
    <n v="125"/>
    <n v="5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1"/>
    <x v="6"/>
    <n v="106"/>
    <n v="46.43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1"/>
    <x v="6"/>
    <n v="111"/>
    <n v="83.05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1"/>
    <x v="6"/>
    <n v="112"/>
    <n v="41.24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1"/>
    <x v="6"/>
    <n v="102"/>
    <n v="6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1"/>
    <x v="6"/>
    <n v="102"/>
    <n v="203.2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1"/>
    <x v="6"/>
    <n v="133"/>
    <n v="57.2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1"/>
    <x v="6"/>
    <n v="122"/>
    <n v="75.09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1"/>
    <x v="6"/>
    <n v="159"/>
    <n v="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1"/>
    <x v="6"/>
    <n v="106"/>
    <n v="61.9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1"/>
    <x v="6"/>
    <n v="110"/>
    <n v="81.03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1"/>
    <x v="6"/>
    <n v="106"/>
    <n v="184.78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1"/>
    <x v="6"/>
    <n v="142"/>
    <n v="29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1"/>
    <x v="6"/>
    <n v="110"/>
    <n v="52.21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1"/>
    <x v="6"/>
    <n v="108"/>
    <n v="43.2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1"/>
    <x v="6"/>
    <n v="127"/>
    <n v="72.95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1"/>
    <x v="6"/>
    <n v="113"/>
    <n v="50.4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1"/>
    <x v="6"/>
    <n v="100"/>
    <n v="125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1"/>
    <x v="6"/>
    <n v="126"/>
    <n v="78.88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1"/>
    <x v="6"/>
    <n v="105"/>
    <n v="21.1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1"/>
    <x v="6"/>
    <n v="122"/>
    <n v="73.239999999999995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1"/>
    <x v="6"/>
    <n v="100"/>
    <n v="55.5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1"/>
    <x v="6"/>
    <n v="119"/>
    <n v="176.09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1"/>
    <x v="6"/>
    <n v="126"/>
    <n v="55.97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1"/>
    <x v="6"/>
    <n v="103"/>
    <n v="77.73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1"/>
    <x v="6"/>
    <n v="202"/>
    <n v="59.41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1"/>
    <x v="6"/>
    <n v="130"/>
    <n v="61.0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1"/>
    <x v="6"/>
    <n v="100"/>
    <n v="47.67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1"/>
    <x v="40"/>
    <n v="4"/>
    <n v="176.94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1"/>
    <x v="40"/>
    <n v="6"/>
    <n v="15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1"/>
    <x v="6"/>
    <n v="111"/>
    <n v="110.75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1"/>
    <x v="6"/>
    <n v="115"/>
    <n v="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1"/>
    <x v="6"/>
    <n v="103"/>
    <n v="62.05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1"/>
    <x v="6"/>
    <n v="120"/>
    <n v="58.0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1"/>
    <x v="6"/>
    <n v="128"/>
    <n v="186.8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1"/>
    <x v="6"/>
    <n v="101"/>
    <n v="63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1"/>
    <x v="6"/>
    <n v="239"/>
    <n v="26.02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1"/>
    <x v="6"/>
    <n v="210"/>
    <n v="105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1"/>
    <x v="6"/>
    <n v="111"/>
    <n v="47.6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1"/>
    <x v="6"/>
    <n v="28"/>
    <n v="61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1"/>
    <x v="6"/>
    <n v="1"/>
    <n v="1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1"/>
    <x v="6"/>
    <n v="2"/>
    <n v="25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1"/>
    <x v="6"/>
    <n v="10"/>
    <n v="1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1"/>
    <x v="6"/>
    <n v="2"/>
    <n v="202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1"/>
    <x v="40"/>
    <n v="109"/>
    <n v="75.959999999999994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1"/>
    <x v="40"/>
    <n v="102"/>
    <n v="59.04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1"/>
    <x v="40"/>
    <n v="100"/>
    <n v="10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1"/>
    <x v="40"/>
    <n v="110"/>
    <n v="166.97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1"/>
    <x v="40"/>
    <n v="143"/>
    <n v="48.54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1"/>
    <x v="40"/>
    <n v="0"/>
    <n v="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1"/>
    <x v="40"/>
    <n v="0"/>
    <n v="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1"/>
    <x v="40"/>
    <n v="1"/>
    <n v="205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1"/>
    <x v="40"/>
    <n v="0"/>
    <n v="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1"/>
    <x v="6"/>
    <n v="0"/>
    <n v="13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1"/>
    <x v="6"/>
    <n v="18"/>
    <n v="81.54000000000000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1"/>
    <x v="6"/>
    <n v="5"/>
    <n v="1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1"/>
    <x v="6"/>
    <n v="13"/>
    <n v="50.2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1"/>
    <x v="40"/>
    <n v="0"/>
    <n v="1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1"/>
    <x v="40"/>
    <n v="0"/>
    <n v="0"/>
  </r>
  <r>
    <n v="3886"/>
    <s v="a (Canceled)"/>
    <n v="1"/>
    <n v="10000"/>
    <x v="117"/>
    <x v="1"/>
    <x v="2"/>
    <s v="AUD"/>
    <n v="1418275702"/>
    <n v="1415683702"/>
    <b v="0"/>
    <x v="78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1"/>
    <x v="6"/>
    <n v="17"/>
    <n v="315.5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1"/>
    <x v="6"/>
    <n v="0"/>
    <n v="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1"/>
    <x v="6"/>
    <n v="1"/>
    <n v="22.67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1"/>
    <x v="6"/>
    <n v="38"/>
    <n v="11.62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1"/>
    <x v="6"/>
    <n v="4"/>
    <n v="2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1"/>
    <x v="6"/>
    <n v="17"/>
    <n v="82.57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1"/>
    <x v="6"/>
    <n v="10"/>
    <n v="100.5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1"/>
    <x v="6"/>
    <n v="1"/>
    <n v="52.5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1"/>
    <x v="6"/>
    <n v="1"/>
    <n v="10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1"/>
    <x v="6"/>
    <n v="31"/>
    <n v="125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1"/>
    <x v="6"/>
    <n v="5"/>
    <n v="9.4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54423-C5D7-784E-98C7-CDBF830F2A7A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7F718-2A37-A847-A4F2-7F61CC5840FA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3CDF0-08E8-2848-B69B-ACBAAF3479DA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="95" zoomScaleNormal="95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6.33203125" style="15" bestFit="1" customWidth="1"/>
    <col min="19" max="19" width="19.1640625" style="1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2</v>
      </c>
      <c r="Q130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0</v>
      </c>
      <c r="Q194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3</v>
      </c>
      <c r="Q450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0</v>
      </c>
      <c r="Q514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2"/>
        <v>0</v>
      </c>
      <c r="Q578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0</v>
      </c>
      <c r="Q593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0</v>
      </c>
      <c r="Q601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6"/>
        <v>144</v>
      </c>
      <c r="Q642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0</v>
      </c>
      <c r="Q676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7</v>
      </c>
      <c r="Q694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0"/>
        <v>1</v>
      </c>
      <c r="Q706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0</v>
      </c>
      <c r="Q711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4"/>
        <v>0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8"/>
        <v>101</v>
      </c>
      <c r="Q834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2</v>
      </c>
      <c r="Q863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0</v>
      </c>
      <c r="Q864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2</v>
      </c>
      <c r="Q867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0</v>
      </c>
      <c r="Q872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1</v>
      </c>
      <c r="Q874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2"/>
        <v>40</v>
      </c>
      <c r="Q898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0</v>
      </c>
      <c r="Q902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2</v>
      </c>
      <c r="Q948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1</v>
      </c>
      <c r="Q955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6"/>
        <v>46</v>
      </c>
      <c r="Q962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0</v>
      </c>
      <c r="Q973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0</v>
      </c>
      <c r="Q983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0"/>
        <v>119</v>
      </c>
      <c r="Q1026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4"/>
        <v>14</v>
      </c>
      <c r="Q1090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8"/>
        <v>6</v>
      </c>
      <c r="Q1154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2"/>
        <v>146</v>
      </c>
      <c r="Q1218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6"/>
        <v>111</v>
      </c>
      <c r="Q1282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0"/>
        <v>378</v>
      </c>
      <c r="Q1346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4"/>
        <v>7</v>
      </c>
      <c r="Q1410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8"/>
        <v>139</v>
      </c>
      <c r="Q1474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2"/>
        <v>250</v>
      </c>
      <c r="Q1538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6"/>
        <v>7</v>
      </c>
      <c r="Q1602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0"/>
        <v>122</v>
      </c>
      <c r="Q1666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4"/>
        <v>68</v>
      </c>
      <c r="Q1730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8"/>
        <v>61</v>
      </c>
      <c r="Q1794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2"/>
        <v>101</v>
      </c>
      <c r="Q1858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6"/>
        <v>43</v>
      </c>
      <c r="Q1922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0"/>
        <v>21</v>
      </c>
      <c r="Q1986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4"/>
        <v>148</v>
      </c>
      <c r="Q2050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8"/>
        <v>100</v>
      </c>
      <c r="Q2114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2"/>
        <v>126</v>
      </c>
      <c r="Q2178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6"/>
        <v>271</v>
      </c>
      <c r="Q2242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0"/>
        <v>101</v>
      </c>
      <c r="Q2306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4"/>
        <v>0</v>
      </c>
      <c r="Q2370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8"/>
        <v>0</v>
      </c>
      <c r="Q2434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2"/>
        <v>100</v>
      </c>
      <c r="Q2498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6"/>
        <v>100</v>
      </c>
      <c r="Q2562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0"/>
        <v>1379</v>
      </c>
      <c r="Q2626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4"/>
        <v>0</v>
      </c>
      <c r="Q2690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8"/>
        <v>11</v>
      </c>
      <c r="Q2754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2"/>
        <v>142</v>
      </c>
      <c r="Q2818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6"/>
        <v>23</v>
      </c>
      <c r="Q2882">
        <f t="shared" si="177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5">
        <f t="shared" si="182"/>
        <v>42370.90320601852</v>
      </c>
      <c r="S2885" s="15">
        <f t="shared" si="183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5">
        <f t="shared" si="182"/>
        <v>41948.727256944447</v>
      </c>
      <c r="S2886" s="15">
        <f t="shared" si="183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5">
        <f t="shared" si="182"/>
        <v>41850.863252314812</v>
      </c>
      <c r="S2891" s="15">
        <f t="shared" si="183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5">
        <f t="shared" si="182"/>
        <v>42415.883425925931</v>
      </c>
      <c r="S2893" s="15">
        <f t="shared" si="183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5">
        <f t="shared" si="182"/>
        <v>41869.714166666665</v>
      </c>
      <c r="S2894" s="15">
        <f t="shared" si="183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5">
        <f t="shared" si="182"/>
        <v>41953.773090277777</v>
      </c>
      <c r="S2895" s="15">
        <f t="shared" si="183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5">
        <f t="shared" si="182"/>
        <v>41811.555462962962</v>
      </c>
      <c r="S2897" s="15">
        <f t="shared" si="183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5">
        <f t="shared" si="182"/>
        <v>42701.908807870372</v>
      </c>
      <c r="S2898" s="15">
        <f t="shared" si="183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5">
        <f t="shared" si="182"/>
        <v>42258.646504629629</v>
      </c>
      <c r="S2899" s="15">
        <f t="shared" si="183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5">
        <f t="shared" si="182"/>
        <v>42278.664965277778</v>
      </c>
      <c r="S2900" s="15">
        <f t="shared" si="183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5">
        <f t="shared" si="182"/>
        <v>41830.234166666669</v>
      </c>
      <c r="S2902" s="15">
        <f t="shared" si="183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5">
        <f t="shared" si="182"/>
        <v>42196.166874999995</v>
      </c>
      <c r="S2905" s="15">
        <f t="shared" si="183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5">
        <f t="shared" si="182"/>
        <v>41940.967951388891</v>
      </c>
      <c r="S2906" s="15">
        <f t="shared" si="183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5">
        <f t="shared" si="182"/>
        <v>42606.056863425925</v>
      </c>
      <c r="S2907" s="15">
        <f t="shared" si="183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5">
        <f t="shared" si="182"/>
        <v>42199.648912037039</v>
      </c>
      <c r="S2908" s="15">
        <f t="shared" si="183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5">
        <f t="shared" si="182"/>
        <v>42499.731701388882</v>
      </c>
      <c r="S2910" s="15">
        <f t="shared" si="183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5">
        <f t="shared" si="182"/>
        <v>42142.768819444449</v>
      </c>
      <c r="S2913" s="15">
        <f t="shared" si="183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5">
        <f t="shared" si="182"/>
        <v>42354.131643518514</v>
      </c>
      <c r="S2914" s="15">
        <f t="shared" si="183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5">
        <f t="shared" si="182"/>
        <v>42415.398032407407</v>
      </c>
      <c r="S2917" s="15">
        <f t="shared" si="183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5">
        <f t="shared" si="182"/>
        <v>41755.476724537039</v>
      </c>
      <c r="S2918" s="15">
        <f t="shared" si="183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5">
        <f t="shared" si="182"/>
        <v>42245.234340277777</v>
      </c>
      <c r="S2919" s="15">
        <f t="shared" si="183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5">
        <f t="shared" si="182"/>
        <v>42278.629710648151</v>
      </c>
      <c r="S2920" s="15">
        <f t="shared" si="183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5">
        <f t="shared" si="182"/>
        <v>41826.61954861111</v>
      </c>
      <c r="S2921" s="15">
        <f t="shared" si="183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5">
        <f t="shared" si="182"/>
        <v>42058.792476851857</v>
      </c>
      <c r="S2922" s="15">
        <f t="shared" si="183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5">
        <f t="shared" si="182"/>
        <v>42097.874155092592</v>
      </c>
      <c r="S2924" s="15">
        <f t="shared" si="183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5">
        <f t="shared" si="182"/>
        <v>42103.556828703702</v>
      </c>
      <c r="S2926" s="15">
        <f t="shared" si="183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5">
        <f t="shared" si="182"/>
        <v>41863.584120370368</v>
      </c>
      <c r="S2927" s="15">
        <f t="shared" si="183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5">
        <f t="shared" si="182"/>
        <v>41806.669317129628</v>
      </c>
      <c r="S2929" s="15">
        <f t="shared" si="183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5">
        <f t="shared" si="182"/>
        <v>42403.998217592598</v>
      </c>
      <c r="S2930" s="15">
        <f t="shared" si="183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5">
        <f t="shared" si="182"/>
        <v>41754.564328703702</v>
      </c>
      <c r="S2931" s="15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5">
        <f t="shared" si="182"/>
        <v>42101.584074074075</v>
      </c>
      <c r="S2932" s="15">
        <f t="shared" si="183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5">
        <f t="shared" si="182"/>
        <v>41872.291238425925</v>
      </c>
      <c r="S2933" s="15">
        <f t="shared" si="183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5">
        <f t="shared" si="182"/>
        <v>42025.164780092593</v>
      </c>
      <c r="S2934" s="15">
        <f t="shared" si="183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5">
        <f t="shared" si="182"/>
        <v>42495.956631944442</v>
      </c>
      <c r="S2935" s="15">
        <f t="shared" si="183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5">
        <f t="shared" si="182"/>
        <v>41775.636157407411</v>
      </c>
      <c r="S2936" s="15">
        <f t="shared" si="183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5">
        <f t="shared" si="182"/>
        <v>42553.583425925928</v>
      </c>
      <c r="S2937" s="15">
        <f t="shared" si="183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5">
        <f t="shared" si="182"/>
        <v>41912.650729166664</v>
      </c>
      <c r="S2938" s="15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5">
        <f t="shared" si="182"/>
        <v>41803.457326388889</v>
      </c>
      <c r="S2939" s="15">
        <f t="shared" si="183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5">
        <f t="shared" si="182"/>
        <v>42004.703865740739</v>
      </c>
      <c r="S2940" s="15">
        <f t="shared" si="183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5">
        <f t="shared" si="182"/>
        <v>41845.809166666666</v>
      </c>
      <c r="S2941" s="15">
        <f t="shared" si="183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5">
        <f t="shared" si="182"/>
        <v>41982.773356481484</v>
      </c>
      <c r="S2942" s="15">
        <f t="shared" si="183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5">
        <f t="shared" si="182"/>
        <v>42334.803923611107</v>
      </c>
      <c r="S2944" s="15">
        <f t="shared" si="183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0"/>
        <v>1</v>
      </c>
      <c r="Q2946">
        <f t="shared" si="181"/>
        <v>100</v>
      </c>
      <c r="R2946" s="15">
        <f t="shared" si="182"/>
        <v>42132.9143287037</v>
      </c>
      <c r="S2946" s="15">
        <f t="shared" si="183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5">
        <f t="shared" si="186"/>
        <v>41941.683865740742</v>
      </c>
      <c r="S2977" s="15">
        <f t="shared" si="187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5">
        <f t="shared" si="186"/>
        <v>42425.730671296296</v>
      </c>
      <c r="S2978" s="15">
        <f t="shared" si="187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5">
        <f t="shared" si="186"/>
        <v>41993.824340277773</v>
      </c>
      <c r="S2981" s="15">
        <f t="shared" si="187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5">
        <f t="shared" si="186"/>
        <v>42627.307303240741</v>
      </c>
      <c r="S2989" s="15">
        <f t="shared" si="187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5">
        <f t="shared" si="186"/>
        <v>42752.827199074076</v>
      </c>
      <c r="S3002" s="15">
        <f t="shared" si="187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5">
        <f t="shared" si="186"/>
        <v>41239.83625</v>
      </c>
      <c r="S3004" s="15">
        <f t="shared" si="187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4"/>
        <v>101</v>
      </c>
      <c r="Q3010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5">
        <f t="shared" si="190"/>
        <v>42387.7268287037</v>
      </c>
      <c r="S3046" s="15">
        <f t="shared" si="191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5">
        <f t="shared" si="190"/>
        <v>42248.535787037035</v>
      </c>
      <c r="S3064" s="15">
        <f t="shared" si="191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8"/>
        <v>0</v>
      </c>
      <c r="Q3074">
        <f t="shared" si="189"/>
        <v>1</v>
      </c>
      <c r="R3074" s="15">
        <f t="shared" si="190"/>
        <v>42658.690532407403</v>
      </c>
      <c r="S3074" s="15">
        <f t="shared" si="191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2"/>
        <v>128</v>
      </c>
      <c r="Q3138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5">
        <f t="shared" si="198"/>
        <v>42796.538275462968</v>
      </c>
      <c r="S3146" s="15">
        <f t="shared" si="199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5">
        <f t="shared" si="198"/>
        <v>41477.930914351848</v>
      </c>
      <c r="S3178" s="15">
        <f t="shared" si="199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5">
        <f t="shared" si="198"/>
        <v>41868.924050925925</v>
      </c>
      <c r="S3188" s="15">
        <f t="shared" si="199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5">
        <f t="shared" si="198"/>
        <v>41858.761782407404</v>
      </c>
      <c r="S3201" s="15">
        <f t="shared" si="199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6"/>
        <v>0</v>
      </c>
      <c r="Q3202">
        <f t="shared" si="197"/>
        <v>1</v>
      </c>
      <c r="R3202" s="15">
        <f t="shared" si="198"/>
        <v>42460.320613425924</v>
      </c>
      <c r="S3202" s="15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5">
        <f t="shared" si="202"/>
        <v>41971.002152777779</v>
      </c>
      <c r="S3220" s="15">
        <f t="shared" si="203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5">
        <f t="shared" si="202"/>
        <v>42772.833379629628</v>
      </c>
      <c r="S3222" s="15">
        <f t="shared" si="203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5">
        <f t="shared" si="202"/>
        <v>42503.559467592597</v>
      </c>
      <c r="S3227" s="15">
        <f t="shared" si="203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5">
        <f t="shared" si="202"/>
        <v>42262.096782407403</v>
      </c>
      <c r="S3245" s="15">
        <f t="shared" si="203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5">
        <f t="shared" si="202"/>
        <v>42602.576712962968</v>
      </c>
      <c r="S3255" s="15">
        <f t="shared" si="203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5">
        <f t="shared" si="202"/>
        <v>42284.516064814816</v>
      </c>
      <c r="S3265" s="15">
        <f t="shared" si="203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0"/>
        <v>103</v>
      </c>
      <c r="Q3266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5">
        <f t="shared" si="206"/>
        <v>42136.536134259266</v>
      </c>
      <c r="S3268" s="15">
        <f t="shared" si="207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5">
        <f t="shared" si="206"/>
        <v>42400.704537037032</v>
      </c>
      <c r="S3276" s="15">
        <f t="shared" si="207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5">
        <f t="shared" si="206"/>
        <v>42239.957962962959</v>
      </c>
      <c r="S3300" s="15">
        <f t="shared" si="207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5">
        <f t="shared" si="206"/>
        <v>42493.219236111108</v>
      </c>
      <c r="S3308" s="15">
        <f t="shared" si="207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4"/>
        <v>146</v>
      </c>
      <c r="Q3330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5">
        <f t="shared" si="210"/>
        <v>41901.282025462962</v>
      </c>
      <c r="S3339" s="15">
        <f t="shared" si="211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5">
        <f t="shared" si="210"/>
        <v>42484.551550925928</v>
      </c>
      <c r="S3349" s="15">
        <f t="shared" si="211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5">
        <f t="shared" si="210"/>
        <v>42270.7269212963</v>
      </c>
      <c r="S3356" s="15">
        <f t="shared" si="211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5">
        <f t="shared" si="210"/>
        <v>42422.977418981478</v>
      </c>
      <c r="S3366" s="15">
        <f t="shared" si="211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5">
        <f t="shared" si="210"/>
        <v>42292.087592592594</v>
      </c>
      <c r="S3386" s="15">
        <f t="shared" si="211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5">
        <f t="shared" si="210"/>
        <v>41953.8675</v>
      </c>
      <c r="S3387" s="15">
        <f t="shared" si="211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8"/>
        <v>100</v>
      </c>
      <c r="Q3394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5">
        <f t="shared" si="214"/>
        <v>41894.91375</v>
      </c>
      <c r="S3419" s="15">
        <f t="shared" si="215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5">
        <f t="shared" si="214"/>
        <v>42405.090300925927</v>
      </c>
      <c r="S3422" s="15">
        <f t="shared" si="215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5">
        <f t="shared" si="214"/>
        <v>41776.063136574077</v>
      </c>
      <c r="S3435" s="15">
        <f t="shared" si="215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5">
        <f t="shared" si="214"/>
        <v>42572.61681712963</v>
      </c>
      <c r="S3437" s="15">
        <f t="shared" si="215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5">
        <f t="shared" si="214"/>
        <v>42100.927858796291</v>
      </c>
      <c r="S3440" s="15">
        <f t="shared" si="215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5">
        <f t="shared" si="214"/>
        <v>42626.7503125</v>
      </c>
      <c r="S3457" s="15">
        <f t="shared" si="215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2"/>
        <v>191</v>
      </c>
      <c r="Q3458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5">
        <f t="shared" si="218"/>
        <v>42643.632858796293</v>
      </c>
      <c r="S3463" s="15">
        <f t="shared" si="219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5">
        <f t="shared" si="218"/>
        <v>42179.898472222223</v>
      </c>
      <c r="S3464" s="15">
        <f t="shared" si="219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5">
        <f t="shared" si="218"/>
        <v>42605.765381944439</v>
      </c>
      <c r="S3470" s="15">
        <f t="shared" si="219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5">
        <f t="shared" si="218"/>
        <v>42128.736608796295</v>
      </c>
      <c r="S3479" s="15">
        <f t="shared" si="219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5">
        <f t="shared" si="218"/>
        <v>42053.916921296302</v>
      </c>
      <c r="S3480" s="15">
        <f t="shared" si="219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5">
        <f t="shared" si="218"/>
        <v>42171.317442129628</v>
      </c>
      <c r="S3482" s="15">
        <f t="shared" si="219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5">
        <f t="shared" si="218"/>
        <v>42689.214988425927</v>
      </c>
      <c r="S3496" s="15">
        <f t="shared" si="219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5">
        <f t="shared" si="218"/>
        <v>41856.010069444441</v>
      </c>
      <c r="S3518" s="15">
        <f t="shared" si="219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6"/>
        <v>101</v>
      </c>
      <c r="Q35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5">
        <f t="shared" si="222"/>
        <v>42243.6252662037</v>
      </c>
      <c r="S3536" s="15">
        <f t="shared" si="223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5">
        <f t="shared" si="222"/>
        <v>42248.640162037031</v>
      </c>
      <c r="S3537" s="15">
        <f t="shared" si="223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5">
        <f t="shared" si="222"/>
        <v>42196.028703703705</v>
      </c>
      <c r="S3555" s="15">
        <f t="shared" si="223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5">
        <f t="shared" si="222"/>
        <v>42139.816840277781</v>
      </c>
      <c r="S3560" s="15">
        <f t="shared" si="223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0"/>
        <v>116</v>
      </c>
      <c r="Q3586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5">
        <f t="shared" si="226"/>
        <v>42220.79487268519</v>
      </c>
      <c r="S3601" s="15">
        <f t="shared" si="227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5">
        <f t="shared" si="226"/>
        <v>42779.610289351855</v>
      </c>
      <c r="S3619" s="15">
        <f t="shared" si="227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5">
        <f t="shared" si="226"/>
        <v>42619.935694444444</v>
      </c>
      <c r="S3623" s="15">
        <f t="shared" si="227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4"/>
        <v>100</v>
      </c>
      <c r="Q3650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5">
        <f t="shared" si="230"/>
        <v>41753.593275462961</v>
      </c>
      <c r="S3687" s="15">
        <f t="shared" si="231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5">
        <f t="shared" si="230"/>
        <v>41891.96503472222</v>
      </c>
      <c r="S3694" s="15">
        <f t="shared" si="231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5">
        <f t="shared" si="230"/>
        <v>42309.191307870366</v>
      </c>
      <c r="S3695" s="15">
        <f t="shared" si="231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5">
        <f t="shared" si="230"/>
        <v>41792.542986111112</v>
      </c>
      <c r="S3707" s="15">
        <f t="shared" si="231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8"/>
        <v>154</v>
      </c>
      <c r="Q3714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5">
        <f t="shared" si="234"/>
        <v>42462.140868055561</v>
      </c>
      <c r="S3728" s="15">
        <f t="shared" si="235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5">
        <f t="shared" si="234"/>
        <v>41968.677465277782</v>
      </c>
      <c r="S3734" s="15">
        <f t="shared" si="235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5">
        <f t="shared" si="234"/>
        <v>42619.802488425921</v>
      </c>
      <c r="S3754" s="15">
        <f t="shared" si="235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5">
        <f t="shared" si="234"/>
        <v>42128.824074074073</v>
      </c>
      <c r="S3755" s="15">
        <f t="shared" si="235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5">
        <f t="shared" si="234"/>
        <v>42493.857083333336</v>
      </c>
      <c r="S3773" s="15">
        <f t="shared" si="235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5">
        <f t="shared" si="234"/>
        <v>42682.616967592592</v>
      </c>
      <c r="S3774" s="15">
        <f t="shared" si="235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2"/>
        <v>107</v>
      </c>
      <c r="Q3778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6"/>
        <v>6500</v>
      </c>
      <c r="Q384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0"/>
        <v>0</v>
      </c>
      <c r="Q3906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4"/>
        <v>11</v>
      </c>
      <c r="Q3970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5">
        <f t="shared" si="250"/>
        <v>41920.963472222218</v>
      </c>
      <c r="S3986" s="15">
        <f t="shared" si="251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5">
        <f t="shared" si="250"/>
        <v>42002.54488425926</v>
      </c>
      <c r="S4013" s="15">
        <f t="shared" si="251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5">
        <f t="shared" si="250"/>
        <v>42620.91097222222</v>
      </c>
      <c r="S4020" s="15">
        <f t="shared" si="251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8"/>
        <v>7</v>
      </c>
      <c r="Q4034">
        <f t="shared" si="249"/>
        <v>59</v>
      </c>
      <c r="R4034" s="15">
        <f t="shared" si="250"/>
        <v>42293.809212962966</v>
      </c>
      <c r="S4034" s="15">
        <f t="shared" si="251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5">
        <f t="shared" si="254"/>
        <v>41804.937083333331</v>
      </c>
      <c r="S4038" s="15">
        <f t="shared" si="255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5">
        <f t="shared" si="254"/>
        <v>41866.640648148146</v>
      </c>
      <c r="S4061" s="15">
        <f t="shared" si="255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5">
        <f t="shared" si="254"/>
        <v>42022.661527777775</v>
      </c>
      <c r="S4071" s="15">
        <f t="shared" si="255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5">
        <f t="shared" si="254"/>
        <v>42031.666898148149</v>
      </c>
      <c r="S4072" s="15">
        <f t="shared" si="255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5">
        <f t="shared" si="254"/>
        <v>42695.7105787037</v>
      </c>
      <c r="S4079" s="15">
        <f t="shared" si="255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5">
        <f t="shared" si="254"/>
        <v>42209.67288194444</v>
      </c>
      <c r="S4092" s="15">
        <f t="shared" si="255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2"/>
        <v>11</v>
      </c>
      <c r="Q4098">
        <f t="shared" si="253"/>
        <v>80</v>
      </c>
      <c r="R4098" s="15">
        <f t="shared" si="254"/>
        <v>42750.530312499999</v>
      </c>
      <c r="S4098" s="15">
        <f t="shared" si="255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P1:P1048576 Q1:S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ACFD0-3C77-9047-923F-0F85023CB9BD}">
  <dimension ref="A1:F6"/>
  <sheetViews>
    <sheetView topLeftCell="A2" workbookViewId="0">
      <selection activeCell="C43" sqref="C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8322</v>
      </c>
      <c r="B3" s="11" t="s">
        <v>8318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5FF9-BD2C-1743-AE5C-82430F1C1B89}">
  <dimension ref="A1:E7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8316</v>
      </c>
      <c r="B2" t="s">
        <v>8321</v>
      </c>
    </row>
    <row r="4" spans="1:5" x14ac:dyDescent="0.2">
      <c r="A4" s="11" t="s">
        <v>8322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A5A8-9C6A-A943-8CDC-A43CD179DA5D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  <col min="11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1" t="s">
        <v>8316</v>
      </c>
      <c r="B1" t="s">
        <v>8321</v>
      </c>
    </row>
    <row r="2" spans="1:6" x14ac:dyDescent="0.2">
      <c r="A2" s="11" t="s">
        <v>8337</v>
      </c>
      <c r="B2" t="s">
        <v>8321</v>
      </c>
    </row>
    <row r="4" spans="1:6" x14ac:dyDescent="0.2">
      <c r="A4" s="11" t="s">
        <v>8322</v>
      </c>
      <c r="B4" s="11" t="s">
        <v>8318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8332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8333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8334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8325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8335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8326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8327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8328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8329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8330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8336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8319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EB8B-576C-D44F-870A-217DBEB6E9CB}">
  <dimension ref="A1:F246"/>
  <sheetViews>
    <sheetView workbookViewId="0">
      <selection activeCell="C14" sqref="C14"/>
    </sheetView>
  </sheetViews>
  <sheetFormatPr baseColWidth="10" defaultRowHeight="15" x14ac:dyDescent="0.2"/>
  <cols>
    <col min="1" max="1" width="38.5" style="3" customWidth="1"/>
    <col min="2" max="2" width="109" bestFit="1" customWidth="1"/>
    <col min="3" max="4" width="10.83203125" style="19"/>
    <col min="5" max="5" width="12.1640625" style="8" customWidth="1"/>
    <col min="6" max="6" width="12" customWidth="1"/>
  </cols>
  <sheetData>
    <row r="1" spans="1:6" ht="16" x14ac:dyDescent="0.2">
      <c r="A1" s="2" t="s">
        <v>8338</v>
      </c>
      <c r="B1" s="2" t="s">
        <v>8339</v>
      </c>
      <c r="C1" s="18" t="s">
        <v>8340</v>
      </c>
      <c r="D1" s="18" t="s">
        <v>8341</v>
      </c>
      <c r="E1" s="17" t="s">
        <v>8342</v>
      </c>
      <c r="F1" s="2" t="s">
        <v>8343</v>
      </c>
    </row>
    <row r="2" spans="1:6" ht="16" x14ac:dyDescent="0.2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8">
        <f>VLOOKUP(A2, Kickstarter!B:Q, 16, FALSE)</f>
        <v>51.79</v>
      </c>
      <c r="F2">
        <f>VLOOKUP(A2, Kickstarter!B:Q, 11, FALSE)</f>
        <v>39</v>
      </c>
    </row>
    <row r="3" spans="1:6" ht="16" x14ac:dyDescent="0.2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8">
        <f>VLOOKUP(A3, Kickstarter!B:Q, 16, FALSE)</f>
        <v>36.07</v>
      </c>
      <c r="F3">
        <f>VLOOKUP(A3, Kickstarter!B:Q, 11, FALSE)</f>
        <v>56</v>
      </c>
    </row>
    <row r="4" spans="1:6" ht="16" x14ac:dyDescent="0.2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8">
        <f>VLOOKUP(A4, Kickstarter!B:Q, 16, FALSE)</f>
        <v>33.03</v>
      </c>
      <c r="F4">
        <f>VLOOKUP(A4, Kickstarter!B:Q, 11, FALSE)</f>
        <v>78</v>
      </c>
    </row>
    <row r="5" spans="1:6" ht="16" x14ac:dyDescent="0.2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8">
        <f>VLOOKUP(A5, Kickstarter!B:Q, 16, FALSE)</f>
        <v>44.92</v>
      </c>
      <c r="F5">
        <f>VLOOKUP(A5, Kickstarter!B:Q, 11, FALSE)</f>
        <v>26</v>
      </c>
    </row>
    <row r="6" spans="1:6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8">
        <f>VLOOKUP(A6, Kickstarter!B:Q, 16, FALSE)</f>
        <v>36.61</v>
      </c>
      <c r="F6">
        <f>VLOOKUP(A6, Kickstarter!B:Q, 11, 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F99F-E488-9948-B036-759658BB2F0F}">
  <dimension ref="A1:S413"/>
  <sheetViews>
    <sheetView zoomScale="80" zoomScaleNormal="80" workbookViewId="0">
      <selection activeCell="O2" sqref="O2"/>
    </sheetView>
  </sheetViews>
  <sheetFormatPr baseColWidth="10" defaultRowHeight="15" x14ac:dyDescent="0.2"/>
  <cols>
    <col min="2" max="2" width="23.5" customWidth="1"/>
    <col min="3" max="3" width="26" customWidth="1"/>
    <col min="9" max="9" width="14.1640625" customWidth="1"/>
    <col min="10" max="10" width="16.6640625" customWidth="1"/>
    <col min="12" max="12" width="12.83203125" bestFit="1" customWidth="1"/>
    <col min="16" max="16" width="17.1640625" customWidth="1"/>
    <col min="17" max="18" width="15.6640625" customWidth="1"/>
    <col min="19" max="19" width="13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105</v>
      </c>
      <c r="Q2">
        <v>93.43</v>
      </c>
      <c r="R2" s="15">
        <v>42646.092812499999</v>
      </c>
      <c r="S2" s="15">
        <v>42675.207638888889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115</v>
      </c>
      <c r="Q3">
        <v>110.97</v>
      </c>
      <c r="R3" s="15">
        <v>42430.040798611109</v>
      </c>
      <c r="S3" s="15">
        <v>42449.999131944445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121</v>
      </c>
      <c r="Q4">
        <v>71.790000000000006</v>
      </c>
      <c r="R4" s="15">
        <v>42238.13282407407</v>
      </c>
      <c r="S4" s="15">
        <v>42268.13282407407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</v>
      </c>
      <c r="Q5">
        <v>1000</v>
      </c>
      <c r="R5" s="15">
        <v>41850.400937500002</v>
      </c>
      <c r="S5" s="15">
        <v>41895.400937500002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101</v>
      </c>
      <c r="Q6">
        <v>63.83</v>
      </c>
      <c r="R6" s="15">
        <v>42753.205625000002</v>
      </c>
      <c r="S6" s="15">
        <v>42783.670138888891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116</v>
      </c>
      <c r="Q7">
        <v>44.33</v>
      </c>
      <c r="R7" s="15">
        <v>42155.920219907406</v>
      </c>
      <c r="S7" s="15">
        <v>42176.888888888891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108</v>
      </c>
      <c r="Q8">
        <v>126.55</v>
      </c>
      <c r="R8" s="15">
        <v>42157.591064814813</v>
      </c>
      <c r="S8" s="15">
        <v>42179.083333333328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100</v>
      </c>
      <c r="Q9">
        <v>129.03</v>
      </c>
      <c r="R9" s="15">
        <v>42676.065150462964</v>
      </c>
      <c r="S9" s="15">
        <v>42721.290972222225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123</v>
      </c>
      <c r="Q10">
        <v>71.239999999999995</v>
      </c>
      <c r="R10" s="15">
        <v>42473.007037037038</v>
      </c>
      <c r="S10" s="15">
        <v>42503.007037037038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121</v>
      </c>
      <c r="Q11">
        <v>40.85</v>
      </c>
      <c r="R11" s="15">
        <v>42282.768414351856</v>
      </c>
      <c r="S11" s="15">
        <v>42312.810081018513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302</v>
      </c>
      <c r="Q12">
        <v>252.02</v>
      </c>
      <c r="R12" s="15">
        <v>42473.794710648144</v>
      </c>
      <c r="S12" s="15">
        <v>42503.794710648144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101</v>
      </c>
      <c r="Q13">
        <v>65.16</v>
      </c>
      <c r="R13" s="15">
        <v>42712.23474537037</v>
      </c>
      <c r="S13" s="15">
        <v>42735.707638888889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100</v>
      </c>
      <c r="Q14">
        <v>65.87</v>
      </c>
      <c r="R14" s="15">
        <v>42561.154664351852</v>
      </c>
      <c r="S14" s="15">
        <v>42592.166666666672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125</v>
      </c>
      <c r="Q15">
        <v>36.08</v>
      </c>
      <c r="R15" s="15">
        <v>42709.134780092587</v>
      </c>
      <c r="S15" s="15">
        <v>42739.134780092587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109</v>
      </c>
      <c r="Q16">
        <v>44.19</v>
      </c>
      <c r="R16" s="15">
        <v>42086.614942129629</v>
      </c>
      <c r="S16" s="15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146</v>
      </c>
      <c r="Q17">
        <v>104.07</v>
      </c>
      <c r="R17" s="15">
        <v>42064.652673611112</v>
      </c>
      <c r="S17" s="15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102</v>
      </c>
      <c r="Q18">
        <v>127.79</v>
      </c>
      <c r="R18" s="15">
        <v>42292.701053240744</v>
      </c>
      <c r="S18" s="15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110</v>
      </c>
      <c r="Q19">
        <v>92.04</v>
      </c>
      <c r="R19" s="15">
        <v>42461.747199074074</v>
      </c>
      <c r="S19" s="15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124</v>
      </c>
      <c r="Q20">
        <v>135.63</v>
      </c>
      <c r="R20" s="15">
        <v>42169.814340277779</v>
      </c>
      <c r="S20" s="15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135</v>
      </c>
      <c r="Q21">
        <v>168.75</v>
      </c>
      <c r="R21" s="15">
        <v>42483.675208333334</v>
      </c>
      <c r="S21" s="15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103</v>
      </c>
      <c r="Q22">
        <v>70.86</v>
      </c>
      <c r="R22" s="15">
        <v>42195.749745370369</v>
      </c>
      <c r="S22" s="15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100</v>
      </c>
      <c r="Q23">
        <v>50</v>
      </c>
      <c r="R23" s="15">
        <v>42675.057997685188</v>
      </c>
      <c r="S23" s="15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105</v>
      </c>
      <c r="Q24">
        <v>47</v>
      </c>
      <c r="R24" s="15">
        <v>42018.94159722222</v>
      </c>
      <c r="S24" s="15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120</v>
      </c>
      <c r="Q25">
        <v>66.67</v>
      </c>
      <c r="R25" s="15">
        <v>42026.924976851849</v>
      </c>
      <c r="S25" s="15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119</v>
      </c>
      <c r="Q26">
        <v>66.11</v>
      </c>
      <c r="R26" s="15">
        <v>41920.787534722222</v>
      </c>
      <c r="S26" s="15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105</v>
      </c>
      <c r="Q27">
        <v>36.86</v>
      </c>
      <c r="R27" s="15">
        <v>42558.189432870371</v>
      </c>
      <c r="S27" s="15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120</v>
      </c>
      <c r="Q28">
        <v>31.5</v>
      </c>
      <c r="R28" s="15">
        <v>41808.198518518519</v>
      </c>
      <c r="S28" s="15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103</v>
      </c>
      <c r="Q29">
        <v>102.5</v>
      </c>
      <c r="R29" s="15">
        <v>42550.701886574068</v>
      </c>
      <c r="S29" s="15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101</v>
      </c>
      <c r="Q30">
        <v>126.46</v>
      </c>
      <c r="R30" s="15">
        <v>42056.013124999998</v>
      </c>
      <c r="S30" s="15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105</v>
      </c>
      <c r="Q31">
        <v>47.88</v>
      </c>
      <c r="R31" s="15">
        <v>42016.938692129625</v>
      </c>
      <c r="S31" s="15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103</v>
      </c>
      <c r="Q32">
        <v>73.209999999999994</v>
      </c>
      <c r="R32" s="15">
        <v>42591.899988425925</v>
      </c>
      <c r="S32" s="15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108</v>
      </c>
      <c r="Q33">
        <v>89.67</v>
      </c>
      <c r="R33" s="15">
        <v>42183.231006944443</v>
      </c>
      <c r="S33" s="15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104</v>
      </c>
      <c r="Q34">
        <v>36.5</v>
      </c>
      <c r="R34" s="15">
        <v>41780.525937500002</v>
      </c>
      <c r="S34" s="15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128</v>
      </c>
      <c r="Q35">
        <v>90.74</v>
      </c>
      <c r="R35" s="15">
        <v>42158.065694444449</v>
      </c>
      <c r="S35" s="15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126</v>
      </c>
      <c r="Q36">
        <v>67.739999999999995</v>
      </c>
      <c r="R36" s="15">
        <v>42154.873124999998</v>
      </c>
      <c r="S36" s="15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100</v>
      </c>
      <c r="Q37">
        <v>65.38</v>
      </c>
      <c r="R37" s="15">
        <v>42208.84646990741</v>
      </c>
      <c r="S37" s="15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102</v>
      </c>
      <c r="Q38">
        <v>121.9</v>
      </c>
      <c r="R38" s="15">
        <v>42451.496817129635</v>
      </c>
      <c r="S38" s="15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108</v>
      </c>
      <c r="Q39">
        <v>47.46</v>
      </c>
      <c r="R39" s="15">
        <v>41759.13962962963</v>
      </c>
      <c r="S39" s="15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128</v>
      </c>
      <c r="Q40">
        <v>37.21</v>
      </c>
      <c r="R40" s="15">
        <v>42693.742604166662</v>
      </c>
      <c r="S40" s="15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106</v>
      </c>
      <c r="Q41">
        <v>103.95</v>
      </c>
      <c r="R41" s="15">
        <v>42250.598217592589</v>
      </c>
      <c r="S41" s="15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100</v>
      </c>
      <c r="Q42">
        <v>63.83</v>
      </c>
      <c r="R42" s="15">
        <v>42060.683935185181</v>
      </c>
      <c r="S42" s="15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117</v>
      </c>
      <c r="Q43">
        <v>50.67</v>
      </c>
      <c r="R43" s="15">
        <v>42136.270787037036</v>
      </c>
      <c r="S43" s="15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108</v>
      </c>
      <c r="Q44">
        <v>113.42</v>
      </c>
      <c r="R44" s="15">
        <v>42171.034861111111</v>
      </c>
      <c r="S44" s="15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120</v>
      </c>
      <c r="Q45">
        <v>104.57</v>
      </c>
      <c r="R45" s="15">
        <v>42494.683634259258</v>
      </c>
      <c r="S45" s="15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100</v>
      </c>
      <c r="Q46">
        <v>272.73</v>
      </c>
      <c r="R46" s="15">
        <v>41758.839675925927</v>
      </c>
      <c r="S46" s="15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111</v>
      </c>
      <c r="Q47">
        <v>63.85</v>
      </c>
      <c r="R47" s="15">
        <v>42171.824884259258</v>
      </c>
      <c r="S47" s="15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108</v>
      </c>
      <c r="Q48">
        <v>83.51</v>
      </c>
      <c r="R48" s="15">
        <v>42268.127696759257</v>
      </c>
      <c r="S48" s="15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108</v>
      </c>
      <c r="Q49">
        <v>44.09</v>
      </c>
      <c r="R49" s="15">
        <v>42746.261782407411</v>
      </c>
      <c r="S49" s="15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120</v>
      </c>
      <c r="Q50">
        <v>44.54</v>
      </c>
      <c r="R50" s="15">
        <v>41842.607592592591</v>
      </c>
      <c r="S50" s="15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111</v>
      </c>
      <c r="Q51">
        <v>125.81</v>
      </c>
      <c r="R51" s="15">
        <v>41853.240208333329</v>
      </c>
      <c r="S51" s="15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110</v>
      </c>
      <c r="Q52">
        <v>50.75</v>
      </c>
      <c r="R52" s="15">
        <v>42061.212488425925</v>
      </c>
      <c r="S52" s="15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122</v>
      </c>
      <c r="Q53">
        <v>60.9</v>
      </c>
      <c r="R53" s="15">
        <v>42036.24428240741</v>
      </c>
      <c r="S53" s="15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107</v>
      </c>
      <c r="Q54">
        <v>109.03</v>
      </c>
      <c r="R54" s="15">
        <v>42157.470185185186</v>
      </c>
      <c r="S54" s="15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101</v>
      </c>
      <c r="Q55">
        <v>25.69</v>
      </c>
      <c r="R55" s="15">
        <v>41827.909942129627</v>
      </c>
      <c r="S55" s="15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109</v>
      </c>
      <c r="Q56">
        <v>41.92</v>
      </c>
      <c r="R56" s="15">
        <v>42162.729548611111</v>
      </c>
      <c r="S56" s="15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114</v>
      </c>
      <c r="Q57">
        <v>88.77</v>
      </c>
      <c r="R57" s="15">
        <v>42233.738564814819</v>
      </c>
      <c r="S57" s="15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114</v>
      </c>
      <c r="Q58">
        <v>80.23</v>
      </c>
      <c r="R58" s="15">
        <v>42042.197824074072</v>
      </c>
      <c r="S58" s="15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106</v>
      </c>
      <c r="Q59">
        <v>78.94</v>
      </c>
      <c r="R59" s="15">
        <v>42585.523842592593</v>
      </c>
      <c r="S59" s="15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106</v>
      </c>
      <c r="Q60">
        <v>69.89</v>
      </c>
      <c r="R60" s="15">
        <v>41808.669571759259</v>
      </c>
      <c r="S60" s="15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100</v>
      </c>
      <c r="Q61">
        <v>74.53</v>
      </c>
      <c r="R61" s="15">
        <v>41852.658310185187</v>
      </c>
      <c r="S61" s="15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105</v>
      </c>
      <c r="Q62">
        <v>123.94</v>
      </c>
      <c r="R62" s="15">
        <v>42694.110185185185</v>
      </c>
      <c r="S62" s="15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175</v>
      </c>
      <c r="Q63">
        <v>264.85000000000002</v>
      </c>
      <c r="R63" s="15">
        <v>42341.818379629629</v>
      </c>
      <c r="S63" s="15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102</v>
      </c>
      <c r="Q64">
        <v>58.62</v>
      </c>
      <c r="R64" s="15">
        <v>41880.061006944445</v>
      </c>
      <c r="S64" s="15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100</v>
      </c>
      <c r="Q65">
        <v>70.88</v>
      </c>
      <c r="R65" s="15">
        <v>41941.683865740742</v>
      </c>
      <c r="S65" s="15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114</v>
      </c>
      <c r="Q66">
        <v>113.57</v>
      </c>
      <c r="R66" s="15">
        <v>42026.88118055556</v>
      </c>
      <c r="S66" s="15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129</v>
      </c>
      <c r="Q67">
        <v>60.69</v>
      </c>
      <c r="R67" s="15">
        <v>41922.640590277777</v>
      </c>
      <c r="S67" s="15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101</v>
      </c>
      <c r="Q68">
        <v>110.22</v>
      </c>
      <c r="R68" s="15">
        <v>41993.824340277773</v>
      </c>
      <c r="S68" s="15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109</v>
      </c>
      <c r="Q69">
        <v>136.46</v>
      </c>
      <c r="R69" s="15">
        <v>42219.915856481486</v>
      </c>
      <c r="S69" s="15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118</v>
      </c>
      <c r="Q70">
        <v>110.35</v>
      </c>
      <c r="R70" s="15">
        <v>41909.969386574077</v>
      </c>
      <c r="S70" s="15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131</v>
      </c>
      <c r="Q71">
        <v>41.42</v>
      </c>
      <c r="R71" s="15">
        <v>41891.665324074071</v>
      </c>
      <c r="S71" s="15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104</v>
      </c>
      <c r="Q72">
        <v>52</v>
      </c>
      <c r="R72" s="15">
        <v>41226.017361111109</v>
      </c>
      <c r="S72" s="15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101</v>
      </c>
      <c r="Q73">
        <v>33.99</v>
      </c>
      <c r="R73" s="15">
        <v>40478.263923611114</v>
      </c>
      <c r="S73" s="15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100</v>
      </c>
      <c r="Q74">
        <v>103.35</v>
      </c>
      <c r="R74" s="15">
        <v>41862.83997685185</v>
      </c>
      <c r="S74" s="15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336</v>
      </c>
      <c r="Q75">
        <v>41.77</v>
      </c>
      <c r="R75" s="15">
        <v>40633.154363425929</v>
      </c>
      <c r="S75" s="15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113</v>
      </c>
      <c r="Q76">
        <v>64.27</v>
      </c>
      <c r="R76" s="15">
        <v>40970.875671296293</v>
      </c>
      <c r="S76" s="15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102</v>
      </c>
      <c r="Q77">
        <v>62.92</v>
      </c>
      <c r="R77" s="15">
        <v>41026.953055555554</v>
      </c>
      <c r="S77" s="15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101</v>
      </c>
      <c r="Q78">
        <v>98.54</v>
      </c>
      <c r="R78" s="15">
        <v>41829.788252314815</v>
      </c>
      <c r="S78" s="15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114</v>
      </c>
      <c r="Q79">
        <v>82.61</v>
      </c>
      <c r="R79" s="15">
        <v>41447.839722222219</v>
      </c>
      <c r="S79" s="15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133</v>
      </c>
      <c r="Q80">
        <v>38.5</v>
      </c>
      <c r="R80" s="15">
        <v>40884.066678240742</v>
      </c>
      <c r="S80" s="15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102</v>
      </c>
      <c r="Q81">
        <v>80.16</v>
      </c>
      <c r="R81" s="15">
        <v>41841.26489583333</v>
      </c>
      <c r="S81" s="15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127</v>
      </c>
      <c r="Q82">
        <v>80.73</v>
      </c>
      <c r="R82" s="15">
        <v>41799.685902777775</v>
      </c>
      <c r="S82" s="15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111</v>
      </c>
      <c r="Q83">
        <v>200.69</v>
      </c>
      <c r="R83" s="15">
        <v>41775.753761574073</v>
      </c>
      <c r="S83" s="15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107</v>
      </c>
      <c r="Q84">
        <v>37.590000000000003</v>
      </c>
      <c r="R84" s="15">
        <v>41766.80572916667</v>
      </c>
      <c r="S84" s="15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163</v>
      </c>
      <c r="Q85">
        <v>58.1</v>
      </c>
      <c r="R85" s="15">
        <v>40644.159259259257</v>
      </c>
      <c r="S85" s="15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160</v>
      </c>
      <c r="Q86">
        <v>60.3</v>
      </c>
      <c r="R86" s="15">
        <v>41940.69158564815</v>
      </c>
      <c r="S86" s="15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116</v>
      </c>
      <c r="Q87">
        <v>63.36</v>
      </c>
      <c r="R87" s="15">
        <v>41839.175706018519</v>
      </c>
      <c r="S87" s="15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124</v>
      </c>
      <c r="Q88">
        <v>50.9</v>
      </c>
      <c r="R88" s="15">
        <v>41772.105937500004</v>
      </c>
      <c r="S88" s="15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103</v>
      </c>
      <c r="Q89">
        <v>100.5</v>
      </c>
      <c r="R89" s="15">
        <v>41591.737974537034</v>
      </c>
      <c r="S89" s="15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112</v>
      </c>
      <c r="Q90">
        <v>31.62</v>
      </c>
      <c r="R90" s="15">
        <v>41789.080370370371</v>
      </c>
      <c r="S90" s="15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115</v>
      </c>
      <c r="Q91">
        <v>79.31</v>
      </c>
      <c r="R91" s="15">
        <v>40923.729953703703</v>
      </c>
      <c r="S91" s="15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103</v>
      </c>
      <c r="Q92">
        <v>139.19</v>
      </c>
      <c r="R92" s="15">
        <v>41878.878379629627</v>
      </c>
      <c r="S92" s="15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101</v>
      </c>
      <c r="Q93">
        <v>131.91</v>
      </c>
      <c r="R93" s="15">
        <v>41862.864675925928</v>
      </c>
      <c r="S93" s="15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110</v>
      </c>
      <c r="Q94">
        <v>91.3</v>
      </c>
      <c r="R94" s="15">
        <v>40531.886886574073</v>
      </c>
      <c r="S94" s="15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115</v>
      </c>
      <c r="Q95">
        <v>39.67</v>
      </c>
      <c r="R95" s="15">
        <v>41477.930914351848</v>
      </c>
      <c r="S95" s="15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117</v>
      </c>
      <c r="Q96">
        <v>57.55</v>
      </c>
      <c r="R96" s="15">
        <v>41781.666770833333</v>
      </c>
      <c r="S96" s="15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114</v>
      </c>
      <c r="Q97">
        <v>77.34</v>
      </c>
      <c r="R97" s="15">
        <v>41375.702210648145</v>
      </c>
      <c r="S97" s="15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101</v>
      </c>
      <c r="Q98">
        <v>46.77</v>
      </c>
      <c r="R98" s="15">
        <v>40883.949317129627</v>
      </c>
      <c r="S98" s="15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109</v>
      </c>
      <c r="Q99">
        <v>40.07</v>
      </c>
      <c r="R99" s="15">
        <v>41491.79478009259</v>
      </c>
      <c r="S99" s="15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107</v>
      </c>
      <c r="Q100">
        <v>100.22</v>
      </c>
      <c r="R100" s="15">
        <v>41791.993414351848</v>
      </c>
      <c r="S100" s="15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116</v>
      </c>
      <c r="Q101">
        <v>71.489999999999995</v>
      </c>
      <c r="R101" s="15">
        <v>41835.666354166664</v>
      </c>
      <c r="S101" s="15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104</v>
      </c>
      <c r="Q102">
        <v>63.11</v>
      </c>
      <c r="R102" s="15">
        <v>41827.605057870373</v>
      </c>
      <c r="S102" s="15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119</v>
      </c>
      <c r="Q103">
        <v>50.16</v>
      </c>
      <c r="R103" s="15">
        <v>41778.637245370373</v>
      </c>
      <c r="S103" s="15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126</v>
      </c>
      <c r="Q104">
        <v>62.88</v>
      </c>
      <c r="R104" s="15">
        <v>41013.936562499999</v>
      </c>
      <c r="S104" s="15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120</v>
      </c>
      <c r="Q105">
        <v>85.53</v>
      </c>
      <c r="R105" s="15">
        <v>41834.586574074077</v>
      </c>
      <c r="S105" s="15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126</v>
      </c>
      <c r="Q106">
        <v>53.72</v>
      </c>
      <c r="R106" s="15">
        <v>41829.795729166668</v>
      </c>
      <c r="S106" s="15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100</v>
      </c>
      <c r="Q107">
        <v>262.11</v>
      </c>
      <c r="R107" s="15">
        <v>42219.665173611109</v>
      </c>
      <c r="S107" s="15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116</v>
      </c>
      <c r="Q108">
        <v>50.2</v>
      </c>
      <c r="R108" s="15">
        <v>42648.546111111107</v>
      </c>
      <c r="S108" s="15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100</v>
      </c>
      <c r="Q109">
        <v>168.25</v>
      </c>
      <c r="R109" s="15">
        <v>42050.983182870375</v>
      </c>
      <c r="S109" s="15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101</v>
      </c>
      <c r="Q110">
        <v>256.37</v>
      </c>
      <c r="R110" s="15">
        <v>42772.833379629628</v>
      </c>
      <c r="S110" s="15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125</v>
      </c>
      <c r="Q111">
        <v>37.14</v>
      </c>
      <c r="R111" s="15">
        <v>42270.582141203704</v>
      </c>
      <c r="S111" s="15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110</v>
      </c>
      <c r="Q112">
        <v>45.88</v>
      </c>
      <c r="R112" s="15">
        <v>42206.835370370376</v>
      </c>
      <c r="S112" s="15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102</v>
      </c>
      <c r="Q113">
        <v>141.71</v>
      </c>
      <c r="R113" s="15">
        <v>42697.850844907407</v>
      </c>
      <c r="S113" s="15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102</v>
      </c>
      <c r="Q114">
        <v>52.49</v>
      </c>
      <c r="R114" s="15">
        <v>42503.559467592597</v>
      </c>
      <c r="S114" s="15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102</v>
      </c>
      <c r="Q115">
        <v>193.62</v>
      </c>
      <c r="R115" s="15">
        <v>42323.70930555556</v>
      </c>
      <c r="S115" s="15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108</v>
      </c>
      <c r="Q116">
        <v>106.8</v>
      </c>
      <c r="R116" s="15">
        <v>41933.291643518518</v>
      </c>
      <c r="S116" s="15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110</v>
      </c>
      <c r="Q117">
        <v>77.22</v>
      </c>
      <c r="R117" s="15">
        <v>41898.168125000004</v>
      </c>
      <c r="S117" s="15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161</v>
      </c>
      <c r="Q118">
        <v>57.5</v>
      </c>
      <c r="R118" s="15">
        <v>42446.943831018521</v>
      </c>
      <c r="S118" s="15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131</v>
      </c>
      <c r="Q119">
        <v>50.46</v>
      </c>
      <c r="R119" s="15">
        <v>42463.81385416667</v>
      </c>
      <c r="S119" s="15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119</v>
      </c>
      <c r="Q120">
        <v>97.38</v>
      </c>
      <c r="R120" s="15">
        <v>42766.805034722223</v>
      </c>
      <c r="S120" s="15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103</v>
      </c>
      <c r="Q121">
        <v>85.53</v>
      </c>
      <c r="R121" s="15">
        <v>42522.347812499997</v>
      </c>
      <c r="S121" s="15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101</v>
      </c>
      <c r="Q122">
        <v>182.91</v>
      </c>
      <c r="R122" s="15">
        <v>42702.917048611111</v>
      </c>
      <c r="S122" s="15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101</v>
      </c>
      <c r="Q123">
        <v>131.13999999999999</v>
      </c>
      <c r="R123" s="15">
        <v>42252.474351851852</v>
      </c>
      <c r="S123" s="15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115</v>
      </c>
      <c r="Q124">
        <v>58.69</v>
      </c>
      <c r="R124" s="15">
        <v>41893.324884259258</v>
      </c>
      <c r="S124" s="15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127</v>
      </c>
      <c r="Q125">
        <v>69.569999999999993</v>
      </c>
      <c r="R125" s="15">
        <v>41871.755694444444</v>
      </c>
      <c r="S125" s="15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103</v>
      </c>
      <c r="Q126">
        <v>115.87</v>
      </c>
      <c r="R126" s="15">
        <v>42262.096782407403</v>
      </c>
      <c r="S126" s="15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104</v>
      </c>
      <c r="Q127">
        <v>81.13</v>
      </c>
      <c r="R127" s="15">
        <v>42135.60020833333</v>
      </c>
      <c r="S127" s="15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111</v>
      </c>
      <c r="Q128">
        <v>57.63</v>
      </c>
      <c r="R128" s="15">
        <v>42230.472222222219</v>
      </c>
      <c r="S128" s="15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101</v>
      </c>
      <c r="Q129">
        <v>60.48</v>
      </c>
      <c r="R129" s="15">
        <v>42068.888391203705</v>
      </c>
      <c r="S129" s="15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105</v>
      </c>
      <c r="Q130">
        <v>65.58</v>
      </c>
      <c r="R130" s="15">
        <v>42145.746689814812</v>
      </c>
      <c r="S130" s="15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102</v>
      </c>
      <c r="Q131">
        <v>119.19</v>
      </c>
      <c r="R131" s="15">
        <v>41918.742175925923</v>
      </c>
      <c r="S131" s="15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111</v>
      </c>
      <c r="Q132">
        <v>83.05</v>
      </c>
      <c r="R132" s="15">
        <v>42146.731087962966</v>
      </c>
      <c r="S132" s="15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102</v>
      </c>
      <c r="Q133">
        <v>177.09</v>
      </c>
      <c r="R133" s="15">
        <v>42602.576712962968</v>
      </c>
      <c r="S133" s="15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128</v>
      </c>
      <c r="Q134">
        <v>72.760000000000005</v>
      </c>
      <c r="R134" s="15">
        <v>42144.573807870373</v>
      </c>
      <c r="S134" s="15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105</v>
      </c>
      <c r="Q135">
        <v>98.2</v>
      </c>
      <c r="R135" s="15">
        <v>41982.887280092589</v>
      </c>
      <c r="S135" s="15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106</v>
      </c>
      <c r="Q136">
        <v>251.74</v>
      </c>
      <c r="R136" s="15">
        <v>42614.760937500003</v>
      </c>
      <c r="S136" s="15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109</v>
      </c>
      <c r="Q137">
        <v>74.819999999999993</v>
      </c>
      <c r="R137" s="15">
        <v>42303.672662037032</v>
      </c>
      <c r="S137" s="15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100</v>
      </c>
      <c r="Q138">
        <v>67.650000000000006</v>
      </c>
      <c r="R138" s="15">
        <v>42171.725416666668</v>
      </c>
      <c r="S138" s="15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103</v>
      </c>
      <c r="Q139">
        <v>93.81</v>
      </c>
      <c r="R139" s="15">
        <v>41964.315532407403</v>
      </c>
      <c r="S139" s="15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112</v>
      </c>
      <c r="Q140">
        <v>41.24</v>
      </c>
      <c r="R140" s="15">
        <v>42284.516064814816</v>
      </c>
      <c r="S140" s="15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103</v>
      </c>
      <c r="Q141">
        <v>52.55</v>
      </c>
      <c r="R141" s="15">
        <v>42016.800208333334</v>
      </c>
      <c r="S141" s="15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131</v>
      </c>
      <c r="Q142">
        <v>48.33</v>
      </c>
      <c r="R142" s="15">
        <v>42136.536134259266</v>
      </c>
      <c r="S142" s="15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102</v>
      </c>
      <c r="Q143">
        <v>53.18</v>
      </c>
      <c r="R143" s="15">
        <v>42172.757638888885</v>
      </c>
      <c r="S143" s="15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128</v>
      </c>
      <c r="Q144">
        <v>60.95</v>
      </c>
      <c r="R144" s="15">
        <v>42590.90425925926</v>
      </c>
      <c r="S144" s="15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154</v>
      </c>
      <c r="Q145">
        <v>106.5</v>
      </c>
      <c r="R145" s="15">
        <v>42284.500104166669</v>
      </c>
      <c r="S145" s="15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107</v>
      </c>
      <c r="Q146">
        <v>204.57</v>
      </c>
      <c r="R146" s="15">
        <v>42611.801412037035</v>
      </c>
      <c r="S146" s="15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101</v>
      </c>
      <c r="Q147">
        <v>54.91</v>
      </c>
      <c r="R147" s="15">
        <v>42400.704537037032</v>
      </c>
      <c r="S147" s="15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100</v>
      </c>
      <c r="Q148">
        <v>150.41999999999999</v>
      </c>
      <c r="R148" s="15">
        <v>42017.88045138889</v>
      </c>
      <c r="S148" s="15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114</v>
      </c>
      <c r="Q149">
        <v>105.21</v>
      </c>
      <c r="R149" s="15">
        <v>42431.102534722217</v>
      </c>
      <c r="S149" s="15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103</v>
      </c>
      <c r="Q150">
        <v>68.67</v>
      </c>
      <c r="R150" s="15">
        <v>42121.756921296299</v>
      </c>
      <c r="S150" s="15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122</v>
      </c>
      <c r="Q151">
        <v>129.36000000000001</v>
      </c>
      <c r="R151" s="15">
        <v>42219.019733796296</v>
      </c>
      <c r="S151" s="15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103</v>
      </c>
      <c r="Q152">
        <v>134.26</v>
      </c>
      <c r="R152" s="15">
        <v>42445.19430555556</v>
      </c>
      <c r="S152" s="15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102</v>
      </c>
      <c r="Q153">
        <v>203.2</v>
      </c>
      <c r="R153" s="15">
        <v>42380.884872685187</v>
      </c>
      <c r="S153" s="15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112</v>
      </c>
      <c r="Q154">
        <v>69.19</v>
      </c>
      <c r="R154" s="15">
        <v>42762.942430555559</v>
      </c>
      <c r="S154" s="15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102</v>
      </c>
      <c r="Q155">
        <v>125.12</v>
      </c>
      <c r="R155" s="15">
        <v>42567.840069444443</v>
      </c>
      <c r="S155" s="15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114</v>
      </c>
      <c r="Q156">
        <v>40.71</v>
      </c>
      <c r="R156" s="15">
        <v>42232.702546296292</v>
      </c>
      <c r="S156" s="15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102</v>
      </c>
      <c r="Q157">
        <v>141.29</v>
      </c>
      <c r="R157" s="15">
        <v>42239.957962962959</v>
      </c>
      <c r="S157" s="15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116</v>
      </c>
      <c r="Q158">
        <v>55.33</v>
      </c>
      <c r="R158" s="15">
        <v>42261.917395833334</v>
      </c>
      <c r="S158" s="15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136</v>
      </c>
      <c r="Q159">
        <v>46.42</v>
      </c>
      <c r="R159" s="15">
        <v>42102.743773148148</v>
      </c>
      <c r="S159" s="15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133</v>
      </c>
      <c r="Q160">
        <v>57.2</v>
      </c>
      <c r="R160" s="15">
        <v>42538.73583333334</v>
      </c>
      <c r="S160" s="15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116</v>
      </c>
      <c r="Q161">
        <v>59.6</v>
      </c>
      <c r="R161" s="15">
        <v>42056.65143518518</v>
      </c>
      <c r="S161" s="15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105</v>
      </c>
      <c r="Q162">
        <v>89.59</v>
      </c>
      <c r="R162" s="15">
        <v>42696.624444444446</v>
      </c>
      <c r="S162" s="15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102</v>
      </c>
      <c r="Q163">
        <v>204.05</v>
      </c>
      <c r="R163" s="15">
        <v>42186.855879629627</v>
      </c>
      <c r="S163" s="15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175</v>
      </c>
      <c r="Q164">
        <v>48.7</v>
      </c>
      <c r="R164" s="15">
        <v>42493.219236111108</v>
      </c>
      <c r="S164" s="15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107</v>
      </c>
      <c r="Q165">
        <v>53.34</v>
      </c>
      <c r="R165" s="15">
        <v>42475.057164351849</v>
      </c>
      <c r="S165" s="15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122</v>
      </c>
      <c r="Q166">
        <v>75.09</v>
      </c>
      <c r="R166" s="15">
        <v>42452.876909722225</v>
      </c>
      <c r="S166" s="15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100</v>
      </c>
      <c r="Q167">
        <v>209.84</v>
      </c>
      <c r="R167" s="15">
        <v>42253.928530092591</v>
      </c>
      <c r="S167" s="15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110</v>
      </c>
      <c r="Q168">
        <v>61.02</v>
      </c>
      <c r="R168" s="15">
        <v>42264.29178240741</v>
      </c>
      <c r="S168" s="15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100</v>
      </c>
      <c r="Q169">
        <v>61</v>
      </c>
      <c r="R169" s="15">
        <v>42664.809560185182</v>
      </c>
      <c r="S169" s="15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116</v>
      </c>
      <c r="Q170">
        <v>80.03</v>
      </c>
      <c r="R170" s="15">
        <v>42382.244409722218</v>
      </c>
      <c r="S170" s="15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100</v>
      </c>
      <c r="Q171">
        <v>93.98</v>
      </c>
      <c r="R171" s="15">
        <v>41826.871238425927</v>
      </c>
      <c r="S171" s="15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106</v>
      </c>
      <c r="Q172">
        <v>61.94</v>
      </c>
      <c r="R172" s="15">
        <v>42499.039629629624</v>
      </c>
      <c r="S172" s="15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101</v>
      </c>
      <c r="Q173">
        <v>66.45</v>
      </c>
      <c r="R173" s="15">
        <v>42513.045798611114</v>
      </c>
      <c r="S173" s="15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107</v>
      </c>
      <c r="Q174">
        <v>35.799999999999997</v>
      </c>
      <c r="R174" s="15">
        <v>41914.100289351853</v>
      </c>
      <c r="S174" s="15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102</v>
      </c>
      <c r="Q175">
        <v>145.65</v>
      </c>
      <c r="R175" s="15">
        <v>42521.010370370372</v>
      </c>
      <c r="S175" s="15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101</v>
      </c>
      <c r="Q176">
        <v>142.28</v>
      </c>
      <c r="R176" s="15">
        <v>42041.714178240742</v>
      </c>
      <c r="S176" s="15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146</v>
      </c>
      <c r="Q177">
        <v>292.77999999999997</v>
      </c>
      <c r="R177" s="15">
        <v>41822.57503472222</v>
      </c>
      <c r="S177" s="15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105</v>
      </c>
      <c r="Q178">
        <v>80.400000000000006</v>
      </c>
      <c r="R178" s="15">
        <v>42248.697754629626</v>
      </c>
      <c r="S178" s="15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100</v>
      </c>
      <c r="Q179">
        <v>72.290000000000006</v>
      </c>
      <c r="R179" s="15">
        <v>41809.860300925924</v>
      </c>
      <c r="S179" s="15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105</v>
      </c>
      <c r="Q180">
        <v>32.97</v>
      </c>
      <c r="R180" s="15">
        <v>42148.676851851851</v>
      </c>
      <c r="S180" s="15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139</v>
      </c>
      <c r="Q181">
        <v>116.65</v>
      </c>
      <c r="R181" s="15">
        <v>42185.521087962959</v>
      </c>
      <c r="S181" s="15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102</v>
      </c>
      <c r="Q182">
        <v>136.85</v>
      </c>
      <c r="R182" s="15">
        <v>42769.574999999997</v>
      </c>
      <c r="S182" s="15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104</v>
      </c>
      <c r="Q183">
        <v>177.62</v>
      </c>
      <c r="R183" s="15">
        <v>42549.665717592594</v>
      </c>
      <c r="S183" s="15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138</v>
      </c>
      <c r="Q184">
        <v>109.08</v>
      </c>
      <c r="R184" s="15">
        <v>42685.974004629628</v>
      </c>
      <c r="S184" s="15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102</v>
      </c>
      <c r="Q185">
        <v>78.209999999999994</v>
      </c>
      <c r="R185" s="15">
        <v>42062.296412037031</v>
      </c>
      <c r="S185" s="15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101</v>
      </c>
      <c r="Q186">
        <v>114.13</v>
      </c>
      <c r="R186" s="15">
        <v>41851.200150462959</v>
      </c>
      <c r="S186" s="15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130</v>
      </c>
      <c r="Q187">
        <v>50</v>
      </c>
      <c r="R187" s="15">
        <v>42053.106111111112</v>
      </c>
      <c r="S187" s="15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110</v>
      </c>
      <c r="Q188">
        <v>91.67</v>
      </c>
      <c r="R188" s="15">
        <v>42054.024421296301</v>
      </c>
      <c r="S188" s="15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100</v>
      </c>
      <c r="Q189">
        <v>69.819999999999993</v>
      </c>
      <c r="R189" s="15">
        <v>42466.558796296296</v>
      </c>
      <c r="S189" s="15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153</v>
      </c>
      <c r="Q190">
        <v>109.57</v>
      </c>
      <c r="R190" s="15">
        <v>42513.110787037032</v>
      </c>
      <c r="S190" s="15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102</v>
      </c>
      <c r="Q191">
        <v>55.6</v>
      </c>
      <c r="R191" s="15">
        <v>42270.7269212963</v>
      </c>
      <c r="S191" s="15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103</v>
      </c>
      <c r="Q192">
        <v>63.57</v>
      </c>
      <c r="R192" s="15">
        <v>41932.311099537037</v>
      </c>
      <c r="S192" s="15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106</v>
      </c>
      <c r="Q193">
        <v>184.78</v>
      </c>
      <c r="R193" s="15">
        <v>42746.057106481487</v>
      </c>
      <c r="S193" s="15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113</v>
      </c>
      <c r="Q194">
        <v>83.43</v>
      </c>
      <c r="R194" s="15">
        <v>41866.025347222225</v>
      </c>
      <c r="S194" s="15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218</v>
      </c>
      <c r="Q195">
        <v>54.5</v>
      </c>
      <c r="R195" s="15">
        <v>42056.091631944444</v>
      </c>
      <c r="S195" s="15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101</v>
      </c>
      <c r="Q196">
        <v>302.31</v>
      </c>
      <c r="R196" s="15">
        <v>41851.771354166667</v>
      </c>
      <c r="S196" s="15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104</v>
      </c>
      <c r="Q197">
        <v>866.67</v>
      </c>
      <c r="R197" s="15">
        <v>42321.101759259262</v>
      </c>
      <c r="S197" s="15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221</v>
      </c>
      <c r="Q198">
        <v>61.39</v>
      </c>
      <c r="R198" s="15">
        <v>42107.067557870367</v>
      </c>
      <c r="S198" s="15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105</v>
      </c>
      <c r="Q199">
        <v>45.48</v>
      </c>
      <c r="R199" s="15">
        <v>41969.199756944443</v>
      </c>
      <c r="S199" s="15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118</v>
      </c>
      <c r="Q200">
        <v>67.92</v>
      </c>
      <c r="R200" s="15">
        <v>42690.334317129629</v>
      </c>
      <c r="S200" s="15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139</v>
      </c>
      <c r="Q201">
        <v>30.78</v>
      </c>
      <c r="R201" s="15">
        <v>42312.874594907407</v>
      </c>
      <c r="S201" s="15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104</v>
      </c>
      <c r="Q202">
        <v>38.33</v>
      </c>
      <c r="R202" s="15">
        <v>41855.548101851848</v>
      </c>
      <c r="S202" s="15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100</v>
      </c>
      <c r="Q203">
        <v>421.11</v>
      </c>
      <c r="R203" s="15">
        <v>42059.701319444444</v>
      </c>
      <c r="S203" s="15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104</v>
      </c>
      <c r="Q204">
        <v>111.89</v>
      </c>
      <c r="R204" s="15">
        <v>41937.95344907407</v>
      </c>
      <c r="S204" s="15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102</v>
      </c>
      <c r="Q205">
        <v>85.21</v>
      </c>
      <c r="R205" s="15">
        <v>42044.184988425928</v>
      </c>
      <c r="S205" s="15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112</v>
      </c>
      <c r="Q206">
        <v>65.17</v>
      </c>
      <c r="R206" s="15">
        <v>42524.782638888893</v>
      </c>
      <c r="S206" s="15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100</v>
      </c>
      <c r="Q207">
        <v>93.76</v>
      </c>
      <c r="R207" s="15">
        <v>42292.087592592594</v>
      </c>
      <c r="S207" s="15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100</v>
      </c>
      <c r="Q208">
        <v>133.33000000000001</v>
      </c>
      <c r="R208" s="15">
        <v>41953.8675</v>
      </c>
      <c r="S208" s="15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105</v>
      </c>
      <c r="Q209">
        <v>51.22</v>
      </c>
      <c r="R209" s="15">
        <v>41946.644745370373</v>
      </c>
      <c r="S209" s="15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117</v>
      </c>
      <c r="Q210">
        <v>100.17</v>
      </c>
      <c r="R210" s="15">
        <v>41947.762592592589</v>
      </c>
      <c r="S210" s="15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115</v>
      </c>
      <c r="Q211">
        <v>184.68</v>
      </c>
      <c r="R211" s="15">
        <v>42494.563449074078</v>
      </c>
      <c r="S211" s="15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102</v>
      </c>
      <c r="Q212">
        <v>69.819999999999993</v>
      </c>
      <c r="R212" s="15">
        <v>41815.774826388886</v>
      </c>
      <c r="S212" s="15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223</v>
      </c>
      <c r="Q213">
        <v>61.94</v>
      </c>
      <c r="R213" s="15">
        <v>41830.545694444445</v>
      </c>
      <c r="S213" s="15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106</v>
      </c>
      <c r="Q214">
        <v>36.07</v>
      </c>
      <c r="R214" s="15">
        <v>41923.921643518523</v>
      </c>
      <c r="S214" s="15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104</v>
      </c>
      <c r="Q215">
        <v>55.89</v>
      </c>
      <c r="R215" s="15">
        <v>41764.44663194444</v>
      </c>
      <c r="S215" s="15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111</v>
      </c>
      <c r="Q216">
        <v>68.349999999999994</v>
      </c>
      <c r="R216" s="15">
        <v>41941.75203703704</v>
      </c>
      <c r="S216" s="15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100</v>
      </c>
      <c r="Q217">
        <v>118.13</v>
      </c>
      <c r="R217" s="15">
        <v>41834.953865740739</v>
      </c>
      <c r="S217" s="15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110</v>
      </c>
      <c r="Q218">
        <v>99.79</v>
      </c>
      <c r="R218" s="15">
        <v>42290.61855324074</v>
      </c>
      <c r="S218" s="15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122</v>
      </c>
      <c r="Q219">
        <v>203.33</v>
      </c>
      <c r="R219" s="15">
        <v>42152.503495370373</v>
      </c>
      <c r="S219" s="15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100</v>
      </c>
      <c r="Q220">
        <v>110.23</v>
      </c>
      <c r="R220" s="15">
        <v>41791.492777777778</v>
      </c>
      <c r="S220" s="15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211</v>
      </c>
      <c r="Q221">
        <v>58.61</v>
      </c>
      <c r="R221" s="15">
        <v>41808.991944444446</v>
      </c>
      <c r="S221" s="15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109</v>
      </c>
      <c r="Q222">
        <v>81.38</v>
      </c>
      <c r="R222" s="15">
        <v>42500.041550925926</v>
      </c>
      <c r="S222" s="15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104</v>
      </c>
      <c r="Q223">
        <v>199.17</v>
      </c>
      <c r="R223" s="15">
        <v>42265.022824074069</v>
      </c>
      <c r="S223" s="15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130</v>
      </c>
      <c r="Q224">
        <v>46.43</v>
      </c>
      <c r="R224" s="15">
        <v>42053.733078703706</v>
      </c>
      <c r="S224" s="15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104</v>
      </c>
      <c r="Q225">
        <v>70.569999999999993</v>
      </c>
      <c r="R225" s="15">
        <v>42675.832465277781</v>
      </c>
      <c r="S225" s="15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100</v>
      </c>
      <c r="Q226">
        <v>22.22</v>
      </c>
      <c r="R226" s="15">
        <v>42467.144166666665</v>
      </c>
      <c r="S226" s="15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100</v>
      </c>
      <c r="Q227">
        <v>37.78</v>
      </c>
      <c r="R227" s="15">
        <v>41894.91375</v>
      </c>
      <c r="S227" s="15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101</v>
      </c>
      <c r="Q228">
        <v>72.05</v>
      </c>
      <c r="R228" s="15">
        <v>41752.83457175926</v>
      </c>
      <c r="S228" s="15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101</v>
      </c>
      <c r="Q229">
        <v>103.21</v>
      </c>
      <c r="R229" s="15">
        <v>42037.791238425925</v>
      </c>
      <c r="S229" s="15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140</v>
      </c>
      <c r="Q230">
        <v>35</v>
      </c>
      <c r="R230" s="15">
        <v>42088.911354166667</v>
      </c>
      <c r="S230" s="15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104</v>
      </c>
      <c r="Q231">
        <v>81.78</v>
      </c>
      <c r="R231" s="15">
        <v>42018.676898148144</v>
      </c>
      <c r="S231" s="15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103</v>
      </c>
      <c r="Q232">
        <v>297.02999999999997</v>
      </c>
      <c r="R232" s="15">
        <v>41884.617314814815</v>
      </c>
      <c r="S232" s="15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108</v>
      </c>
      <c r="Q233">
        <v>46.61</v>
      </c>
      <c r="R233" s="15">
        <v>41884.056747685187</v>
      </c>
      <c r="S233" s="15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100</v>
      </c>
      <c r="Q234">
        <v>95.24</v>
      </c>
      <c r="R234" s="15">
        <v>41839.730937500004</v>
      </c>
      <c r="S234" s="15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110</v>
      </c>
      <c r="Q235">
        <v>52.21</v>
      </c>
      <c r="R235" s="15">
        <v>42380.581180555557</v>
      </c>
      <c r="S235" s="15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100</v>
      </c>
      <c r="Q236">
        <v>134.15</v>
      </c>
      <c r="R236" s="15">
        <v>41776.063136574077</v>
      </c>
      <c r="S236" s="15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106</v>
      </c>
      <c r="Q237">
        <v>62.83</v>
      </c>
      <c r="R237" s="15">
        <v>41800.380428240744</v>
      </c>
      <c r="S237" s="15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112</v>
      </c>
      <c r="Q238">
        <v>58.95</v>
      </c>
      <c r="R238" s="15">
        <v>42572.61681712963</v>
      </c>
      <c r="S238" s="15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106</v>
      </c>
      <c r="Q239">
        <v>143.11000000000001</v>
      </c>
      <c r="R239" s="15">
        <v>41851.541585648149</v>
      </c>
      <c r="S239" s="15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101</v>
      </c>
      <c r="Q240">
        <v>84.17</v>
      </c>
      <c r="R240" s="15">
        <v>42205.710879629631</v>
      </c>
      <c r="S240" s="15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135</v>
      </c>
      <c r="Q241">
        <v>89.79</v>
      </c>
      <c r="R241" s="15">
        <v>42374.911226851851</v>
      </c>
      <c r="S241" s="15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105</v>
      </c>
      <c r="Q242">
        <v>64.16</v>
      </c>
      <c r="R242" s="15">
        <v>41809.12300925926</v>
      </c>
      <c r="S242" s="15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103</v>
      </c>
      <c r="Q243">
        <v>59.65</v>
      </c>
      <c r="R243" s="15">
        <v>42294.429641203707</v>
      </c>
      <c r="S243" s="15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100</v>
      </c>
      <c r="Q244">
        <v>31.25</v>
      </c>
      <c r="R244" s="15">
        <v>42124.841111111105</v>
      </c>
      <c r="S244" s="15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186</v>
      </c>
      <c r="Q245">
        <v>41.22</v>
      </c>
      <c r="R245" s="15">
        <v>41861.524837962963</v>
      </c>
      <c r="S245" s="15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108</v>
      </c>
      <c r="Q246">
        <v>77</v>
      </c>
      <c r="R246" s="15">
        <v>42402.889027777783</v>
      </c>
      <c r="S246" s="15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110</v>
      </c>
      <c r="Q247">
        <v>51.22</v>
      </c>
      <c r="R247" s="15">
        <v>41960.119085648148</v>
      </c>
      <c r="S247" s="15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171</v>
      </c>
      <c r="Q248">
        <v>68.25</v>
      </c>
      <c r="R248" s="15">
        <v>42532.052523148144</v>
      </c>
      <c r="S248" s="15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101</v>
      </c>
      <c r="Q249">
        <v>41.13</v>
      </c>
      <c r="R249" s="15">
        <v>42088.723692129628</v>
      </c>
      <c r="S249" s="15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153</v>
      </c>
      <c r="Q250">
        <v>41.41</v>
      </c>
      <c r="R250" s="15">
        <v>41820.639189814814</v>
      </c>
      <c r="S250" s="15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101</v>
      </c>
      <c r="Q251">
        <v>145.87</v>
      </c>
      <c r="R251" s="15">
        <v>42626.7503125</v>
      </c>
      <c r="S251" s="15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191</v>
      </c>
      <c r="Q252">
        <v>358.69</v>
      </c>
      <c r="R252" s="15">
        <v>41821.205636574072</v>
      </c>
      <c r="S252" s="15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140</v>
      </c>
      <c r="Q253">
        <v>50.98</v>
      </c>
      <c r="R253" s="15">
        <v>42016.706678240742</v>
      </c>
      <c r="S253" s="15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124</v>
      </c>
      <c r="Q254">
        <v>45.04</v>
      </c>
      <c r="R254" s="15">
        <v>42011.202581018515</v>
      </c>
      <c r="S254" s="15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139</v>
      </c>
      <c r="Q255">
        <v>57.92</v>
      </c>
      <c r="R255" s="15">
        <v>42643.632858796293</v>
      </c>
      <c r="S255" s="15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202</v>
      </c>
      <c r="Q256">
        <v>29.71</v>
      </c>
      <c r="R256" s="15">
        <v>42179.898472222223</v>
      </c>
      <c r="S256" s="15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102</v>
      </c>
      <c r="Q257">
        <v>55.01</v>
      </c>
      <c r="R257" s="15">
        <v>42575.130057870367</v>
      </c>
      <c r="S257" s="15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127</v>
      </c>
      <c r="Q258">
        <v>72.95</v>
      </c>
      <c r="R258" s="15">
        <v>42420.019097222219</v>
      </c>
      <c r="S258" s="15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101</v>
      </c>
      <c r="Q259">
        <v>64.47</v>
      </c>
      <c r="R259" s="15">
        <v>42053.671666666662</v>
      </c>
      <c r="S259" s="15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122</v>
      </c>
      <c r="Q260">
        <v>716.35</v>
      </c>
      <c r="R260" s="15">
        <v>42605.765381944439</v>
      </c>
      <c r="S260" s="15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113</v>
      </c>
      <c r="Q261">
        <v>50.4</v>
      </c>
      <c r="R261" s="15">
        <v>42458.641724537039</v>
      </c>
      <c r="S261" s="15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150</v>
      </c>
      <c r="Q262">
        <v>41.67</v>
      </c>
      <c r="R262" s="15">
        <v>42529.022013888884</v>
      </c>
      <c r="S262" s="15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102</v>
      </c>
      <c r="Q263">
        <v>88.74</v>
      </c>
      <c r="R263" s="15">
        <v>41928.170497685183</v>
      </c>
      <c r="S263" s="15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100</v>
      </c>
      <c r="Q264">
        <v>148.47999999999999</v>
      </c>
      <c r="R264" s="15">
        <v>42062.834444444445</v>
      </c>
      <c r="S264" s="15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104</v>
      </c>
      <c r="Q265">
        <v>52</v>
      </c>
      <c r="R265" s="15">
        <v>41921.279976851853</v>
      </c>
      <c r="S265" s="15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115</v>
      </c>
      <c r="Q266">
        <v>53.23</v>
      </c>
      <c r="R266" s="15">
        <v>42128.736608796295</v>
      </c>
      <c r="S266" s="15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113</v>
      </c>
      <c r="Q267">
        <v>39.6</v>
      </c>
      <c r="R267" s="15">
        <v>42053.916921296302</v>
      </c>
      <c r="S267" s="15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143</v>
      </c>
      <c r="Q268">
        <v>164.62</v>
      </c>
      <c r="R268" s="15">
        <v>42171.317442129628</v>
      </c>
      <c r="S268" s="15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160</v>
      </c>
      <c r="Q269">
        <v>40.29</v>
      </c>
      <c r="R269" s="15">
        <v>41793.668761574074</v>
      </c>
      <c r="S269" s="15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114</v>
      </c>
      <c r="Q270">
        <v>64.91</v>
      </c>
      <c r="R270" s="15">
        <v>42506.760405092587</v>
      </c>
      <c r="S270" s="15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101</v>
      </c>
      <c r="Q271">
        <v>55.33</v>
      </c>
      <c r="R271" s="15">
        <v>42372.693055555559</v>
      </c>
      <c r="S271" s="15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155</v>
      </c>
      <c r="Q272">
        <v>83.14</v>
      </c>
      <c r="R272" s="15">
        <v>42126.87501157407</v>
      </c>
      <c r="S272" s="15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121</v>
      </c>
      <c r="Q273">
        <v>125.38</v>
      </c>
      <c r="R273" s="15">
        <v>42087.768055555556</v>
      </c>
      <c r="S273" s="15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128</v>
      </c>
      <c r="Q274">
        <v>47.22</v>
      </c>
      <c r="R274" s="15">
        <v>42443.802361111113</v>
      </c>
      <c r="S274" s="15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158</v>
      </c>
      <c r="Q275">
        <v>79.099999999999994</v>
      </c>
      <c r="R275" s="15">
        <v>42121.249814814815</v>
      </c>
      <c r="S275" s="15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105</v>
      </c>
      <c r="Q276">
        <v>114.29</v>
      </c>
      <c r="R276" s="15">
        <v>42268.009224537032</v>
      </c>
      <c r="S276" s="15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100</v>
      </c>
      <c r="Q277">
        <v>51.72</v>
      </c>
      <c r="R277" s="15">
        <v>41848.866157407407</v>
      </c>
      <c r="S277" s="15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100</v>
      </c>
      <c r="Q278">
        <v>30.77</v>
      </c>
      <c r="R278" s="15">
        <v>42689.214988425927</v>
      </c>
      <c r="S278" s="15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124</v>
      </c>
      <c r="Q279">
        <v>47.85</v>
      </c>
      <c r="R279" s="15">
        <v>42584.846828703703</v>
      </c>
      <c r="S279" s="15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109</v>
      </c>
      <c r="Q280">
        <v>34.409999999999997</v>
      </c>
      <c r="R280" s="15">
        <v>42511.741944444439</v>
      </c>
      <c r="S280" s="15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106</v>
      </c>
      <c r="Q281">
        <v>60.29</v>
      </c>
      <c r="R281" s="15">
        <v>42132.036168981482</v>
      </c>
      <c r="S281" s="15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106</v>
      </c>
      <c r="Q282">
        <v>25.31</v>
      </c>
      <c r="R282" s="15">
        <v>42419.91942129629</v>
      </c>
      <c r="S282" s="15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105</v>
      </c>
      <c r="Q283">
        <v>136</v>
      </c>
      <c r="R283" s="15">
        <v>42430.839398148149</v>
      </c>
      <c r="S283" s="15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100</v>
      </c>
      <c r="Q284">
        <v>125</v>
      </c>
      <c r="R284" s="15">
        <v>42297.748738425929</v>
      </c>
      <c r="S284" s="15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104</v>
      </c>
      <c r="Q285">
        <v>66.510000000000005</v>
      </c>
      <c r="R285" s="15">
        <v>41760.935706018521</v>
      </c>
      <c r="S285" s="15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102</v>
      </c>
      <c r="Q286">
        <v>105</v>
      </c>
      <c r="R286" s="15">
        <v>41829.734259259261</v>
      </c>
      <c r="S286" s="15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104</v>
      </c>
      <c r="Q287">
        <v>145</v>
      </c>
      <c r="R287" s="15">
        <v>42491.92288194444</v>
      </c>
      <c r="S287" s="15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106</v>
      </c>
      <c r="Q288">
        <v>96.67</v>
      </c>
      <c r="R288" s="15">
        <v>41950.859560185185</v>
      </c>
      <c r="S288" s="15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101</v>
      </c>
      <c r="Q289">
        <v>60.33</v>
      </c>
      <c r="R289" s="15">
        <v>41802.62090277778</v>
      </c>
      <c r="S289" s="15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118</v>
      </c>
      <c r="Q290">
        <v>75.34</v>
      </c>
      <c r="R290" s="15">
        <v>41781.096203703702</v>
      </c>
      <c r="S290" s="15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110</v>
      </c>
      <c r="Q291">
        <v>55</v>
      </c>
      <c r="R291" s="15">
        <v>42020.846666666665</v>
      </c>
      <c r="S291" s="15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103</v>
      </c>
      <c r="Q292">
        <v>66.959999999999994</v>
      </c>
      <c r="R292" s="15">
        <v>42125.772812499999</v>
      </c>
      <c r="S292" s="15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100</v>
      </c>
      <c r="Q293">
        <v>227.27</v>
      </c>
      <c r="R293" s="15">
        <v>41856.010069444441</v>
      </c>
      <c r="S293" s="15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110</v>
      </c>
      <c r="Q294">
        <v>50.02</v>
      </c>
      <c r="R294" s="15">
        <v>41893.783553240741</v>
      </c>
      <c r="S294" s="15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169</v>
      </c>
      <c r="Q295">
        <v>45.62</v>
      </c>
      <c r="R295" s="15">
        <v>41881.361342592594</v>
      </c>
      <c r="S295" s="15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102</v>
      </c>
      <c r="Q296">
        <v>137.24</v>
      </c>
      <c r="R296" s="15">
        <v>41880.76357638889</v>
      </c>
      <c r="S296" s="15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106</v>
      </c>
      <c r="Q297">
        <v>75.709999999999994</v>
      </c>
      <c r="R297" s="15">
        <v>42214.6956712963</v>
      </c>
      <c r="S297" s="15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102</v>
      </c>
      <c r="Q298">
        <v>99</v>
      </c>
      <c r="R298" s="15">
        <v>42460.335312499999</v>
      </c>
      <c r="S298" s="15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117</v>
      </c>
      <c r="Q299">
        <v>81.569999999999993</v>
      </c>
      <c r="R299" s="15">
        <v>42167.023206018523</v>
      </c>
      <c r="S299" s="15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132</v>
      </c>
      <c r="Q300">
        <v>36.67</v>
      </c>
      <c r="R300" s="15">
        <v>42177.761782407411</v>
      </c>
      <c r="S300" s="15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128</v>
      </c>
      <c r="Q301">
        <v>49.23</v>
      </c>
      <c r="R301" s="15">
        <v>42521.654328703706</v>
      </c>
      <c r="S301" s="15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119</v>
      </c>
      <c r="Q302">
        <v>42.3</v>
      </c>
      <c r="R302" s="15">
        <v>41884.599849537037</v>
      </c>
      <c r="S302" s="15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126</v>
      </c>
      <c r="Q303">
        <v>78.88</v>
      </c>
      <c r="R303" s="15">
        <v>42289.761192129634</v>
      </c>
      <c r="S303" s="15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156</v>
      </c>
      <c r="Q304">
        <v>38.28</v>
      </c>
      <c r="R304" s="15">
        <v>42243.6252662037</v>
      </c>
      <c r="S304" s="15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120</v>
      </c>
      <c r="Q305">
        <v>55.23</v>
      </c>
      <c r="R305" s="15">
        <v>42600.756041666667</v>
      </c>
      <c r="S305" s="15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102</v>
      </c>
      <c r="Q306">
        <v>66.150000000000006</v>
      </c>
      <c r="R306" s="15">
        <v>41829.599791666667</v>
      </c>
      <c r="S306" s="15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100</v>
      </c>
      <c r="Q307">
        <v>104.17</v>
      </c>
      <c r="R307" s="15">
        <v>42040.831678240742</v>
      </c>
      <c r="S307" s="15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100</v>
      </c>
      <c r="Q308">
        <v>31.38</v>
      </c>
      <c r="R308" s="15">
        <v>42075.807395833333</v>
      </c>
      <c r="S308" s="15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102</v>
      </c>
      <c r="Q309">
        <v>59.21</v>
      </c>
      <c r="R309" s="15">
        <v>42073.660694444443</v>
      </c>
      <c r="S309" s="15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114</v>
      </c>
      <c r="Q310">
        <v>119.18</v>
      </c>
      <c r="R310" s="15">
        <v>42480.078715277778</v>
      </c>
      <c r="S310" s="15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102</v>
      </c>
      <c r="Q311">
        <v>164.62</v>
      </c>
      <c r="R311" s="15">
        <v>42411.942291666666</v>
      </c>
      <c r="S311" s="15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102</v>
      </c>
      <c r="Q312">
        <v>61.1</v>
      </c>
      <c r="R312" s="15">
        <v>41753.515856481477</v>
      </c>
      <c r="S312" s="15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106</v>
      </c>
      <c r="Q313">
        <v>56.2</v>
      </c>
      <c r="R313" s="15">
        <v>42196.028703703705</v>
      </c>
      <c r="S313" s="15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113</v>
      </c>
      <c r="Q314">
        <v>107</v>
      </c>
      <c r="R314" s="15">
        <v>42016.050451388888</v>
      </c>
      <c r="S314" s="15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100</v>
      </c>
      <c r="Q315">
        <v>179.28</v>
      </c>
      <c r="R315" s="15">
        <v>41730.276747685188</v>
      </c>
      <c r="S315" s="15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102</v>
      </c>
      <c r="Q316">
        <v>47.41</v>
      </c>
      <c r="R316" s="15">
        <v>42203.680300925931</v>
      </c>
      <c r="S316" s="15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131</v>
      </c>
      <c r="Q317">
        <v>97.92</v>
      </c>
      <c r="R317" s="15">
        <v>41974.743148148147</v>
      </c>
      <c r="S317" s="15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111</v>
      </c>
      <c r="Q318">
        <v>58.42</v>
      </c>
      <c r="R318" s="15">
        <v>41869.740671296298</v>
      </c>
      <c r="S318" s="15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100</v>
      </c>
      <c r="Q319">
        <v>122.54</v>
      </c>
      <c r="R319" s="15">
        <v>41982.688611111109</v>
      </c>
      <c r="S319" s="15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114</v>
      </c>
      <c r="Q320">
        <v>87.96</v>
      </c>
      <c r="R320" s="15">
        <v>41976.331979166673</v>
      </c>
      <c r="S320" s="15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106</v>
      </c>
      <c r="Q321">
        <v>136.78</v>
      </c>
      <c r="R321" s="15">
        <v>41926.942685185182</v>
      </c>
      <c r="S321" s="15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101</v>
      </c>
      <c r="Q322">
        <v>99.34</v>
      </c>
      <c r="R322" s="15">
        <v>42561.783877314811</v>
      </c>
      <c r="S322" s="15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100</v>
      </c>
      <c r="Q323">
        <v>20</v>
      </c>
      <c r="R323" s="15">
        <v>42649.54923611111</v>
      </c>
      <c r="S323" s="15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130</v>
      </c>
      <c r="Q324">
        <v>28.89</v>
      </c>
      <c r="R324" s="15">
        <v>42093.786840277782</v>
      </c>
      <c r="S324" s="15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114</v>
      </c>
      <c r="Q325">
        <v>37.96</v>
      </c>
      <c r="R325" s="15">
        <v>42026.176180555558</v>
      </c>
      <c r="S325" s="15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287</v>
      </c>
      <c r="Q326">
        <v>58.57</v>
      </c>
      <c r="R326" s="15">
        <v>42451.095856481479</v>
      </c>
      <c r="S326" s="15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109</v>
      </c>
      <c r="Q327">
        <v>135.63</v>
      </c>
      <c r="R327" s="15">
        <v>42418.425983796296</v>
      </c>
      <c r="S327" s="15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119</v>
      </c>
      <c r="Q328">
        <v>176.09</v>
      </c>
      <c r="R328" s="15">
        <v>41964.716319444444</v>
      </c>
      <c r="S328" s="15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109</v>
      </c>
      <c r="Q329">
        <v>151.97999999999999</v>
      </c>
      <c r="R329" s="15">
        <v>42576.697569444441</v>
      </c>
      <c r="S329" s="15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128</v>
      </c>
      <c r="Q330">
        <v>82.26</v>
      </c>
      <c r="R330" s="15">
        <v>42125.647534722222</v>
      </c>
      <c r="S330" s="15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175</v>
      </c>
      <c r="Q331">
        <v>68.06</v>
      </c>
      <c r="R331" s="15">
        <v>42003.948425925926</v>
      </c>
      <c r="S331" s="15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127</v>
      </c>
      <c r="Q332">
        <v>72.709999999999994</v>
      </c>
      <c r="R332" s="15">
        <v>41988.829942129625</v>
      </c>
      <c r="S332" s="15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111</v>
      </c>
      <c r="Q333">
        <v>77.19</v>
      </c>
      <c r="R333" s="15">
        <v>41974.898599537039</v>
      </c>
      <c r="S333" s="15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126</v>
      </c>
      <c r="Q334">
        <v>55.97</v>
      </c>
      <c r="R334" s="15">
        <v>42592.066921296297</v>
      </c>
      <c r="S334" s="15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119</v>
      </c>
      <c r="Q335">
        <v>49.69</v>
      </c>
      <c r="R335" s="15">
        <v>42050.008368055554</v>
      </c>
      <c r="S335" s="15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103</v>
      </c>
      <c r="Q336">
        <v>77.73</v>
      </c>
      <c r="R336" s="15">
        <v>42417.585532407407</v>
      </c>
      <c r="S336" s="15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110</v>
      </c>
      <c r="Q337">
        <v>40.78</v>
      </c>
      <c r="R337" s="15">
        <v>41866.79886574074</v>
      </c>
      <c r="S337" s="15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202</v>
      </c>
      <c r="Q338">
        <v>59.41</v>
      </c>
      <c r="R338" s="15">
        <v>42220.79487268519</v>
      </c>
      <c r="S338" s="15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130</v>
      </c>
      <c r="Q339">
        <v>3.25</v>
      </c>
      <c r="R339" s="15">
        <v>42628.849120370374</v>
      </c>
      <c r="S339" s="15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100</v>
      </c>
      <c r="Q340">
        <v>81.67</v>
      </c>
      <c r="R340" s="15">
        <v>42447.894432870366</v>
      </c>
      <c r="S340" s="15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171</v>
      </c>
      <c r="Q341">
        <v>44.91</v>
      </c>
      <c r="R341" s="15">
        <v>42283.864351851851</v>
      </c>
      <c r="S341" s="15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113</v>
      </c>
      <c r="Q342">
        <v>49.06</v>
      </c>
      <c r="R342" s="15">
        <v>42483.015694444446</v>
      </c>
      <c r="S342" s="15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100</v>
      </c>
      <c r="Q343">
        <v>62.5</v>
      </c>
      <c r="R343" s="15">
        <v>41788.58997685185</v>
      </c>
      <c r="S343" s="15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101</v>
      </c>
      <c r="Q344">
        <v>35.49</v>
      </c>
      <c r="R344" s="15">
        <v>42144.041851851856</v>
      </c>
      <c r="S344" s="15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113</v>
      </c>
      <c r="Q345">
        <v>66.47</v>
      </c>
      <c r="R345" s="15">
        <v>42661.132245370376</v>
      </c>
      <c r="S345" s="15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105</v>
      </c>
      <c r="Q346">
        <v>56.07</v>
      </c>
      <c r="R346" s="15">
        <v>42037.938206018516</v>
      </c>
      <c r="S346" s="15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110</v>
      </c>
      <c r="Q347">
        <v>47.03</v>
      </c>
      <c r="R347" s="15">
        <v>42619.935694444444</v>
      </c>
      <c r="S347" s="15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100</v>
      </c>
      <c r="Q348">
        <v>47.67</v>
      </c>
      <c r="R348" s="15">
        <v>41877.221886574072</v>
      </c>
      <c r="S348" s="15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120</v>
      </c>
      <c r="Q349">
        <v>88.24</v>
      </c>
      <c r="R349" s="15">
        <v>41828.736921296295</v>
      </c>
      <c r="S349" s="15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105</v>
      </c>
      <c r="Q350">
        <v>80.72</v>
      </c>
      <c r="R350" s="15">
        <v>42545.774189814809</v>
      </c>
      <c r="S350" s="15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100</v>
      </c>
      <c r="Q351">
        <v>68.97</v>
      </c>
      <c r="R351" s="15">
        <v>42460.741747685184</v>
      </c>
      <c r="S351" s="15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100</v>
      </c>
      <c r="Q352">
        <v>550.04</v>
      </c>
      <c r="R352" s="15">
        <v>41887.292187500003</v>
      </c>
      <c r="S352" s="15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104</v>
      </c>
      <c r="Q353">
        <v>57.78</v>
      </c>
      <c r="R353" s="15">
        <v>41828.646319444444</v>
      </c>
      <c r="S353" s="15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116</v>
      </c>
      <c r="Q354">
        <v>73.58</v>
      </c>
      <c r="R354" s="15">
        <v>42173.803217592591</v>
      </c>
      <c r="S354" s="15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101</v>
      </c>
      <c r="Q355">
        <v>75.5</v>
      </c>
      <c r="R355" s="15">
        <v>41775.858564814815</v>
      </c>
      <c r="S355" s="15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102</v>
      </c>
      <c r="Q356">
        <v>235.46</v>
      </c>
      <c r="R356" s="15">
        <v>42055.277199074073</v>
      </c>
      <c r="S356" s="15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111</v>
      </c>
      <c r="Q357">
        <v>92.5</v>
      </c>
      <c r="R357" s="15">
        <v>42447.896666666667</v>
      </c>
      <c r="S357" s="15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109</v>
      </c>
      <c r="Q358">
        <v>46.05</v>
      </c>
      <c r="R358" s="15">
        <v>42523.248715277776</v>
      </c>
      <c r="S358" s="15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100</v>
      </c>
      <c r="Q359">
        <v>31.58</v>
      </c>
      <c r="R359" s="15">
        <v>41822.90488425926</v>
      </c>
      <c r="S359" s="15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104</v>
      </c>
      <c r="Q360">
        <v>36.96</v>
      </c>
      <c r="R360" s="15">
        <v>42185.556157407409</v>
      </c>
      <c r="S360" s="15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101</v>
      </c>
      <c r="Q361">
        <v>88.25</v>
      </c>
      <c r="R361" s="15">
        <v>41820.62809027778</v>
      </c>
      <c r="S361" s="15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129</v>
      </c>
      <c r="Q362">
        <v>64.38</v>
      </c>
      <c r="R362" s="15">
        <v>41876.815787037034</v>
      </c>
      <c r="S362" s="15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103</v>
      </c>
      <c r="Q363">
        <v>62.05</v>
      </c>
      <c r="R363" s="15">
        <v>41802.574282407404</v>
      </c>
      <c r="S363" s="15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110</v>
      </c>
      <c r="Q364">
        <v>73.400000000000006</v>
      </c>
      <c r="R364" s="15">
        <v>41786.761354166665</v>
      </c>
      <c r="S364" s="15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113</v>
      </c>
      <c r="Q365">
        <v>99.5</v>
      </c>
      <c r="R365" s="15">
        <v>42627.454097222217</v>
      </c>
      <c r="S365" s="15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112</v>
      </c>
      <c r="Q366">
        <v>62.17</v>
      </c>
      <c r="R366" s="15">
        <v>42374.651504629626</v>
      </c>
      <c r="S366" s="15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139</v>
      </c>
      <c r="Q367">
        <v>62.33</v>
      </c>
      <c r="R367" s="15">
        <v>41772.685393518521</v>
      </c>
      <c r="S367" s="15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111</v>
      </c>
      <c r="Q368">
        <v>58.79</v>
      </c>
      <c r="R368" s="15">
        <v>42633.116851851853</v>
      </c>
      <c r="S368" s="15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139</v>
      </c>
      <c r="Q369">
        <v>45.35</v>
      </c>
      <c r="R369" s="15">
        <v>42219.180393518516</v>
      </c>
      <c r="S369" s="15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106</v>
      </c>
      <c r="Q370">
        <v>41.94</v>
      </c>
      <c r="R370" s="15">
        <v>41753.593275462961</v>
      </c>
      <c r="S370" s="15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101</v>
      </c>
      <c r="Q371">
        <v>59.17</v>
      </c>
      <c r="R371" s="15">
        <v>42230.662731481483</v>
      </c>
      <c r="S371" s="15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100</v>
      </c>
      <c r="Q372">
        <v>200.49</v>
      </c>
      <c r="R372" s="15">
        <v>41787.218229166669</v>
      </c>
      <c r="S372" s="15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118</v>
      </c>
      <c r="Q373">
        <v>57.26</v>
      </c>
      <c r="R373" s="15">
        <v>42147.826840277776</v>
      </c>
      <c r="S373" s="15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120</v>
      </c>
      <c r="Q374">
        <v>58.06</v>
      </c>
      <c r="R374" s="15">
        <v>41940.598182870373</v>
      </c>
      <c r="S374" s="15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128</v>
      </c>
      <c r="Q375">
        <v>186.8</v>
      </c>
      <c r="R375" s="15">
        <v>42020.700567129628</v>
      </c>
      <c r="S375" s="15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126</v>
      </c>
      <c r="Q376">
        <v>74.12</v>
      </c>
      <c r="R376" s="15">
        <v>41891.96503472222</v>
      </c>
      <c r="S376" s="15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107</v>
      </c>
      <c r="Q377">
        <v>62.67</v>
      </c>
      <c r="R377" s="15">
        <v>42490.133877314816</v>
      </c>
      <c r="S377" s="15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100</v>
      </c>
      <c r="Q378">
        <v>121.36</v>
      </c>
      <c r="R378" s="15">
        <v>41995.870486111111</v>
      </c>
      <c r="S378" s="15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111</v>
      </c>
      <c r="Q379">
        <v>40.630000000000003</v>
      </c>
      <c r="R379" s="15">
        <v>42401.806562500002</v>
      </c>
      <c r="S379" s="15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101</v>
      </c>
      <c r="Q380">
        <v>63</v>
      </c>
      <c r="R380" s="15">
        <v>41897.602037037039</v>
      </c>
      <c r="S380" s="15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121</v>
      </c>
      <c r="Q381">
        <v>33.67</v>
      </c>
      <c r="R381" s="15">
        <v>41882.585648148146</v>
      </c>
      <c r="S381" s="15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123</v>
      </c>
      <c r="Q382">
        <v>43.2</v>
      </c>
      <c r="R382" s="15">
        <v>42556.504490740743</v>
      </c>
      <c r="S382" s="15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103</v>
      </c>
      <c r="Q383">
        <v>83.57</v>
      </c>
      <c r="R383" s="15">
        <v>41792.542986111112</v>
      </c>
      <c r="S383" s="15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121</v>
      </c>
      <c r="Q384">
        <v>140</v>
      </c>
      <c r="R384" s="15">
        <v>41879.913761574076</v>
      </c>
      <c r="S384" s="15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186</v>
      </c>
      <c r="Q385">
        <v>80.87</v>
      </c>
      <c r="R385" s="15">
        <v>42552.048356481479</v>
      </c>
      <c r="S385" s="15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300</v>
      </c>
      <c r="Q386">
        <v>53.85</v>
      </c>
      <c r="R386" s="15">
        <v>41810.142199074071</v>
      </c>
      <c r="S386" s="15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141</v>
      </c>
      <c r="Q387">
        <v>67.959999999999994</v>
      </c>
      <c r="R387" s="15">
        <v>42072.576249999998</v>
      </c>
      <c r="S387" s="15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114</v>
      </c>
      <c r="Q388">
        <v>27.14</v>
      </c>
      <c r="R388" s="15">
        <v>41779.724224537036</v>
      </c>
      <c r="S388" s="15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154</v>
      </c>
      <c r="Q389">
        <v>110.87</v>
      </c>
      <c r="R389" s="15">
        <v>42134.172071759262</v>
      </c>
      <c r="S389" s="15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102</v>
      </c>
      <c r="Q390">
        <v>106.84</v>
      </c>
      <c r="R390" s="15">
        <v>42505.738032407404</v>
      </c>
      <c r="S390" s="15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102</v>
      </c>
      <c r="Q391">
        <v>105.52</v>
      </c>
      <c r="R391" s="15">
        <v>42118.556331018524</v>
      </c>
      <c r="S391" s="15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156</v>
      </c>
      <c r="Q392">
        <v>51.92</v>
      </c>
      <c r="R392" s="15">
        <v>42360.887835648144</v>
      </c>
      <c r="S392" s="15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105</v>
      </c>
      <c r="Q393">
        <v>86.23</v>
      </c>
      <c r="R393" s="15">
        <v>42165.993125000001</v>
      </c>
      <c r="S393" s="15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101</v>
      </c>
      <c r="Q394">
        <v>114.55</v>
      </c>
      <c r="R394" s="15">
        <v>41927.936157407406</v>
      </c>
      <c r="S394" s="15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339</v>
      </c>
      <c r="Q395">
        <v>62.59</v>
      </c>
      <c r="R395" s="15">
        <v>42462.140868055561</v>
      </c>
      <c r="S395" s="15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101</v>
      </c>
      <c r="Q396">
        <v>61.06</v>
      </c>
      <c r="R396" s="15">
        <v>42632.348310185189</v>
      </c>
      <c r="S396" s="15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122</v>
      </c>
      <c r="Q397">
        <v>70.23</v>
      </c>
      <c r="R397" s="15">
        <v>42054.849050925928</v>
      </c>
      <c r="S397" s="15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101</v>
      </c>
      <c r="Q398">
        <v>78.52</v>
      </c>
      <c r="R398" s="15">
        <v>42497.275706018518</v>
      </c>
      <c r="S398" s="15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140</v>
      </c>
      <c r="Q399">
        <v>61.82</v>
      </c>
      <c r="R399" s="15">
        <v>42058.904074074075</v>
      </c>
      <c r="S399" s="15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119</v>
      </c>
      <c r="Q400">
        <v>48.34</v>
      </c>
      <c r="R400" s="15">
        <v>41807.690081018518</v>
      </c>
      <c r="S400" s="15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</v>
      </c>
      <c r="Q401">
        <v>107.25</v>
      </c>
      <c r="R401" s="15">
        <v>42284.69694444444</v>
      </c>
      <c r="S401" s="15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228</v>
      </c>
      <c r="Q402">
        <v>57</v>
      </c>
      <c r="R402" s="15">
        <v>42045.84238425926</v>
      </c>
      <c r="S402" s="15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106</v>
      </c>
      <c r="Q403">
        <v>40.92</v>
      </c>
      <c r="R403" s="15">
        <v>42184.209537037037</v>
      </c>
      <c r="S403" s="15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105</v>
      </c>
      <c r="Q404">
        <v>79.540000000000006</v>
      </c>
      <c r="R404" s="15">
        <v>42341.180636574078</v>
      </c>
      <c r="S404" s="15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106</v>
      </c>
      <c r="Q405">
        <v>64.63</v>
      </c>
      <c r="R405" s="15">
        <v>42170.910231481481</v>
      </c>
      <c r="S405" s="15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105</v>
      </c>
      <c r="Q406">
        <v>107.57</v>
      </c>
      <c r="R406" s="15">
        <v>42151.069606481484</v>
      </c>
      <c r="S406" s="15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100</v>
      </c>
      <c r="Q407">
        <v>178.57</v>
      </c>
      <c r="R407" s="15">
        <v>41944.527627314819</v>
      </c>
      <c r="S407" s="15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100</v>
      </c>
      <c r="Q408">
        <v>62.63</v>
      </c>
      <c r="R408" s="15">
        <v>42593.865405092598</v>
      </c>
      <c r="S408" s="15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225</v>
      </c>
      <c r="Q409">
        <v>75</v>
      </c>
      <c r="R409" s="15">
        <v>42503.740868055553</v>
      </c>
      <c r="S409" s="15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106</v>
      </c>
      <c r="Q410">
        <v>58.9</v>
      </c>
      <c r="R410" s="15">
        <v>41927.848900462966</v>
      </c>
      <c r="S410" s="15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105</v>
      </c>
      <c r="Q411">
        <v>139.56</v>
      </c>
      <c r="R411" s="15">
        <v>42375.114988425921</v>
      </c>
      <c r="S411" s="15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113</v>
      </c>
      <c r="Q412">
        <v>64.290000000000006</v>
      </c>
      <c r="R412" s="15">
        <v>42553.926527777774</v>
      </c>
      <c r="S412" s="15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101</v>
      </c>
      <c r="Q413">
        <v>63.28</v>
      </c>
      <c r="R413" s="15">
        <v>42155.142638888887</v>
      </c>
      <c r="S413" s="15">
        <v>42215.142638888887</v>
      </c>
    </row>
  </sheetData>
  <conditionalFormatting sqref="F1:F413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P2:P413 P1:S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E2091-7B18-E045-99C0-E043EDF8612D}">
  <dimension ref="A1:S251"/>
  <sheetViews>
    <sheetView workbookViewId="0">
      <selection sqref="A1:S251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>
        <v>0</v>
      </c>
      <c r="Q2">
        <v>0</v>
      </c>
      <c r="R2" s="15">
        <v>42492.737847222219</v>
      </c>
      <c r="S2" s="15">
        <v>42534.166666666672</v>
      </c>
    </row>
    <row r="3" spans="1:19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v>32</v>
      </c>
      <c r="Q3">
        <v>60.67</v>
      </c>
      <c r="R3" s="15">
        <v>42103.016585648147</v>
      </c>
      <c r="S3" s="15">
        <v>42163.016585648147</v>
      </c>
    </row>
    <row r="4" spans="1:19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>
        <v>0</v>
      </c>
      <c r="Q4">
        <v>0</v>
      </c>
      <c r="R4" s="15">
        <v>42108.692060185189</v>
      </c>
      <c r="S4" s="15">
        <v>42153.692060185189</v>
      </c>
    </row>
    <row r="5" spans="1:19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v>0</v>
      </c>
      <c r="Q5">
        <v>0</v>
      </c>
      <c r="R5" s="15">
        <v>42453.806307870371</v>
      </c>
      <c r="S5" s="15">
        <v>42513.806307870371</v>
      </c>
    </row>
    <row r="6" spans="1:19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v>0</v>
      </c>
      <c r="Q6">
        <v>23.33</v>
      </c>
      <c r="R6" s="15">
        <v>42123.648831018523</v>
      </c>
      <c r="S6" s="15">
        <v>42153.648831018523</v>
      </c>
    </row>
    <row r="7" spans="1:19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v>4</v>
      </c>
      <c r="Q7">
        <v>23.92</v>
      </c>
      <c r="R7" s="15">
        <v>41858.007071759261</v>
      </c>
      <c r="S7" s="15">
        <v>41888.007071759261</v>
      </c>
    </row>
    <row r="8" spans="1:19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v>2</v>
      </c>
      <c r="Q8">
        <v>15.83</v>
      </c>
      <c r="R8" s="15">
        <v>41781.045173611114</v>
      </c>
      <c r="S8" s="15">
        <v>41811.045173611114</v>
      </c>
    </row>
    <row r="9" spans="1:19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v>50</v>
      </c>
      <c r="Q9">
        <v>60</v>
      </c>
      <c r="R9" s="15">
        <v>42370.007766203707</v>
      </c>
      <c r="S9" s="15">
        <v>42398.981944444444</v>
      </c>
    </row>
    <row r="10" spans="1:19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v>5</v>
      </c>
      <c r="Q10">
        <v>24.33</v>
      </c>
      <c r="R10" s="15">
        <v>42165.037581018521</v>
      </c>
      <c r="S10" s="15">
        <v>42224.898611111115</v>
      </c>
    </row>
    <row r="11" spans="1:19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v>7</v>
      </c>
      <c r="Q11">
        <v>29.56</v>
      </c>
      <c r="R11" s="15">
        <v>42480.800648148142</v>
      </c>
      <c r="S11" s="15">
        <v>42540.800648148142</v>
      </c>
    </row>
    <row r="12" spans="1:19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v>0</v>
      </c>
      <c r="Q12">
        <v>18.329999999999998</v>
      </c>
      <c r="R12" s="15">
        <v>41784.789687500001</v>
      </c>
      <c r="S12" s="15">
        <v>41814.789687500001</v>
      </c>
    </row>
    <row r="13" spans="1:19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v>0</v>
      </c>
      <c r="Q13">
        <v>20</v>
      </c>
      <c r="R13" s="15">
        <v>41831.675034722226</v>
      </c>
      <c r="S13" s="15">
        <v>41891.675034722226</v>
      </c>
    </row>
    <row r="14" spans="1:19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>
        <v>0</v>
      </c>
      <c r="Q14">
        <v>0</v>
      </c>
      <c r="R14" s="15">
        <v>41950.114108796297</v>
      </c>
      <c r="S14" s="15">
        <v>42010.114108796297</v>
      </c>
    </row>
    <row r="15" spans="1:19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v>1</v>
      </c>
      <c r="Q15">
        <v>22.5</v>
      </c>
      <c r="R15" s="15">
        <v>42627.955104166671</v>
      </c>
      <c r="S15" s="15">
        <v>42657.916666666672</v>
      </c>
    </row>
    <row r="16" spans="1:19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v>20</v>
      </c>
      <c r="Q16">
        <v>50.4</v>
      </c>
      <c r="R16" s="15">
        <v>42531.195277777777</v>
      </c>
      <c r="S16" s="15">
        <v>42555.166666666672</v>
      </c>
    </row>
    <row r="17" spans="1:19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v>42</v>
      </c>
      <c r="Q17">
        <v>105.03</v>
      </c>
      <c r="R17" s="15">
        <v>42618.827013888891</v>
      </c>
      <c r="S17" s="15">
        <v>42648.827013888891</v>
      </c>
    </row>
    <row r="18" spans="1:19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v>1</v>
      </c>
      <c r="Q18">
        <v>35.4</v>
      </c>
      <c r="R18" s="15">
        <v>42540.593530092592</v>
      </c>
      <c r="S18" s="15">
        <v>42570.593530092592</v>
      </c>
    </row>
    <row r="19" spans="1:19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v>15</v>
      </c>
      <c r="Q19">
        <v>83.33</v>
      </c>
      <c r="R19" s="15">
        <v>41746.189409722225</v>
      </c>
      <c r="S19" s="15">
        <v>41776.189409722225</v>
      </c>
    </row>
    <row r="20" spans="1:19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v>5</v>
      </c>
      <c r="Q20">
        <v>35.92</v>
      </c>
      <c r="R20" s="15">
        <v>41974.738576388889</v>
      </c>
      <c r="S20" s="15">
        <v>41994.738576388889</v>
      </c>
    </row>
    <row r="21" spans="1:19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>
        <v>0</v>
      </c>
      <c r="Q21">
        <v>0</v>
      </c>
      <c r="R21" s="15">
        <v>42115.11618055556</v>
      </c>
      <c r="S21" s="15">
        <v>42175.11618055556</v>
      </c>
    </row>
    <row r="22" spans="1:19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38</v>
      </c>
      <c r="Q22">
        <v>119.13</v>
      </c>
      <c r="R22" s="15">
        <v>42002.817488425921</v>
      </c>
      <c r="S22" s="15">
        <v>42032.817488425921</v>
      </c>
    </row>
    <row r="23" spans="1:19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v>5</v>
      </c>
      <c r="Q23">
        <v>90.33</v>
      </c>
      <c r="R23" s="15">
        <v>42722.84474537037</v>
      </c>
      <c r="S23" s="15">
        <v>42752.84474537037</v>
      </c>
    </row>
    <row r="24" spans="1:19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v>0</v>
      </c>
      <c r="Q24">
        <v>2.33</v>
      </c>
      <c r="R24" s="15">
        <v>42465.128391203703</v>
      </c>
      <c r="S24" s="15">
        <v>42495.128391203703</v>
      </c>
    </row>
    <row r="25" spans="1:19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>
        <v>0</v>
      </c>
      <c r="Q25">
        <v>0</v>
      </c>
      <c r="R25" s="15">
        <v>42171.743969907402</v>
      </c>
      <c r="S25" s="15">
        <v>42201.743969907402</v>
      </c>
    </row>
    <row r="26" spans="1:19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v>11</v>
      </c>
      <c r="Q26">
        <v>108.33</v>
      </c>
      <c r="R26" s="15">
        <v>42672.955138888887</v>
      </c>
      <c r="S26" s="15">
        <v>42704.708333333328</v>
      </c>
    </row>
    <row r="27" spans="1:19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v>0</v>
      </c>
      <c r="Q27">
        <v>29</v>
      </c>
      <c r="R27" s="15">
        <v>42359.725243055553</v>
      </c>
      <c r="S27" s="15">
        <v>42389.725243055553</v>
      </c>
    </row>
    <row r="28" spans="1:19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v>23</v>
      </c>
      <c r="Q28">
        <v>96.55</v>
      </c>
      <c r="R28" s="15">
        <v>42192.905694444446</v>
      </c>
      <c r="S28" s="15">
        <v>42236.711805555555</v>
      </c>
    </row>
    <row r="29" spans="1:19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>
        <v>0</v>
      </c>
      <c r="Q29">
        <v>0</v>
      </c>
      <c r="R29" s="15">
        <v>41916.597638888888</v>
      </c>
      <c r="S29" s="15">
        <v>41976.639305555553</v>
      </c>
    </row>
    <row r="30" spans="1:19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v>34</v>
      </c>
      <c r="Q30">
        <v>63</v>
      </c>
      <c r="R30" s="15">
        <v>42461.596273148149</v>
      </c>
      <c r="S30" s="15">
        <v>42491.596273148149</v>
      </c>
    </row>
    <row r="31" spans="1:19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v>19</v>
      </c>
      <c r="Q31">
        <v>381.6</v>
      </c>
      <c r="R31" s="15">
        <v>42370.90320601852</v>
      </c>
      <c r="S31" s="15">
        <v>42406.207638888889</v>
      </c>
    </row>
    <row r="32" spans="1:19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v>0</v>
      </c>
      <c r="Q32">
        <v>46.25</v>
      </c>
      <c r="R32" s="15">
        <v>41948.727256944447</v>
      </c>
      <c r="S32" s="15">
        <v>41978.727256944447</v>
      </c>
    </row>
    <row r="33" spans="1:19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v>33</v>
      </c>
      <c r="Q33">
        <v>26</v>
      </c>
      <c r="R33" s="15">
        <v>42047.07640046296</v>
      </c>
      <c r="S33" s="15">
        <v>42077.034733796296</v>
      </c>
    </row>
    <row r="34" spans="1:19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v>5</v>
      </c>
      <c r="Q34">
        <v>10</v>
      </c>
      <c r="R34" s="15">
        <v>42261.632916666669</v>
      </c>
      <c r="S34" s="15">
        <v>42266.165972222225</v>
      </c>
    </row>
    <row r="35" spans="1:19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v>0</v>
      </c>
      <c r="Q35">
        <v>5</v>
      </c>
      <c r="R35" s="15">
        <v>41985.427361111113</v>
      </c>
      <c r="S35" s="15">
        <v>42015.427361111113</v>
      </c>
    </row>
    <row r="36" spans="1:19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>
        <v>0</v>
      </c>
      <c r="Q36">
        <v>0</v>
      </c>
      <c r="R36" s="15">
        <v>41922.535185185188</v>
      </c>
      <c r="S36" s="15">
        <v>41930.207638888889</v>
      </c>
    </row>
    <row r="37" spans="1:19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v>38</v>
      </c>
      <c r="Q37">
        <v>81.569999999999993</v>
      </c>
      <c r="R37" s="15">
        <v>41850.863252314812</v>
      </c>
      <c r="S37" s="15">
        <v>41880.863252314812</v>
      </c>
    </row>
    <row r="38" spans="1:19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v>1</v>
      </c>
      <c r="Q38">
        <v>7</v>
      </c>
      <c r="R38" s="15">
        <v>41831.742962962962</v>
      </c>
      <c r="S38" s="15">
        <v>41860.125</v>
      </c>
    </row>
    <row r="39" spans="1:19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3</v>
      </c>
      <c r="Q39">
        <v>27.3</v>
      </c>
      <c r="R39" s="15">
        <v>42415.883425925931</v>
      </c>
      <c r="S39" s="15">
        <v>42475.84175925926</v>
      </c>
    </row>
    <row r="40" spans="1:19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v>9</v>
      </c>
      <c r="Q40">
        <v>29.41</v>
      </c>
      <c r="R40" s="15">
        <v>41869.714166666665</v>
      </c>
      <c r="S40" s="15">
        <v>41876.875</v>
      </c>
    </row>
    <row r="41" spans="1:19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v>1</v>
      </c>
      <c r="Q41">
        <v>12.5</v>
      </c>
      <c r="R41" s="15">
        <v>41953.773090277777</v>
      </c>
      <c r="S41" s="15">
        <v>42013.083333333328</v>
      </c>
    </row>
    <row r="42" spans="1:19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>
        <v>0</v>
      </c>
      <c r="Q42">
        <v>0</v>
      </c>
      <c r="R42" s="15">
        <v>42037.986284722225</v>
      </c>
      <c r="S42" s="15">
        <v>42097.944618055553</v>
      </c>
    </row>
    <row r="43" spans="1:19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v>5</v>
      </c>
      <c r="Q43">
        <v>5.75</v>
      </c>
      <c r="R43" s="15">
        <v>41811.555462962962</v>
      </c>
      <c r="S43" s="15">
        <v>41812.875</v>
      </c>
    </row>
    <row r="44" spans="1:19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v>21</v>
      </c>
      <c r="Q44">
        <v>52.08</v>
      </c>
      <c r="R44" s="15">
        <v>42701.908807870372</v>
      </c>
      <c r="S44" s="15">
        <v>42716.25</v>
      </c>
    </row>
    <row r="45" spans="1:19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v>5</v>
      </c>
      <c r="Q45">
        <v>183.33</v>
      </c>
      <c r="R45" s="15">
        <v>42258.646504629629</v>
      </c>
      <c r="S45" s="15">
        <v>42288.645196759258</v>
      </c>
    </row>
    <row r="46" spans="1:19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4</v>
      </c>
      <c r="Q46">
        <v>26.33</v>
      </c>
      <c r="R46" s="15">
        <v>42278.664965277778</v>
      </c>
      <c r="S46" s="15">
        <v>42308.664965277778</v>
      </c>
    </row>
    <row r="47" spans="1:19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>
        <v>0</v>
      </c>
      <c r="Q47">
        <v>0</v>
      </c>
      <c r="R47" s="15">
        <v>42515.078217592592</v>
      </c>
      <c r="S47" s="15">
        <v>42575.078217592592</v>
      </c>
    </row>
    <row r="48" spans="1:19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v>62</v>
      </c>
      <c r="Q48">
        <v>486.43</v>
      </c>
      <c r="R48" s="15">
        <v>41830.234166666669</v>
      </c>
      <c r="S48" s="15">
        <v>41860.234166666669</v>
      </c>
    </row>
    <row r="49" spans="1:19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v>1</v>
      </c>
      <c r="Q49">
        <v>3</v>
      </c>
      <c r="R49" s="15">
        <v>41982.904386574075</v>
      </c>
      <c r="S49" s="15">
        <v>42042.904386574075</v>
      </c>
    </row>
    <row r="50" spans="1:19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0</v>
      </c>
      <c r="Q50">
        <v>25</v>
      </c>
      <c r="R50" s="15">
        <v>42210.439768518518</v>
      </c>
      <c r="S50" s="15">
        <v>42240.439768518518</v>
      </c>
    </row>
    <row r="51" spans="1:19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v>1</v>
      </c>
      <c r="Q51">
        <v>9.75</v>
      </c>
      <c r="R51" s="15">
        <v>42196.166874999995</v>
      </c>
      <c r="S51" s="15">
        <v>42256.166874999995</v>
      </c>
    </row>
    <row r="52" spans="1:19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v>18</v>
      </c>
      <c r="Q52">
        <v>36.590000000000003</v>
      </c>
      <c r="R52" s="15">
        <v>42606.056863425925</v>
      </c>
      <c r="S52" s="15">
        <v>42620.056863425925</v>
      </c>
    </row>
    <row r="53" spans="1:19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v>9</v>
      </c>
      <c r="Q53">
        <v>80.709999999999994</v>
      </c>
      <c r="R53" s="15">
        <v>42199.648912037039</v>
      </c>
      <c r="S53" s="15">
        <v>42217.041666666672</v>
      </c>
    </row>
    <row r="54" spans="1:19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v>0</v>
      </c>
      <c r="Q54">
        <v>1</v>
      </c>
      <c r="R54" s="15">
        <v>42444.877743055549</v>
      </c>
      <c r="S54" s="15">
        <v>42504.877743055549</v>
      </c>
    </row>
    <row r="55" spans="1:19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v>3</v>
      </c>
      <c r="Q55">
        <v>52.8</v>
      </c>
      <c r="R55" s="15">
        <v>42499.731701388882</v>
      </c>
      <c r="S55" s="15">
        <v>42529.731701388882</v>
      </c>
    </row>
    <row r="56" spans="1:19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v>0</v>
      </c>
      <c r="Q56">
        <v>20</v>
      </c>
      <c r="R56" s="15">
        <v>41929.266215277778</v>
      </c>
      <c r="S56" s="15">
        <v>41968.823611111111</v>
      </c>
    </row>
    <row r="57" spans="1:19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37</v>
      </c>
      <c r="Q57">
        <v>46.93</v>
      </c>
      <c r="R57" s="15">
        <v>42142.768819444449</v>
      </c>
      <c r="S57" s="15">
        <v>42182.768819444449</v>
      </c>
    </row>
    <row r="58" spans="1:19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v>14</v>
      </c>
      <c r="Q58">
        <v>78.08</v>
      </c>
      <c r="R58" s="15">
        <v>42354.131643518514</v>
      </c>
      <c r="S58" s="15">
        <v>42384.131643518514</v>
      </c>
    </row>
    <row r="59" spans="1:19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v>0</v>
      </c>
      <c r="Q59">
        <v>1</v>
      </c>
      <c r="R59" s="15">
        <v>41828.922905092593</v>
      </c>
      <c r="S59" s="15">
        <v>41888.922905092593</v>
      </c>
    </row>
    <row r="60" spans="1:19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v>22</v>
      </c>
      <c r="Q60">
        <v>48.56</v>
      </c>
      <c r="R60" s="15">
        <v>42245.234340277777</v>
      </c>
      <c r="S60" s="15">
        <v>42263.234340277777</v>
      </c>
    </row>
    <row r="61" spans="1:19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v>27</v>
      </c>
      <c r="Q61">
        <v>68.099999999999994</v>
      </c>
      <c r="R61" s="15">
        <v>42278.629710648151</v>
      </c>
      <c r="S61" s="15">
        <v>42306.629710648151</v>
      </c>
    </row>
    <row r="62" spans="1:19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v>9</v>
      </c>
      <c r="Q62">
        <v>8.5</v>
      </c>
      <c r="R62" s="15">
        <v>41826.61954861111</v>
      </c>
      <c r="S62" s="15">
        <v>41856.61954861111</v>
      </c>
    </row>
    <row r="63" spans="1:19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v>9</v>
      </c>
      <c r="Q63">
        <v>60.06</v>
      </c>
      <c r="R63" s="15">
        <v>42205.171018518522</v>
      </c>
      <c r="S63" s="15">
        <v>42235.171018518522</v>
      </c>
    </row>
    <row r="64" spans="1:19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v>7</v>
      </c>
      <c r="Q64">
        <v>72.400000000000006</v>
      </c>
      <c r="R64" s="15">
        <v>42041.205000000002</v>
      </c>
      <c r="S64" s="15">
        <v>42086.16333333333</v>
      </c>
    </row>
    <row r="65" spans="1:19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v>10</v>
      </c>
      <c r="Q65">
        <v>100</v>
      </c>
      <c r="R65" s="15">
        <v>42203.677766203706</v>
      </c>
      <c r="S65" s="15">
        <v>42233.677766203706</v>
      </c>
    </row>
    <row r="66" spans="1:19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11</v>
      </c>
      <c r="Q66">
        <v>51.67</v>
      </c>
      <c r="R66" s="15">
        <v>41983.752847222218</v>
      </c>
      <c r="S66" s="15">
        <v>42014.140972222223</v>
      </c>
    </row>
    <row r="67" spans="1:19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>
        <v>0</v>
      </c>
      <c r="Q67">
        <v>0</v>
      </c>
      <c r="R67" s="15">
        <v>42103.024398148147</v>
      </c>
      <c r="S67" s="15">
        <v>42112.9375</v>
      </c>
    </row>
    <row r="68" spans="1:19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v>28</v>
      </c>
      <c r="Q68">
        <v>61</v>
      </c>
      <c r="R68" s="15">
        <v>42089.901574074072</v>
      </c>
      <c r="S68" s="15">
        <v>42149.901574074072</v>
      </c>
    </row>
    <row r="69" spans="1:19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21</v>
      </c>
      <c r="Q69">
        <v>37.5</v>
      </c>
      <c r="R69" s="15">
        <v>42297.691006944442</v>
      </c>
      <c r="S69" s="15">
        <v>42320.290972222225</v>
      </c>
    </row>
    <row r="70" spans="1:19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v>18</v>
      </c>
      <c r="Q70">
        <v>25.57</v>
      </c>
      <c r="R70" s="15">
        <v>41833.089756944442</v>
      </c>
      <c r="S70" s="15">
        <v>41863.079143518517</v>
      </c>
    </row>
    <row r="71" spans="1:19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>
        <v>0</v>
      </c>
      <c r="Q71">
        <v>0</v>
      </c>
      <c r="R71" s="15">
        <v>42325.920717592591</v>
      </c>
      <c r="S71" s="15">
        <v>42355.920717592591</v>
      </c>
    </row>
    <row r="72" spans="1:19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</v>
      </c>
      <c r="Q72">
        <v>25</v>
      </c>
      <c r="R72" s="15">
        <v>41858.214629629627</v>
      </c>
      <c r="S72" s="15">
        <v>41888.214629629627</v>
      </c>
    </row>
    <row r="73" spans="1:19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>
        <v>0</v>
      </c>
      <c r="Q73">
        <v>0</v>
      </c>
      <c r="R73" s="15">
        <v>41793.710231481484</v>
      </c>
      <c r="S73" s="15">
        <v>41823.710231481484</v>
      </c>
    </row>
    <row r="74" spans="1:19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v>0</v>
      </c>
      <c r="Q74">
        <v>0</v>
      </c>
      <c r="R74" s="15">
        <v>41793.814259259263</v>
      </c>
      <c r="S74" s="15">
        <v>41825.165972222225</v>
      </c>
    </row>
    <row r="75" spans="1:19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v>10</v>
      </c>
      <c r="Q75">
        <v>10</v>
      </c>
      <c r="R75" s="15">
        <v>41831.697939814818</v>
      </c>
      <c r="S75" s="15">
        <v>41861.697939814818</v>
      </c>
    </row>
    <row r="76" spans="1:19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v>2</v>
      </c>
      <c r="Q76">
        <v>202</v>
      </c>
      <c r="R76" s="15">
        <v>42621.389340277776</v>
      </c>
      <c r="S76" s="15">
        <v>42651.389340277776</v>
      </c>
    </row>
    <row r="77" spans="1:19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v>9</v>
      </c>
      <c r="Q77">
        <v>25.65</v>
      </c>
      <c r="R77" s="15">
        <v>41780.785729166666</v>
      </c>
      <c r="S77" s="15">
        <v>41840.785729166666</v>
      </c>
    </row>
    <row r="78" spans="1:19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v>21</v>
      </c>
      <c r="Q78">
        <v>56.05</v>
      </c>
      <c r="R78" s="15">
        <v>41766.072500000002</v>
      </c>
      <c r="S78" s="15">
        <v>41791.072500000002</v>
      </c>
    </row>
    <row r="79" spans="1:19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v>41</v>
      </c>
      <c r="Q79">
        <v>81.319999999999993</v>
      </c>
      <c r="R79" s="15">
        <v>41766.617291666669</v>
      </c>
      <c r="S79" s="15">
        <v>41793.290972222225</v>
      </c>
    </row>
    <row r="80" spans="1:19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v>2</v>
      </c>
      <c r="Q80">
        <v>70.17</v>
      </c>
      <c r="R80" s="15">
        <v>42248.627013888887</v>
      </c>
      <c r="S80" s="15">
        <v>42278.627013888887</v>
      </c>
    </row>
    <row r="81" spans="1:19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v>3</v>
      </c>
      <c r="Q81">
        <v>23.63</v>
      </c>
      <c r="R81" s="15">
        <v>41885.221550925926</v>
      </c>
      <c r="S81" s="15">
        <v>41916.290972222225</v>
      </c>
    </row>
    <row r="82" spans="1:19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v>16</v>
      </c>
      <c r="Q82">
        <v>188.56</v>
      </c>
      <c r="R82" s="15">
        <v>42159.224432870367</v>
      </c>
      <c r="S82" s="15">
        <v>42204.224432870367</v>
      </c>
    </row>
    <row r="83" spans="1:19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v>16</v>
      </c>
      <c r="Q83">
        <v>49.51</v>
      </c>
      <c r="R83" s="15">
        <v>42265.817002314812</v>
      </c>
      <c r="S83" s="15">
        <v>42295.817002314812</v>
      </c>
    </row>
    <row r="84" spans="1:19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v>4</v>
      </c>
      <c r="Q84">
        <v>9.5</v>
      </c>
      <c r="R84" s="15">
        <v>41975.124340277776</v>
      </c>
      <c r="S84" s="15">
        <v>42005.124340277776</v>
      </c>
    </row>
    <row r="85" spans="1:19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0</v>
      </c>
      <c r="Q85">
        <v>10</v>
      </c>
      <c r="R85" s="15">
        <v>42065.190694444449</v>
      </c>
      <c r="S85" s="15">
        <v>42090.149027777778</v>
      </c>
    </row>
    <row r="86" spans="1:19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v>0</v>
      </c>
      <c r="Q86">
        <v>13</v>
      </c>
      <c r="R86" s="15">
        <v>41848.84002314815</v>
      </c>
      <c r="S86" s="15">
        <v>41883.84002314815</v>
      </c>
    </row>
    <row r="87" spans="1:19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v>16</v>
      </c>
      <c r="Q87">
        <v>89.4</v>
      </c>
      <c r="R87" s="15">
        <v>42103.884930555556</v>
      </c>
      <c r="S87" s="15">
        <v>42133.884930555556</v>
      </c>
    </row>
    <row r="88" spans="1:19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v>3</v>
      </c>
      <c r="Q88">
        <v>25</v>
      </c>
      <c r="R88" s="15">
        <v>42059.970729166671</v>
      </c>
      <c r="S88" s="15">
        <v>42089.929062499999</v>
      </c>
    </row>
    <row r="89" spans="1:19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0</v>
      </c>
      <c r="Q89">
        <v>1</v>
      </c>
      <c r="R89" s="15">
        <v>42041.743090277778</v>
      </c>
      <c r="S89" s="15">
        <v>42071.701423611114</v>
      </c>
    </row>
    <row r="90" spans="1:19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v>5</v>
      </c>
      <c r="Q90">
        <v>65</v>
      </c>
      <c r="R90" s="15">
        <v>41829.73715277778</v>
      </c>
      <c r="S90" s="15">
        <v>41852.716666666667</v>
      </c>
    </row>
    <row r="91" spans="1:19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0</v>
      </c>
      <c r="Q91">
        <v>1</v>
      </c>
      <c r="R91" s="15">
        <v>41789.893599537041</v>
      </c>
      <c r="S91" s="15">
        <v>41815.875</v>
      </c>
    </row>
    <row r="92" spans="1:19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v>18</v>
      </c>
      <c r="Q92">
        <v>81.540000000000006</v>
      </c>
      <c r="R92" s="15">
        <v>41833.660995370366</v>
      </c>
      <c r="S92" s="15">
        <v>41863.660995370366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v>5</v>
      </c>
      <c r="Q93">
        <v>100</v>
      </c>
      <c r="R93" s="15">
        <v>41914.590011574073</v>
      </c>
      <c r="S93" s="15">
        <v>41955.907638888893</v>
      </c>
    </row>
    <row r="94" spans="1:19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0</v>
      </c>
      <c r="Q94">
        <v>1</v>
      </c>
      <c r="R94" s="15">
        <v>42611.261064814811</v>
      </c>
      <c r="S94" s="15">
        <v>42625.707638888889</v>
      </c>
    </row>
    <row r="95" spans="1:19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>
        <v>0</v>
      </c>
      <c r="Q95">
        <v>0</v>
      </c>
      <c r="R95" s="15">
        <v>42253.633159722223</v>
      </c>
      <c r="S95" s="15">
        <v>42313.674826388888</v>
      </c>
    </row>
    <row r="96" spans="1:19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v>1</v>
      </c>
      <c r="Q96">
        <v>20</v>
      </c>
      <c r="R96" s="15">
        <v>42295.891828703709</v>
      </c>
      <c r="S96" s="15">
        <v>42325.933495370366</v>
      </c>
    </row>
    <row r="97" spans="1:19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v>1</v>
      </c>
      <c r="Q97">
        <v>5.5</v>
      </c>
      <c r="R97" s="15">
        <v>42402.947002314817</v>
      </c>
      <c r="S97" s="15">
        <v>42452.145138888889</v>
      </c>
    </row>
    <row r="98" spans="1:19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v>13</v>
      </c>
      <c r="Q98">
        <v>50.2</v>
      </c>
      <c r="R98" s="15">
        <v>42509.814108796301</v>
      </c>
      <c r="S98" s="15">
        <v>42539.814108796301</v>
      </c>
    </row>
    <row r="99" spans="1:19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v>1</v>
      </c>
      <c r="Q99">
        <v>13.11</v>
      </c>
      <c r="R99" s="15">
        <v>41977.004976851851</v>
      </c>
      <c r="S99" s="15">
        <v>42008.976388888885</v>
      </c>
    </row>
    <row r="100" spans="1:19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v>17</v>
      </c>
      <c r="Q100">
        <v>315.5</v>
      </c>
      <c r="R100" s="15">
        <v>42171.758611111116</v>
      </c>
      <c r="S100" s="15">
        <v>42231.758611111116</v>
      </c>
    </row>
    <row r="101" spans="1:19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v>33</v>
      </c>
      <c r="Q101">
        <v>37.14</v>
      </c>
      <c r="R101" s="15">
        <v>42056.1324537037</v>
      </c>
      <c r="S101" s="15">
        <v>42086.207638888889</v>
      </c>
    </row>
    <row r="102" spans="1:19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>
        <v>0</v>
      </c>
      <c r="Q102">
        <v>0</v>
      </c>
      <c r="R102" s="15">
        <v>41867.652280092596</v>
      </c>
      <c r="S102" s="15">
        <v>41875.291666666664</v>
      </c>
    </row>
    <row r="103" spans="1:19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v>22</v>
      </c>
      <c r="Q103">
        <v>128.27000000000001</v>
      </c>
      <c r="R103" s="15">
        <v>41779.657870370371</v>
      </c>
      <c r="S103" s="15">
        <v>41821.25</v>
      </c>
    </row>
    <row r="104" spans="1:19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v>3</v>
      </c>
      <c r="Q104">
        <v>47.27</v>
      </c>
      <c r="R104" s="15">
        <v>42679.958472222221</v>
      </c>
      <c r="S104" s="15">
        <v>42710.207638888889</v>
      </c>
    </row>
    <row r="105" spans="1:19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v>5</v>
      </c>
      <c r="Q105">
        <v>50</v>
      </c>
      <c r="R105" s="15">
        <v>42032.250208333338</v>
      </c>
      <c r="S105" s="15">
        <v>42063.250208333338</v>
      </c>
    </row>
    <row r="106" spans="1:19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v>11</v>
      </c>
      <c r="Q106">
        <v>42.5</v>
      </c>
      <c r="R106" s="15">
        <v>41793.191875000004</v>
      </c>
      <c r="S106" s="15">
        <v>41807.191875000004</v>
      </c>
    </row>
    <row r="107" spans="1:19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v>1</v>
      </c>
      <c r="Q107">
        <v>62.5</v>
      </c>
      <c r="R107" s="15">
        <v>41843.775011574071</v>
      </c>
      <c r="S107" s="15">
        <v>41863.775011574071</v>
      </c>
    </row>
    <row r="108" spans="1:19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v>5</v>
      </c>
      <c r="Q108">
        <v>27</v>
      </c>
      <c r="R108" s="15">
        <v>42136.092488425929</v>
      </c>
      <c r="S108" s="15">
        <v>42166.092488425929</v>
      </c>
    </row>
    <row r="109" spans="1:19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v>1</v>
      </c>
      <c r="Q109">
        <v>25</v>
      </c>
      <c r="R109" s="15">
        <v>42317.826377314821</v>
      </c>
      <c r="S109" s="15">
        <v>42357.826377314821</v>
      </c>
    </row>
    <row r="110" spans="1:19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>
        <v>0</v>
      </c>
      <c r="Q110">
        <v>0</v>
      </c>
      <c r="R110" s="15">
        <v>42186.01116898148</v>
      </c>
      <c r="S110" s="15">
        <v>42230.818055555559</v>
      </c>
    </row>
    <row r="111" spans="1:19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v>0</v>
      </c>
      <c r="Q111">
        <v>1.5</v>
      </c>
      <c r="R111" s="15">
        <v>42095.229166666672</v>
      </c>
      <c r="S111" s="15">
        <v>42109.211111111115</v>
      </c>
    </row>
    <row r="112" spans="1:19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v>15</v>
      </c>
      <c r="Q112">
        <v>38.25</v>
      </c>
      <c r="R112" s="15">
        <v>41906.819513888891</v>
      </c>
      <c r="S112" s="15">
        <v>41938.838888888888</v>
      </c>
    </row>
    <row r="113" spans="1:19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v>9</v>
      </c>
      <c r="Q113">
        <v>16.25</v>
      </c>
      <c r="R113" s="15">
        <v>41834.135370370372</v>
      </c>
      <c r="S113" s="15">
        <v>41849.135370370372</v>
      </c>
    </row>
    <row r="114" spans="1:19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v>0</v>
      </c>
      <c r="Q114">
        <v>33.75</v>
      </c>
      <c r="R114" s="15">
        <v>41863.359282407408</v>
      </c>
      <c r="S114" s="15">
        <v>41893.359282407408</v>
      </c>
    </row>
    <row r="115" spans="1:19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v>3</v>
      </c>
      <c r="Q115">
        <v>61.67</v>
      </c>
      <c r="R115" s="15">
        <v>42224.756909722222</v>
      </c>
      <c r="S115" s="15">
        <v>42254.756909722222</v>
      </c>
    </row>
    <row r="116" spans="1:19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v>37</v>
      </c>
      <c r="Q116">
        <v>83.14</v>
      </c>
      <c r="R116" s="15">
        <v>41939.8122337963</v>
      </c>
      <c r="S116" s="15">
        <v>41969.853900462964</v>
      </c>
    </row>
    <row r="117" spans="1:19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0</v>
      </c>
      <c r="Q117">
        <v>1</v>
      </c>
      <c r="R117" s="15">
        <v>42059.270023148143</v>
      </c>
      <c r="S117" s="15">
        <v>42119.190972222219</v>
      </c>
    </row>
    <row r="118" spans="1:19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10</v>
      </c>
      <c r="Q118">
        <v>142.86000000000001</v>
      </c>
      <c r="R118" s="15">
        <v>42308.211215277777</v>
      </c>
      <c r="S118" s="15">
        <v>42338.252881944441</v>
      </c>
    </row>
    <row r="119" spans="1:19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v>8</v>
      </c>
      <c r="Q119">
        <v>10.17</v>
      </c>
      <c r="R119" s="15">
        <v>42020.768634259264</v>
      </c>
      <c r="S119" s="15">
        <v>42065.958333333328</v>
      </c>
    </row>
    <row r="120" spans="1:19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v>15</v>
      </c>
      <c r="Q120">
        <v>57.25</v>
      </c>
      <c r="R120" s="15">
        <v>41786.959745370368</v>
      </c>
      <c r="S120" s="15">
        <v>41816.959745370368</v>
      </c>
    </row>
    <row r="121" spans="1:19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v>10</v>
      </c>
      <c r="Q121">
        <v>5</v>
      </c>
      <c r="R121" s="15">
        <v>41820.870821759258</v>
      </c>
      <c r="S121" s="15">
        <v>41850.870821759258</v>
      </c>
    </row>
    <row r="122" spans="1:19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v>13</v>
      </c>
      <c r="Q122">
        <v>93</v>
      </c>
      <c r="R122" s="15">
        <v>42265.683182870373</v>
      </c>
      <c r="S122" s="15">
        <v>42293.207638888889</v>
      </c>
    </row>
    <row r="123" spans="1:19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v>2</v>
      </c>
      <c r="Q123">
        <v>32.36</v>
      </c>
      <c r="R123" s="15">
        <v>42601.827141203699</v>
      </c>
      <c r="S123" s="15">
        <v>42631.827141203699</v>
      </c>
    </row>
    <row r="124" spans="1:19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>
        <v>0</v>
      </c>
      <c r="Q124">
        <v>0</v>
      </c>
      <c r="R124" s="15">
        <v>42228.151701388888</v>
      </c>
      <c r="S124" s="15">
        <v>42253.151701388888</v>
      </c>
    </row>
    <row r="125" spans="1:19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v>0</v>
      </c>
      <c r="Q125">
        <v>1</v>
      </c>
      <c r="R125" s="15">
        <v>42415.168564814812</v>
      </c>
      <c r="S125" s="15">
        <v>42445.126898148148</v>
      </c>
    </row>
    <row r="126" spans="1:19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v>16</v>
      </c>
      <c r="Q126">
        <v>91.83</v>
      </c>
      <c r="R126" s="15">
        <v>42538.968310185184</v>
      </c>
      <c r="S126" s="15">
        <v>42568.029861111107</v>
      </c>
    </row>
    <row r="127" spans="1:19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v>11</v>
      </c>
      <c r="Q127">
        <v>45.83</v>
      </c>
      <c r="R127" s="15">
        <v>42233.671747685185</v>
      </c>
      <c r="S127" s="15">
        <v>42278.541666666672</v>
      </c>
    </row>
    <row r="128" spans="1:19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>
        <v>0</v>
      </c>
      <c r="Q128">
        <v>0</v>
      </c>
      <c r="R128" s="15">
        <v>42675.262962962966</v>
      </c>
      <c r="S128" s="15">
        <v>42705.304629629631</v>
      </c>
    </row>
    <row r="129" spans="1:19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v>86</v>
      </c>
      <c r="Q129">
        <v>248.5</v>
      </c>
      <c r="R129" s="15">
        <v>42534.631481481483</v>
      </c>
      <c r="S129" s="15">
        <v>42562.631481481483</v>
      </c>
    </row>
    <row r="130" spans="1:19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v>12</v>
      </c>
      <c r="Q130">
        <v>79.400000000000006</v>
      </c>
      <c r="R130" s="15">
        <v>42151.905717592599</v>
      </c>
      <c r="S130" s="15">
        <v>42182.905717592599</v>
      </c>
    </row>
    <row r="131" spans="1:19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v>0</v>
      </c>
      <c r="Q131">
        <v>5.5</v>
      </c>
      <c r="R131" s="15">
        <v>41961.492488425924</v>
      </c>
      <c r="S131" s="15">
        <v>42006.492488425924</v>
      </c>
    </row>
    <row r="132" spans="1:19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v>1</v>
      </c>
      <c r="Q132">
        <v>25</v>
      </c>
      <c r="R132" s="15">
        <v>41940.587233796294</v>
      </c>
      <c r="S132" s="15">
        <v>41968.041666666672</v>
      </c>
    </row>
    <row r="133" spans="1:19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>
        <v>0</v>
      </c>
      <c r="Q133">
        <v>0</v>
      </c>
      <c r="R133" s="15">
        <v>42111.904097222221</v>
      </c>
      <c r="S133" s="15">
        <v>42171.904097222221</v>
      </c>
    </row>
    <row r="134" spans="1:19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v>36</v>
      </c>
      <c r="Q134">
        <v>137.08000000000001</v>
      </c>
      <c r="R134" s="15">
        <v>42279.778564814813</v>
      </c>
      <c r="S134" s="15">
        <v>42310.701388888891</v>
      </c>
    </row>
    <row r="135" spans="1:19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>
        <v>0</v>
      </c>
      <c r="Q135">
        <v>0</v>
      </c>
      <c r="R135" s="15">
        <v>42213.662905092591</v>
      </c>
      <c r="S135" s="15">
        <v>42243.662905092591</v>
      </c>
    </row>
    <row r="136" spans="1:19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0</v>
      </c>
      <c r="Q136">
        <v>5</v>
      </c>
      <c r="R136" s="15">
        <v>42109.801712962959</v>
      </c>
      <c r="S136" s="15">
        <v>42139.801712962959</v>
      </c>
    </row>
    <row r="137" spans="1:19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v>3</v>
      </c>
      <c r="Q137">
        <v>39</v>
      </c>
      <c r="R137" s="15">
        <v>42031.833587962959</v>
      </c>
      <c r="S137" s="15">
        <v>42063.333333333328</v>
      </c>
    </row>
    <row r="138" spans="1:19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v>3</v>
      </c>
      <c r="Q138">
        <v>50.5</v>
      </c>
      <c r="R138" s="15">
        <v>42615.142870370371</v>
      </c>
      <c r="S138" s="15">
        <v>42645.142870370371</v>
      </c>
    </row>
    <row r="139" spans="1:19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1</v>
      </c>
      <c r="Q139">
        <v>25</v>
      </c>
      <c r="R139" s="15">
        <v>42439.702314814815</v>
      </c>
      <c r="S139" s="15">
        <v>42468.774305555555</v>
      </c>
    </row>
    <row r="140" spans="1:19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0</v>
      </c>
      <c r="Q140">
        <v>25</v>
      </c>
      <c r="R140" s="15">
        <v>42243.790393518517</v>
      </c>
      <c r="S140" s="15">
        <v>42303.790393518517</v>
      </c>
    </row>
    <row r="141" spans="1:19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>
        <v>0</v>
      </c>
      <c r="Q141">
        <v>0</v>
      </c>
      <c r="R141" s="15">
        <v>42550.048449074078</v>
      </c>
      <c r="S141" s="15">
        <v>42580.978472222225</v>
      </c>
    </row>
    <row r="142" spans="1:19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v>24</v>
      </c>
      <c r="Q142">
        <v>53.13</v>
      </c>
      <c r="R142" s="15">
        <v>42306.848854166667</v>
      </c>
      <c r="S142" s="15">
        <v>42336.890520833331</v>
      </c>
    </row>
    <row r="143" spans="1:19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>
        <v>0</v>
      </c>
      <c r="Q143">
        <v>0</v>
      </c>
      <c r="R143" s="15">
        <v>42457.932025462964</v>
      </c>
      <c r="S143" s="15">
        <v>42485.013888888891</v>
      </c>
    </row>
    <row r="144" spans="1:19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v>0</v>
      </c>
      <c r="Q144">
        <v>7</v>
      </c>
      <c r="R144" s="15">
        <v>42513.976319444439</v>
      </c>
      <c r="S144" s="15">
        <v>42559.976319444439</v>
      </c>
    </row>
    <row r="145" spans="1:19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v>32</v>
      </c>
      <c r="Q145">
        <v>40.06</v>
      </c>
      <c r="R145" s="15">
        <v>41816.950370370374</v>
      </c>
      <c r="S145" s="15">
        <v>41853.583333333336</v>
      </c>
    </row>
    <row r="146" spans="1:19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v>24</v>
      </c>
      <c r="Q146">
        <v>24.33</v>
      </c>
      <c r="R146" s="15">
        <v>41880.788842592592</v>
      </c>
      <c r="S146" s="15">
        <v>41910.788842592592</v>
      </c>
    </row>
    <row r="147" spans="1:19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v>2</v>
      </c>
      <c r="Q147">
        <v>11.25</v>
      </c>
      <c r="R147" s="15">
        <v>42342.845555555556</v>
      </c>
      <c r="S147" s="15">
        <v>42372.845555555556</v>
      </c>
    </row>
    <row r="148" spans="1:19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v>6</v>
      </c>
      <c r="Q148">
        <v>42</v>
      </c>
      <c r="R148" s="15">
        <v>42053.722060185188</v>
      </c>
      <c r="S148" s="15">
        <v>42113.680393518516</v>
      </c>
    </row>
    <row r="149" spans="1:19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v>14</v>
      </c>
      <c r="Q149">
        <v>71.25</v>
      </c>
      <c r="R149" s="15">
        <v>42414.235879629632</v>
      </c>
      <c r="S149" s="15">
        <v>42474.194212962961</v>
      </c>
    </row>
    <row r="150" spans="1:19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1</v>
      </c>
      <c r="Q150">
        <v>22.5</v>
      </c>
      <c r="R150" s="15">
        <v>41801.711550925924</v>
      </c>
      <c r="S150" s="15">
        <v>41844.124305555553</v>
      </c>
    </row>
    <row r="151" spans="1:19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v>24</v>
      </c>
      <c r="Q151">
        <v>41</v>
      </c>
      <c r="R151" s="15">
        <v>42770.290590277778</v>
      </c>
      <c r="S151" s="15">
        <v>42800.290590277778</v>
      </c>
    </row>
    <row r="152" spans="1:19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v>11</v>
      </c>
      <c r="Q152">
        <v>47.91</v>
      </c>
      <c r="R152" s="15">
        <v>42452.815659722226</v>
      </c>
      <c r="S152" s="15">
        <v>42512.815659722226</v>
      </c>
    </row>
    <row r="153" spans="1:19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v>7</v>
      </c>
      <c r="Q153">
        <v>35.17</v>
      </c>
      <c r="R153" s="15">
        <v>42601.854699074072</v>
      </c>
      <c r="S153" s="15">
        <v>42611.163194444445</v>
      </c>
    </row>
    <row r="154" spans="1:19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v>0</v>
      </c>
      <c r="Q154">
        <v>5.5</v>
      </c>
      <c r="R154" s="15">
        <v>42447.863553240735</v>
      </c>
      <c r="S154" s="15">
        <v>42477.863553240735</v>
      </c>
    </row>
    <row r="155" spans="1:19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v>1</v>
      </c>
      <c r="Q155">
        <v>22.67</v>
      </c>
      <c r="R155" s="15">
        <v>41811.536180555559</v>
      </c>
      <c r="S155" s="15">
        <v>41841.536180555559</v>
      </c>
    </row>
    <row r="156" spans="1:19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v>21</v>
      </c>
      <c r="Q156">
        <v>26.38</v>
      </c>
      <c r="R156" s="15">
        <v>41981.067523148144</v>
      </c>
      <c r="S156" s="15">
        <v>42041.067523148144</v>
      </c>
    </row>
    <row r="157" spans="1:19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v>78</v>
      </c>
      <c r="Q157">
        <v>105.54</v>
      </c>
      <c r="R157" s="15">
        <v>42469.68414351852</v>
      </c>
      <c r="S157" s="15">
        <v>42499.166666666672</v>
      </c>
    </row>
    <row r="158" spans="1:19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>
        <v>0</v>
      </c>
      <c r="Q158">
        <v>0</v>
      </c>
      <c r="R158" s="15">
        <v>42534.866875</v>
      </c>
      <c r="S158" s="15">
        <v>42564.866875</v>
      </c>
    </row>
    <row r="159" spans="1:19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v>48</v>
      </c>
      <c r="Q159">
        <v>62</v>
      </c>
      <c r="R159" s="15">
        <v>41830.858344907407</v>
      </c>
      <c r="S159" s="15">
        <v>41852.291666666664</v>
      </c>
    </row>
    <row r="160" spans="1:19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v>1</v>
      </c>
      <c r="Q160">
        <v>217.5</v>
      </c>
      <c r="R160" s="15">
        <v>42543.788564814815</v>
      </c>
      <c r="S160" s="15">
        <v>42573.788564814815</v>
      </c>
    </row>
    <row r="161" spans="1:19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v>11</v>
      </c>
      <c r="Q161">
        <v>26.75</v>
      </c>
      <c r="R161" s="15">
        <v>41975.642974537041</v>
      </c>
      <c r="S161" s="15">
        <v>42035.642974537041</v>
      </c>
    </row>
    <row r="162" spans="1:19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v>18</v>
      </c>
      <c r="Q162">
        <v>64.290000000000006</v>
      </c>
      <c r="R162" s="15">
        <v>41795.598923611113</v>
      </c>
      <c r="S162" s="15">
        <v>41825.598923611113</v>
      </c>
    </row>
    <row r="163" spans="1:19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v>4</v>
      </c>
      <c r="Q163">
        <v>175</v>
      </c>
      <c r="R163" s="15">
        <v>42508.179965277777</v>
      </c>
      <c r="S163" s="15">
        <v>42568.179965277777</v>
      </c>
    </row>
    <row r="164" spans="1:19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v>35</v>
      </c>
      <c r="Q164">
        <v>84.28</v>
      </c>
      <c r="R164" s="15">
        <v>41747.86986111111</v>
      </c>
      <c r="S164" s="15">
        <v>41779.290972222225</v>
      </c>
    </row>
    <row r="165" spans="1:19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v>32</v>
      </c>
      <c r="Q165">
        <v>33.74</v>
      </c>
      <c r="R165" s="15">
        <v>42399.707407407404</v>
      </c>
      <c r="S165" s="15">
        <v>42420.878472222219</v>
      </c>
    </row>
    <row r="166" spans="1:19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v>2</v>
      </c>
      <c r="Q166">
        <v>8</v>
      </c>
      <c r="R166" s="15">
        <v>42230.08116898148</v>
      </c>
      <c r="S166" s="15">
        <v>42245.08116898148</v>
      </c>
    </row>
    <row r="167" spans="1:19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>
        <v>0</v>
      </c>
      <c r="Q167">
        <v>0</v>
      </c>
      <c r="R167" s="15">
        <v>42286.749780092592</v>
      </c>
      <c r="S167" s="15">
        <v>42316.791446759264</v>
      </c>
    </row>
    <row r="168" spans="1:19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20</v>
      </c>
      <c r="Q168">
        <v>100</v>
      </c>
      <c r="R168" s="15">
        <v>42125.644467592589</v>
      </c>
      <c r="S168" s="15">
        <v>42155.644467592589</v>
      </c>
    </row>
    <row r="169" spans="1:19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v>5</v>
      </c>
      <c r="Q169">
        <v>60.11</v>
      </c>
      <c r="R169" s="15">
        <v>42289.94049768518</v>
      </c>
      <c r="S169" s="15">
        <v>42349.982164351852</v>
      </c>
    </row>
    <row r="170" spans="1:19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v>0</v>
      </c>
      <c r="Q170">
        <v>3</v>
      </c>
      <c r="R170" s="15">
        <v>42107.864722222221</v>
      </c>
      <c r="S170" s="15">
        <v>42137.864722222221</v>
      </c>
    </row>
    <row r="171" spans="1:19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0</v>
      </c>
      <c r="Q171">
        <v>5</v>
      </c>
      <c r="R171" s="15">
        <v>41809.389930555553</v>
      </c>
      <c r="S171" s="15">
        <v>41839.389930555553</v>
      </c>
    </row>
    <row r="172" spans="1:19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v>17</v>
      </c>
      <c r="Q172">
        <v>29.24</v>
      </c>
      <c r="R172" s="15">
        <v>41950.26694444444</v>
      </c>
      <c r="S172" s="15">
        <v>41963.669444444444</v>
      </c>
    </row>
    <row r="173" spans="1:19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v>57</v>
      </c>
      <c r="Q173">
        <v>59.58</v>
      </c>
      <c r="R173" s="15">
        <v>42061.963263888887</v>
      </c>
      <c r="S173" s="15">
        <v>42091.921597222223</v>
      </c>
    </row>
    <row r="174" spans="1:19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v>17</v>
      </c>
      <c r="Q174">
        <v>82.57</v>
      </c>
      <c r="R174" s="15">
        <v>41842.828680555554</v>
      </c>
      <c r="S174" s="15">
        <v>41882.827650462961</v>
      </c>
    </row>
    <row r="175" spans="1:19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v>0</v>
      </c>
      <c r="Q175">
        <v>10</v>
      </c>
      <c r="R175" s="15">
        <v>42437.64534722222</v>
      </c>
      <c r="S175" s="15">
        <v>42497.603680555556</v>
      </c>
    </row>
    <row r="176" spans="1:19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v>2</v>
      </c>
      <c r="Q176">
        <v>5.75</v>
      </c>
      <c r="R176" s="15">
        <v>41879.043530092589</v>
      </c>
      <c r="S176" s="15">
        <v>41909.043530092589</v>
      </c>
    </row>
    <row r="177" spans="1:19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v>10</v>
      </c>
      <c r="Q177">
        <v>100.5</v>
      </c>
      <c r="R177" s="15">
        <v>42020.587349537032</v>
      </c>
      <c r="S177" s="15">
        <v>42050.587349537032</v>
      </c>
    </row>
    <row r="178" spans="1:19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0</v>
      </c>
      <c r="Q178">
        <v>1</v>
      </c>
      <c r="R178" s="15">
        <v>41890.16269675926</v>
      </c>
      <c r="S178" s="15">
        <v>41920.16269675926</v>
      </c>
    </row>
    <row r="179" spans="1:19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v>1</v>
      </c>
      <c r="Q179">
        <v>20</v>
      </c>
      <c r="R179" s="15">
        <v>41872.807696759257</v>
      </c>
      <c r="S179" s="15">
        <v>41932.807696759257</v>
      </c>
    </row>
    <row r="180" spans="1:19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0</v>
      </c>
      <c r="Q180">
        <v>2</v>
      </c>
      <c r="R180" s="15">
        <v>42391.772997685184</v>
      </c>
      <c r="S180" s="15">
        <v>42416.772997685184</v>
      </c>
    </row>
    <row r="181" spans="1:19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0</v>
      </c>
      <c r="Q181">
        <v>5</v>
      </c>
      <c r="R181" s="15">
        <v>41848.772928240738</v>
      </c>
      <c r="S181" s="15">
        <v>41877.686111111114</v>
      </c>
    </row>
    <row r="182" spans="1:19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v>24</v>
      </c>
      <c r="Q182">
        <v>45.84</v>
      </c>
      <c r="R182" s="15">
        <v>41921.770439814813</v>
      </c>
      <c r="S182" s="15">
        <v>41938.770439814813</v>
      </c>
    </row>
    <row r="183" spans="1:19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v>1</v>
      </c>
      <c r="Q183">
        <v>13</v>
      </c>
      <c r="R183" s="15">
        <v>42021.301192129627</v>
      </c>
      <c r="S183" s="15">
        <v>42051.301192129627</v>
      </c>
    </row>
    <row r="184" spans="1:19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>
        <v>0</v>
      </c>
      <c r="Q184">
        <v>0</v>
      </c>
      <c r="R184" s="15">
        <v>42419.246168981481</v>
      </c>
      <c r="S184" s="15">
        <v>42434.246168981481</v>
      </c>
    </row>
    <row r="185" spans="1:19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0</v>
      </c>
      <c r="Q185">
        <v>1</v>
      </c>
      <c r="R185" s="15">
        <v>42174.780821759254</v>
      </c>
      <c r="S185" s="15">
        <v>42204.780821759254</v>
      </c>
    </row>
    <row r="186" spans="1:19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1</v>
      </c>
      <c r="Q186">
        <v>52.5</v>
      </c>
      <c r="R186" s="15">
        <v>41856.672152777777</v>
      </c>
      <c r="S186" s="15">
        <v>41886.672152777777</v>
      </c>
    </row>
    <row r="187" spans="1:19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v>1</v>
      </c>
      <c r="Q187">
        <v>7.25</v>
      </c>
      <c r="R187" s="15">
        <v>42417.675879629634</v>
      </c>
      <c r="S187" s="15">
        <v>42475.686111111107</v>
      </c>
    </row>
    <row r="188" spans="1:19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v>17</v>
      </c>
      <c r="Q188">
        <v>33.33</v>
      </c>
      <c r="R188" s="15">
        <v>42057.190960648149</v>
      </c>
      <c r="S188" s="15">
        <v>42087.149293981478</v>
      </c>
    </row>
    <row r="189" spans="1:19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1</v>
      </c>
      <c r="Q189">
        <v>62.5</v>
      </c>
      <c r="R189" s="15">
        <v>41878.911550925928</v>
      </c>
      <c r="S189" s="15">
        <v>41938.911550925928</v>
      </c>
    </row>
    <row r="190" spans="1:19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v>70</v>
      </c>
      <c r="Q190">
        <v>63.56</v>
      </c>
      <c r="R190" s="15">
        <v>41990.584108796291</v>
      </c>
      <c r="S190" s="15">
        <v>42036.120833333334</v>
      </c>
    </row>
    <row r="191" spans="1:19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>
        <v>0</v>
      </c>
      <c r="Q191">
        <v>0</v>
      </c>
      <c r="R191" s="15">
        <v>42408.999571759254</v>
      </c>
      <c r="S191" s="15">
        <v>42453.957905092597</v>
      </c>
    </row>
    <row r="192" spans="1:19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1</v>
      </c>
      <c r="Q192">
        <v>10</v>
      </c>
      <c r="R192" s="15">
        <v>42217.670104166667</v>
      </c>
      <c r="S192" s="15">
        <v>42247.670104166667</v>
      </c>
    </row>
    <row r="193" spans="1:19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>
        <v>0</v>
      </c>
      <c r="Q193">
        <v>0</v>
      </c>
      <c r="R193" s="15">
        <v>42282.655543981484</v>
      </c>
      <c r="S193" s="15">
        <v>42342.697210648148</v>
      </c>
    </row>
    <row r="194" spans="1:19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v>7</v>
      </c>
      <c r="Q194">
        <v>30.71</v>
      </c>
      <c r="R194" s="15">
        <v>42768.97084490741</v>
      </c>
      <c r="S194" s="15">
        <v>42789.041666666672</v>
      </c>
    </row>
    <row r="195" spans="1:19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v>28</v>
      </c>
      <c r="Q195">
        <v>51</v>
      </c>
      <c r="R195" s="15">
        <v>41765.938657407409</v>
      </c>
      <c r="S195" s="15">
        <v>41795.938657407409</v>
      </c>
    </row>
    <row r="196" spans="1:19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v>0</v>
      </c>
      <c r="Q196">
        <v>0</v>
      </c>
      <c r="R196" s="15">
        <v>42322.025115740747</v>
      </c>
      <c r="S196" s="15">
        <v>42352.025115740747</v>
      </c>
    </row>
    <row r="197" spans="1:19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v>16</v>
      </c>
      <c r="Q197">
        <v>66.67</v>
      </c>
      <c r="R197" s="15">
        <v>42374.655081018514</v>
      </c>
      <c r="S197" s="15">
        <v>42403.784027777772</v>
      </c>
    </row>
    <row r="198" spans="1:19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>
        <v>0</v>
      </c>
      <c r="Q198">
        <v>0</v>
      </c>
      <c r="R198" s="15">
        <v>41941.585231481484</v>
      </c>
      <c r="S198" s="15">
        <v>41991.626898148148</v>
      </c>
    </row>
    <row r="199" spans="1:19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v>7</v>
      </c>
      <c r="Q199">
        <v>59</v>
      </c>
      <c r="R199" s="15">
        <v>42293.809212962966</v>
      </c>
      <c r="S199" s="15">
        <v>42353.85087962963</v>
      </c>
    </row>
    <row r="200" spans="1:19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1</v>
      </c>
      <c r="Q200">
        <v>100</v>
      </c>
      <c r="R200" s="15">
        <v>42067.947337962964</v>
      </c>
      <c r="S200" s="15">
        <v>42097.905671296292</v>
      </c>
    </row>
    <row r="201" spans="1:19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v>37</v>
      </c>
      <c r="Q201">
        <v>147.4</v>
      </c>
      <c r="R201" s="15">
        <v>41903.882951388885</v>
      </c>
      <c r="S201" s="15">
        <v>41933.882951388885</v>
      </c>
    </row>
    <row r="202" spans="1:19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v>47</v>
      </c>
      <c r="Q202">
        <v>166.06</v>
      </c>
      <c r="R202" s="15">
        <v>41804.937083333331</v>
      </c>
      <c r="S202" s="15">
        <v>41821.9375</v>
      </c>
    </row>
    <row r="203" spans="1:19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11</v>
      </c>
      <c r="Q203">
        <v>40</v>
      </c>
      <c r="R203" s="15">
        <v>42497.070775462969</v>
      </c>
      <c r="S203" s="15">
        <v>42514.600694444445</v>
      </c>
    </row>
    <row r="204" spans="1:19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v>12</v>
      </c>
      <c r="Q204">
        <v>75.25</v>
      </c>
      <c r="R204" s="15">
        <v>41869.798726851855</v>
      </c>
      <c r="S204" s="15">
        <v>41929.798726851855</v>
      </c>
    </row>
    <row r="205" spans="1:19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v>60</v>
      </c>
      <c r="Q205">
        <v>60</v>
      </c>
      <c r="R205" s="15">
        <v>42305.670914351853</v>
      </c>
      <c r="S205" s="15">
        <v>42339.249305555553</v>
      </c>
    </row>
    <row r="206" spans="1:19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31</v>
      </c>
      <c r="Q206">
        <v>1250</v>
      </c>
      <c r="R206" s="15">
        <v>42144.231527777782</v>
      </c>
      <c r="S206" s="15">
        <v>42203.125</v>
      </c>
    </row>
    <row r="207" spans="1:19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v>0</v>
      </c>
      <c r="Q207">
        <v>7</v>
      </c>
      <c r="R207" s="15">
        <v>41995.084074074075</v>
      </c>
      <c r="S207" s="15">
        <v>42024.802777777775</v>
      </c>
    </row>
    <row r="208" spans="1:19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v>38</v>
      </c>
      <c r="Q208">
        <v>56.25</v>
      </c>
      <c r="R208" s="15">
        <v>42074.219699074078</v>
      </c>
      <c r="S208" s="15">
        <v>42104.208333333328</v>
      </c>
    </row>
    <row r="209" spans="1:19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v>8</v>
      </c>
      <c r="Q209">
        <v>38.33</v>
      </c>
      <c r="R209" s="15">
        <v>41904.650578703702</v>
      </c>
      <c r="S209" s="15">
        <v>41934.650578703702</v>
      </c>
    </row>
    <row r="210" spans="1:19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v>2</v>
      </c>
      <c r="Q210">
        <v>27.5</v>
      </c>
      <c r="R210" s="15">
        <v>41991.022488425922</v>
      </c>
      <c r="S210" s="15">
        <v>42015.041666666672</v>
      </c>
    </row>
    <row r="211" spans="1:19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0</v>
      </c>
      <c r="Q211">
        <v>16</v>
      </c>
      <c r="R211" s="15">
        <v>42169.958506944444</v>
      </c>
      <c r="S211" s="15">
        <v>42199.958506944444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0</v>
      </c>
      <c r="Q212">
        <v>1</v>
      </c>
      <c r="R212" s="15">
        <v>41905.636469907404</v>
      </c>
      <c r="S212" s="15">
        <v>41935.636469907404</v>
      </c>
    </row>
    <row r="213" spans="1:19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v>0</v>
      </c>
      <c r="Q213">
        <v>0</v>
      </c>
      <c r="R213" s="15">
        <v>41761.810150462967</v>
      </c>
      <c r="S213" s="15">
        <v>41768.286805555559</v>
      </c>
    </row>
    <row r="214" spans="1:19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v>38</v>
      </c>
      <c r="Q214">
        <v>86.62</v>
      </c>
      <c r="R214" s="15">
        <v>41865.878657407404</v>
      </c>
      <c r="S214" s="15">
        <v>41925.878657407404</v>
      </c>
    </row>
    <row r="215" spans="1:19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v>0</v>
      </c>
      <c r="Q215">
        <v>0</v>
      </c>
      <c r="R215" s="15">
        <v>42613.841261574074</v>
      </c>
      <c r="S215" s="15">
        <v>42644.166666666672</v>
      </c>
    </row>
    <row r="216" spans="1:19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v>53</v>
      </c>
      <c r="Q216">
        <v>88.33</v>
      </c>
      <c r="R216" s="15">
        <v>42534.933321759265</v>
      </c>
      <c r="S216" s="15">
        <v>42554.832638888889</v>
      </c>
    </row>
    <row r="217" spans="1:19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v>3</v>
      </c>
      <c r="Q217">
        <v>23.75</v>
      </c>
      <c r="R217" s="15">
        <v>42446.060694444444</v>
      </c>
      <c r="S217" s="15">
        <v>42461.165972222225</v>
      </c>
    </row>
    <row r="218" spans="1:19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v>0</v>
      </c>
      <c r="Q218">
        <v>0</v>
      </c>
      <c r="R218" s="15">
        <v>42421.141469907408</v>
      </c>
      <c r="S218" s="15">
        <v>42481.099803240737</v>
      </c>
    </row>
    <row r="219" spans="1:19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v>2</v>
      </c>
      <c r="Q219">
        <v>163.33000000000001</v>
      </c>
      <c r="R219" s="15">
        <v>42523.739212962959</v>
      </c>
      <c r="S219" s="15">
        <v>42553.739212962959</v>
      </c>
    </row>
    <row r="220" spans="1:19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1</v>
      </c>
      <c r="Q220">
        <v>6.75</v>
      </c>
      <c r="R220" s="15">
        <v>41833.951516203706</v>
      </c>
      <c r="S220" s="15">
        <v>41863.951516203706</v>
      </c>
    </row>
    <row r="221" spans="1:19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v>0</v>
      </c>
      <c r="Q221">
        <v>25</v>
      </c>
      <c r="R221" s="15">
        <v>42479.039212962962</v>
      </c>
      <c r="S221" s="15">
        <v>42509.039212962962</v>
      </c>
    </row>
    <row r="222" spans="1:19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v>61</v>
      </c>
      <c r="Q222">
        <v>179.12</v>
      </c>
      <c r="R222" s="15">
        <v>42235.117476851854</v>
      </c>
      <c r="S222" s="15">
        <v>42275.117476851854</v>
      </c>
    </row>
    <row r="223" spans="1:19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v>1</v>
      </c>
      <c r="Q223">
        <v>34.950000000000003</v>
      </c>
      <c r="R223" s="15">
        <v>42718.963599537034</v>
      </c>
      <c r="S223" s="15">
        <v>42748.961805555555</v>
      </c>
    </row>
    <row r="224" spans="1:19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v>17</v>
      </c>
      <c r="Q224">
        <v>27.5</v>
      </c>
      <c r="R224" s="15">
        <v>42031.666898148149</v>
      </c>
      <c r="S224" s="15">
        <v>42064.125</v>
      </c>
    </row>
    <row r="225" spans="1:19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v>1</v>
      </c>
      <c r="Q225">
        <v>18.5</v>
      </c>
      <c r="R225" s="15">
        <v>42078.34520833334</v>
      </c>
      <c r="S225" s="15">
        <v>42133.166666666672</v>
      </c>
    </row>
    <row r="226" spans="1:19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v>0</v>
      </c>
      <c r="Q226">
        <v>0</v>
      </c>
      <c r="R226" s="15">
        <v>41905.795706018522</v>
      </c>
      <c r="S226" s="15">
        <v>41933.82708333333</v>
      </c>
    </row>
    <row r="227" spans="1:19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9</v>
      </c>
      <c r="Q227">
        <v>222.5</v>
      </c>
      <c r="R227" s="15">
        <v>42695.7105787037</v>
      </c>
      <c r="S227" s="15">
        <v>42725.7105787037</v>
      </c>
    </row>
    <row r="228" spans="1:19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v>0</v>
      </c>
      <c r="Q228">
        <v>5</v>
      </c>
      <c r="R228" s="15">
        <v>42510.938900462963</v>
      </c>
      <c r="S228" s="15">
        <v>42540.938900462963</v>
      </c>
    </row>
    <row r="229" spans="1:19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v>0</v>
      </c>
      <c r="Q229">
        <v>0</v>
      </c>
      <c r="R229" s="15">
        <v>42511.698101851856</v>
      </c>
      <c r="S229" s="15">
        <v>42535.787500000006</v>
      </c>
    </row>
    <row r="230" spans="1:19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v>16</v>
      </c>
      <c r="Q230">
        <v>29.17</v>
      </c>
      <c r="R230" s="15">
        <v>42041.581307870365</v>
      </c>
      <c r="S230" s="15">
        <v>42071.539641203708</v>
      </c>
    </row>
    <row r="231" spans="1:19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v>2</v>
      </c>
      <c r="Q231">
        <v>1.5</v>
      </c>
      <c r="R231" s="15">
        <v>42307.189270833333</v>
      </c>
      <c r="S231" s="15">
        <v>42322.958333333328</v>
      </c>
    </row>
    <row r="232" spans="1:19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v>22</v>
      </c>
      <c r="Q232">
        <v>126.5</v>
      </c>
      <c r="R232" s="15">
        <v>42353.761759259258</v>
      </c>
      <c r="S232" s="15">
        <v>42383.761759259258</v>
      </c>
    </row>
    <row r="233" spans="1:19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v>0</v>
      </c>
      <c r="Q233">
        <v>10</v>
      </c>
      <c r="R233" s="15">
        <v>42058.603877314818</v>
      </c>
      <c r="S233" s="15">
        <v>42087.165972222225</v>
      </c>
    </row>
    <row r="234" spans="1:19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v>5</v>
      </c>
      <c r="Q234">
        <v>9.4</v>
      </c>
      <c r="R234" s="15">
        <v>42304.940960648149</v>
      </c>
      <c r="S234" s="15">
        <v>42329.166666666672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v>0</v>
      </c>
      <c r="Q235">
        <v>0</v>
      </c>
      <c r="R235" s="15">
        <v>42538.742893518516</v>
      </c>
      <c r="S235" s="15">
        <v>42568.742893518516</v>
      </c>
    </row>
    <row r="236" spans="1:19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v>5</v>
      </c>
      <c r="Q236">
        <v>30</v>
      </c>
      <c r="R236" s="15">
        <v>42122.732499999998</v>
      </c>
      <c r="S236" s="15">
        <v>42155.732638888891</v>
      </c>
    </row>
    <row r="237" spans="1:19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v>3</v>
      </c>
      <c r="Q237">
        <v>10.67</v>
      </c>
      <c r="R237" s="15">
        <v>42209.67288194444</v>
      </c>
      <c r="S237" s="15">
        <v>42223.625</v>
      </c>
    </row>
    <row r="238" spans="1:19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v>13</v>
      </c>
      <c r="Q238">
        <v>25.5</v>
      </c>
      <c r="R238" s="15">
        <v>41990.506377314814</v>
      </c>
      <c r="S238" s="15">
        <v>42020.506377314814</v>
      </c>
    </row>
    <row r="239" spans="1:19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v>0</v>
      </c>
      <c r="Q239">
        <v>20</v>
      </c>
      <c r="R239" s="15">
        <v>42039.194988425923</v>
      </c>
      <c r="S239" s="15">
        <v>42099.153321759266</v>
      </c>
    </row>
    <row r="240" spans="1:19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v>37</v>
      </c>
      <c r="Q240">
        <v>91.25</v>
      </c>
      <c r="R240" s="15">
        <v>41890.086805555555</v>
      </c>
      <c r="S240" s="15">
        <v>41934.207638888889</v>
      </c>
    </row>
    <row r="241" spans="1:19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v>0</v>
      </c>
      <c r="Q241">
        <v>0</v>
      </c>
      <c r="R241" s="15">
        <v>42495.722187499996</v>
      </c>
      <c r="S241" s="15">
        <v>42525.722187499996</v>
      </c>
    </row>
    <row r="242" spans="1:19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1</v>
      </c>
      <c r="Q242">
        <v>50</v>
      </c>
      <c r="R242" s="15">
        <v>42570.850381944445</v>
      </c>
      <c r="S242" s="15">
        <v>42615.850381944445</v>
      </c>
    </row>
    <row r="243" spans="1:19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v>0</v>
      </c>
      <c r="Q243">
        <v>0</v>
      </c>
      <c r="R243" s="15">
        <v>41927.124884259261</v>
      </c>
      <c r="S243" s="15">
        <v>41937.124884259261</v>
      </c>
    </row>
    <row r="244" spans="1:19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v>0</v>
      </c>
      <c r="Q244">
        <v>0</v>
      </c>
      <c r="R244" s="15">
        <v>42730.903726851851</v>
      </c>
      <c r="S244" s="15">
        <v>42760.903726851851</v>
      </c>
    </row>
    <row r="245" spans="1:19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v>27</v>
      </c>
      <c r="Q245">
        <v>22.83</v>
      </c>
      <c r="R245" s="15">
        <v>42475.848067129627</v>
      </c>
      <c r="S245" s="15">
        <v>42505.848067129627</v>
      </c>
    </row>
    <row r="246" spans="1:19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v>10</v>
      </c>
      <c r="Q246">
        <v>16.670000000000002</v>
      </c>
      <c r="R246" s="15">
        <v>42188.83293981482</v>
      </c>
      <c r="S246" s="15">
        <v>42242.772222222222</v>
      </c>
    </row>
    <row r="247" spans="1:19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v>71</v>
      </c>
      <c r="Q247">
        <v>106.97</v>
      </c>
      <c r="R247" s="15">
        <v>42053.049375000002</v>
      </c>
      <c r="S247" s="15">
        <v>42096.041666666672</v>
      </c>
    </row>
    <row r="248" spans="1:19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v>2</v>
      </c>
      <c r="Q248">
        <v>10.25</v>
      </c>
      <c r="R248" s="15">
        <v>41883.916678240741</v>
      </c>
      <c r="S248" s="15">
        <v>41906.916678240741</v>
      </c>
    </row>
    <row r="249" spans="1:19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v>2</v>
      </c>
      <c r="Q249">
        <v>59</v>
      </c>
      <c r="R249" s="15">
        <v>42767.031678240746</v>
      </c>
      <c r="S249" s="15">
        <v>42797.208333333328</v>
      </c>
    </row>
    <row r="250" spans="1:19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v>3</v>
      </c>
      <c r="Q250">
        <v>15.67</v>
      </c>
      <c r="R250" s="15">
        <v>42029.135879629626</v>
      </c>
      <c r="S250" s="15">
        <v>42059.135879629626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v>0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S1 P2:P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5FD3-1227-7246-BB7E-E6357DB07859}">
  <dimension ref="A1:C15"/>
  <sheetViews>
    <sheetView workbookViewId="0">
      <selection activeCell="D9" sqref="D9"/>
    </sheetView>
  </sheetViews>
  <sheetFormatPr baseColWidth="10" defaultRowHeight="15" x14ac:dyDescent="0.2"/>
  <cols>
    <col min="1" max="1" width="24.1640625" bestFit="1" customWidth="1"/>
    <col min="2" max="2" width="11.1640625" style="22" bestFit="1" customWidth="1"/>
    <col min="3" max="3" width="11.1640625" style="20" bestFit="1" customWidth="1"/>
  </cols>
  <sheetData>
    <row r="1" spans="1:3" x14ac:dyDescent="0.2">
      <c r="B1" s="22" t="s">
        <v>8344</v>
      </c>
      <c r="C1" s="20" t="s">
        <v>8345</v>
      </c>
    </row>
    <row r="2" spans="1:3" x14ac:dyDescent="0.2">
      <c r="A2" t="s">
        <v>8346</v>
      </c>
      <c r="B2" s="23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">
      <c r="A3" t="s">
        <v>8347</v>
      </c>
      <c r="B3" s="23">
        <f>MEDIAN('Successful U.S. Kickstarters'!D:D)</f>
        <v>3000</v>
      </c>
      <c r="C3" s="21">
        <f>MEDIAN('Failed U.S. Kickstarters'!D:D)</f>
        <v>5000</v>
      </c>
    </row>
    <row r="4" spans="1:3" x14ac:dyDescent="0.2">
      <c r="A4" t="s">
        <v>8350</v>
      </c>
      <c r="B4" s="23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">
      <c r="A5" t="s">
        <v>8351</v>
      </c>
      <c r="B5" s="23">
        <f>_xlfn.QUARTILE.EXC('Successful U.S. Kickstarters'!D:D, 3)</f>
        <v>5000</v>
      </c>
      <c r="C5" s="21">
        <f>_xlfn.QUARTILE.EXC('Failed U.S. Kickstarters'!D:D, 3)</f>
        <v>10000</v>
      </c>
    </row>
    <row r="6" spans="1:3" x14ac:dyDescent="0.2">
      <c r="A6" t="s">
        <v>8352</v>
      </c>
      <c r="B6" s="23">
        <f>_xlfn.QUARTILE.EXC('Successful U.S. Kickstarters'!D:D, 1)</f>
        <v>1500</v>
      </c>
      <c r="C6" s="21">
        <f>_xlfn.QUARTILE.EXC('Failed U.S. Kickstarters'!D:D, 1)</f>
        <v>2000</v>
      </c>
    </row>
    <row r="7" spans="1:3" x14ac:dyDescent="0.2">
      <c r="A7" t="s">
        <v>8353</v>
      </c>
      <c r="B7" s="23">
        <f>B5-B6</f>
        <v>3500</v>
      </c>
      <c r="C7" s="21">
        <f>C5-C6</f>
        <v>8000</v>
      </c>
    </row>
    <row r="8" spans="1:3" x14ac:dyDescent="0.2">
      <c r="B8" s="23"/>
      <c r="C8" s="21"/>
    </row>
    <row r="9" spans="1:3" x14ac:dyDescent="0.2">
      <c r="A9" t="s">
        <v>8348</v>
      </c>
      <c r="B9" s="23">
        <f>AVERAGE('Successful U.S. Kickstarters'!E:E)</f>
        <v>5601.5458009708727</v>
      </c>
      <c r="C9" s="21">
        <f>AVERAGE('Failed U.S. Kickstarters'!E:E)</f>
        <v>558.65484000000004</v>
      </c>
    </row>
    <row r="10" spans="1:3" x14ac:dyDescent="0.2">
      <c r="A10" t="s">
        <v>8349</v>
      </c>
      <c r="B10" s="23">
        <f>MEDIAN('Successful U.S. Kickstarters'!E:E)</f>
        <v>3167.5</v>
      </c>
      <c r="C10" s="21">
        <f>MEDIAN('Failed U.S. Kickstarters'!E:E)</f>
        <v>103</v>
      </c>
    </row>
    <row r="11" spans="1:3" x14ac:dyDescent="0.2">
      <c r="A11" t="s">
        <v>8354</v>
      </c>
      <c r="B11" s="23">
        <f>_xlfn.STDEV.P('Successful U.S. Kickstarters'!E:E)</f>
        <v>8334.5731699164608</v>
      </c>
      <c r="C11" s="21">
        <f>_xlfn.STDEV.P('Failed U.S. Kickstarters'!E:E)</f>
        <v>1330.5230280400915</v>
      </c>
    </row>
    <row r="12" spans="1:3" x14ac:dyDescent="0.2">
      <c r="A12" t="s">
        <v>8355</v>
      </c>
      <c r="B12" s="23">
        <f>_xlfn.QUARTILE.EXC('Successful U.S. Kickstarters'!E:E, 3)</f>
        <v>5699</v>
      </c>
      <c r="C12" s="21">
        <f>_xlfn.QUARTILE.EXC('Failed U.S. Kickstarters'!E:E, 3)</f>
        <v>501</v>
      </c>
    </row>
    <row r="13" spans="1:3" x14ac:dyDescent="0.2">
      <c r="A13" t="s">
        <v>8356</v>
      </c>
      <c r="B13" s="23">
        <f>_xlfn.QUARTILE.EXC('Successful U.S. Kickstarters'!E:E, 1)</f>
        <v>1716.5074999999999</v>
      </c>
      <c r="C13" s="21">
        <f>_xlfn.QUARTILE.EXC('Failed U.S. Kickstarters'!E:E, 1)</f>
        <v>9.25</v>
      </c>
    </row>
    <row r="14" spans="1:3" x14ac:dyDescent="0.2">
      <c r="A14" t="s">
        <v>8357</v>
      </c>
      <c r="B14" s="23">
        <f>B12-B13</f>
        <v>3982.4925000000003</v>
      </c>
      <c r="C14" s="21">
        <f>C12-C13</f>
        <v>491.75</v>
      </c>
    </row>
    <row r="15" spans="1:3" x14ac:dyDescent="0.2">
      <c r="B15" s="23"/>
      <c r="C15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Sabrina Karam</cp:lastModifiedBy>
  <dcterms:created xsi:type="dcterms:W3CDTF">2017-04-20T15:17:24Z</dcterms:created>
  <dcterms:modified xsi:type="dcterms:W3CDTF">2021-08-14T00:40:42Z</dcterms:modified>
</cp:coreProperties>
</file>