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"/>
    </mc:Choice>
  </mc:AlternateContent>
  <xr:revisionPtr revIDLastSave="22" documentId="8_{D1E3AC08-BAAF-4DA3-8334-DFB525A5E510}" xr6:coauthVersionLast="47" xr6:coauthVersionMax="47" xr10:uidLastSave="{8149AD15-2320-4B18-A5E1-5C5B9ED06738}"/>
  <bookViews>
    <workbookView xWindow="-120" yWindow="-120" windowWidth="38640" windowHeight="21120" activeTab="1" xr2:uid="{1DAC3573-2F00-4CAF-9925-DE49315B4260}"/>
  </bookViews>
  <sheets>
    <sheet name="Sheet1" sheetId="1" r:id="rId1"/>
    <sheet name="Isolasjon" sheetId="2" r:id="rId2"/>
    <sheet name="Tak" sheetId="3" r:id="rId3"/>
  </sheets>
  <definedNames>
    <definedName name="etasjeskilleAreal">Sheet1!$B$33</definedName>
    <definedName name="takAreal">Sheet1!$B$34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3" i="3"/>
  <c r="B9" i="3"/>
  <c r="B4" i="3"/>
  <c r="B12" i="3"/>
  <c r="B11" i="3"/>
  <c r="B8" i="3"/>
  <c r="B7" i="3"/>
  <c r="B14" i="2"/>
  <c r="B34" i="1"/>
  <c r="B13" i="2"/>
  <c r="B33" i="1"/>
  <c r="B32" i="1"/>
  <c r="B15" i="3" l="1"/>
</calcChain>
</file>

<file path=xl/sharedStrings.xml><?xml version="1.0" encoding="utf-8"?>
<sst xmlns="http://schemas.openxmlformats.org/spreadsheetml/2006/main" count="75" uniqueCount="49">
  <si>
    <t>Room Name</t>
  </si>
  <si>
    <t>Area</t>
  </si>
  <si>
    <t>Unit</t>
  </si>
  <si>
    <t>Bedroom 1</t>
  </si>
  <si>
    <t>m²</t>
  </si>
  <si>
    <t>Bedroom 2</t>
  </si>
  <si>
    <t>Kitchen/Living Room</t>
  </si>
  <si>
    <t>Bathroom</t>
  </si>
  <si>
    <t>WC</t>
  </si>
  <si>
    <t>Hallway</t>
  </si>
  <si>
    <t>New Hallway</t>
  </si>
  <si>
    <t>Stairs</t>
  </si>
  <si>
    <t>Laundry Room</t>
  </si>
  <si>
    <t>Garage</t>
  </si>
  <si>
    <t>Bike Storage</t>
  </si>
  <si>
    <t>Storage Room</t>
  </si>
  <si>
    <t>Utility Room</t>
  </si>
  <si>
    <t>Living Room</t>
  </si>
  <si>
    <t>Guest Room</t>
  </si>
  <si>
    <t>Bathroom 2</t>
  </si>
  <si>
    <t>Master Bedroom</t>
  </si>
  <si>
    <t>Walk-In Closet</t>
  </si>
  <si>
    <t>Small Stairs</t>
  </si>
  <si>
    <t>Big Hallway</t>
  </si>
  <si>
    <t>Kitchen</t>
  </si>
  <si>
    <t>Entre</t>
  </si>
  <si>
    <t>Hobbyroom</t>
  </si>
  <si>
    <t>Grunnplate</t>
  </si>
  <si>
    <t>Etasjeskille</t>
  </si>
  <si>
    <t>Grunnflate</t>
  </si>
  <si>
    <t>Kjeller vegger</t>
  </si>
  <si>
    <t>Vegger</t>
  </si>
  <si>
    <t>Tak</t>
  </si>
  <si>
    <t>Part Number</t>
  </si>
  <si>
    <t>Name</t>
  </si>
  <si>
    <t>Price per sqm (NOK/m²)</t>
  </si>
  <si>
    <t>GLAVA PROFF 34 PLATE 50X560X1200MM</t>
  </si>
  <si>
    <t>GLAVA PROFF 34 PLATE 70X570X1200MM</t>
  </si>
  <si>
    <t>GLAVA PROFF 34 PLATE 100X570X1200MM</t>
  </si>
  <si>
    <t>GLAVA PROFF 34 PLATE 150X570X1200MM</t>
  </si>
  <si>
    <t>GLAVA PROFF 34 PLATE 200X570X1200MM</t>
  </si>
  <si>
    <t>Sperr</t>
  </si>
  <si>
    <t>Lengde Sperr</t>
  </si>
  <si>
    <t>Antall sperr</t>
  </si>
  <si>
    <t>Sperr Totalt</t>
  </si>
  <si>
    <t>Pris per m I bjelke</t>
  </si>
  <si>
    <t>48*48</t>
  </si>
  <si>
    <t>Totalt</t>
  </si>
  <si>
    <t>Feder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</si>
</sst>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B91D-D3E7-4D51-BEB3-FA38B3BA7C39}">
  <dimension ref="A2:C34"/>
  <sheetViews>
    <sheetView topLeftCell="A3" workbookViewId="0">
      <selection activeCell="B34" sqref="B34"/>
    </sheetView>
  </sheetViews>
  <sheetFormatPr defaultRowHeight="15" x14ac:dyDescent="0.25"/>
  <cols>
    <col min="1" max="1" width="10.85546875" bestFit="1" customWidth="1"/>
  </cols>
  <sheetData>
    <row r="2" spans="1:3" ht="30" x14ac:dyDescent="0.25">
      <c r="A2" s="1" t="s">
        <v>0</v>
      </c>
      <c r="B2" s="1" t="s">
        <v>1</v>
      </c>
      <c r="C2" s="1" t="s">
        <v>2</v>
      </c>
    </row>
    <row r="3" spans="1:3" ht="30" x14ac:dyDescent="0.25">
      <c r="A3" s="2" t="s">
        <v>3</v>
      </c>
      <c r="B3" s="2">
        <v>9.6</v>
      </c>
      <c r="C3" s="2" t="s">
        <v>4</v>
      </c>
    </row>
    <row r="4" spans="1:3" ht="30" x14ac:dyDescent="0.25">
      <c r="A4" s="2" t="s">
        <v>5</v>
      </c>
      <c r="B4" s="2">
        <v>11</v>
      </c>
      <c r="C4" s="2" t="s">
        <v>4</v>
      </c>
    </row>
    <row r="5" spans="1:3" ht="45" x14ac:dyDescent="0.25">
      <c r="A5" s="2" t="s">
        <v>6</v>
      </c>
      <c r="B5" s="2">
        <v>32.4</v>
      </c>
      <c r="C5" s="2" t="s">
        <v>4</v>
      </c>
    </row>
    <row r="6" spans="1:3" ht="30" x14ac:dyDescent="0.25">
      <c r="A6" s="2" t="s">
        <v>7</v>
      </c>
      <c r="B6" s="2">
        <v>7.6</v>
      </c>
      <c r="C6" s="2" t="s">
        <v>4</v>
      </c>
    </row>
    <row r="7" spans="1:3" x14ac:dyDescent="0.25">
      <c r="A7" s="2" t="s">
        <v>8</v>
      </c>
      <c r="B7" s="2">
        <v>4.0999999999999996</v>
      </c>
      <c r="C7" s="2" t="s">
        <v>4</v>
      </c>
    </row>
    <row r="8" spans="1:3" x14ac:dyDescent="0.25">
      <c r="A8" s="2" t="s">
        <v>9</v>
      </c>
      <c r="B8" s="2">
        <v>11.3</v>
      </c>
      <c r="C8" s="2" t="s">
        <v>4</v>
      </c>
    </row>
    <row r="9" spans="1:3" ht="30" x14ac:dyDescent="0.25">
      <c r="A9" s="2" t="s">
        <v>10</v>
      </c>
      <c r="B9" s="2">
        <v>2.5</v>
      </c>
      <c r="C9" s="2" t="s">
        <v>4</v>
      </c>
    </row>
    <row r="10" spans="1:3" x14ac:dyDescent="0.25">
      <c r="A10" s="2" t="s">
        <v>11</v>
      </c>
      <c r="B10" s="2">
        <v>12.2</v>
      </c>
      <c r="C10" s="2" t="s">
        <v>4</v>
      </c>
    </row>
    <row r="11" spans="1:3" ht="30" x14ac:dyDescent="0.25">
      <c r="A11" s="2" t="s">
        <v>12</v>
      </c>
      <c r="B11" s="2">
        <v>12.9</v>
      </c>
      <c r="C11" s="2" t="s">
        <v>4</v>
      </c>
    </row>
    <row r="12" spans="1:3" x14ac:dyDescent="0.25">
      <c r="A12" s="2" t="s">
        <v>13</v>
      </c>
      <c r="B12" s="2">
        <v>55.3</v>
      </c>
      <c r="C12" s="2" t="s">
        <v>4</v>
      </c>
    </row>
    <row r="13" spans="1:3" ht="30" x14ac:dyDescent="0.25">
      <c r="A13" s="2" t="s">
        <v>14</v>
      </c>
      <c r="B13" s="2">
        <v>16</v>
      </c>
      <c r="C13" s="2" t="s">
        <v>4</v>
      </c>
    </row>
    <row r="14" spans="1:3" ht="30" x14ac:dyDescent="0.25">
      <c r="A14" s="2" t="s">
        <v>15</v>
      </c>
      <c r="B14" s="2">
        <v>6.6</v>
      </c>
      <c r="C14" s="2" t="s">
        <v>4</v>
      </c>
    </row>
    <row r="15" spans="1:3" ht="30" x14ac:dyDescent="0.25">
      <c r="A15" s="2" t="s">
        <v>16</v>
      </c>
      <c r="B15" s="2">
        <v>47</v>
      </c>
      <c r="C15" s="2" t="s">
        <v>4</v>
      </c>
    </row>
    <row r="16" spans="1:3" ht="30" x14ac:dyDescent="0.25">
      <c r="A16" s="2" t="s">
        <v>17</v>
      </c>
      <c r="B16" s="2">
        <v>32.6</v>
      </c>
      <c r="C16" s="2" t="s">
        <v>4</v>
      </c>
    </row>
    <row r="17" spans="1:3" ht="30" x14ac:dyDescent="0.25">
      <c r="A17" s="2" t="s">
        <v>18</v>
      </c>
      <c r="B17" s="2">
        <v>7.9</v>
      </c>
      <c r="C17" s="2" t="s">
        <v>4</v>
      </c>
    </row>
    <row r="18" spans="1:3" ht="30" x14ac:dyDescent="0.25">
      <c r="A18" s="2" t="s">
        <v>19</v>
      </c>
      <c r="B18" s="2">
        <v>12.6</v>
      </c>
      <c r="C18" s="2" t="s">
        <v>4</v>
      </c>
    </row>
    <row r="19" spans="1:3" ht="30" x14ac:dyDescent="0.25">
      <c r="A19" s="2" t="s">
        <v>20</v>
      </c>
      <c r="B19" s="2">
        <v>14.1</v>
      </c>
      <c r="C19" s="2" t="s">
        <v>4</v>
      </c>
    </row>
    <row r="20" spans="1:3" ht="30" x14ac:dyDescent="0.25">
      <c r="A20" s="2" t="s">
        <v>21</v>
      </c>
      <c r="B20" s="2">
        <v>10.6</v>
      </c>
      <c r="C20" s="2" t="s">
        <v>4</v>
      </c>
    </row>
    <row r="21" spans="1:3" ht="30" x14ac:dyDescent="0.25">
      <c r="A21" s="2" t="s">
        <v>22</v>
      </c>
      <c r="B21" s="2">
        <v>3</v>
      </c>
      <c r="C21" s="2" t="s">
        <v>4</v>
      </c>
    </row>
    <row r="22" spans="1:3" ht="30" x14ac:dyDescent="0.25">
      <c r="A22" s="2" t="s">
        <v>23</v>
      </c>
      <c r="B22" s="2">
        <v>15</v>
      </c>
      <c r="C22" s="2" t="s">
        <v>4</v>
      </c>
    </row>
    <row r="23" spans="1:3" x14ac:dyDescent="0.25">
      <c r="A23" s="2" t="s">
        <v>24</v>
      </c>
      <c r="B23" s="2">
        <v>20</v>
      </c>
      <c r="C23" s="2" t="s">
        <v>4</v>
      </c>
    </row>
    <row r="24" spans="1:3" x14ac:dyDescent="0.25">
      <c r="A24" s="2" t="s">
        <v>25</v>
      </c>
      <c r="B24" s="2">
        <v>9.3000000000000007</v>
      </c>
    </row>
    <row r="25" spans="1:3" ht="30" x14ac:dyDescent="0.25">
      <c r="A25" s="2" t="s">
        <v>26</v>
      </c>
      <c r="B25" s="2">
        <v>16.7</v>
      </c>
    </row>
    <row r="32" spans="1:3" x14ac:dyDescent="0.25">
      <c r="A32" t="s">
        <v>27</v>
      </c>
      <c r="B32">
        <f>B10+B11+B12+B13+B14+B15+B9+B24+B25</f>
        <v>178.5</v>
      </c>
    </row>
    <row r="33" spans="1:2" x14ac:dyDescent="0.25">
      <c r="A33" t="s">
        <v>28</v>
      </c>
      <c r="B33" s="3">
        <f>5.656*18.34+2.03*8.155</f>
        <v>120.28568999999999</v>
      </c>
    </row>
    <row r="34" spans="1:2" x14ac:dyDescent="0.25">
      <c r="A34" t="s">
        <v>32</v>
      </c>
      <c r="B34">
        <f>etasjeskilleAreal+15</f>
        <v>135.28568999999999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2C65-22F5-4BB4-9EFC-8DD5513A931B}">
  <dimension ref="A2:C15"/>
  <sheetViews>
    <sheetView tabSelected="1" workbookViewId="0">
      <selection activeCell="C16" sqref="C16"/>
    </sheetView>
  </sheetViews>
  <sheetFormatPr defaultRowHeight="15" x14ac:dyDescent="0.25"/>
  <cols>
    <col min="1" max="1" width="20.28515625" customWidth="1"/>
    <col min="2" max="2" width="41.140625" customWidth="1"/>
    <col min="3" max="3" width="31.5703125" customWidth="1"/>
  </cols>
  <sheetData>
    <row r="2" spans="1:3" ht="60" x14ac:dyDescent="0.25">
      <c r="A2" s="1" t="s">
        <v>33</v>
      </c>
      <c r="B2" s="1" t="s">
        <v>34</v>
      </c>
      <c r="C2" s="1" t="s">
        <v>35</v>
      </c>
    </row>
    <row r="3" spans="1:3" x14ac:dyDescent="0.25">
      <c r="A3" s="2">
        <v>50673961</v>
      </c>
      <c r="B3" s="2" t="s">
        <v>36</v>
      </c>
      <c r="C3" s="2">
        <v>65.540000000000006</v>
      </c>
    </row>
    <row r="4" spans="1:3" x14ac:dyDescent="0.25">
      <c r="A4" s="2">
        <v>50673976</v>
      </c>
      <c r="B4" s="2" t="s">
        <v>37</v>
      </c>
      <c r="C4" s="2">
        <v>89.68</v>
      </c>
    </row>
    <row r="5" spans="1:3" x14ac:dyDescent="0.25">
      <c r="A5" s="2">
        <v>50673624</v>
      </c>
      <c r="B5" s="2" t="s">
        <v>38</v>
      </c>
      <c r="C5" s="2">
        <v>124.76</v>
      </c>
    </row>
    <row r="6" spans="1:3" x14ac:dyDescent="0.25">
      <c r="A6" s="2">
        <v>50673632</v>
      </c>
      <c r="B6" s="2" t="s">
        <v>39</v>
      </c>
      <c r="C6" s="2">
        <v>188.58</v>
      </c>
    </row>
    <row r="7" spans="1:3" x14ac:dyDescent="0.25">
      <c r="A7" s="2">
        <v>50673658</v>
      </c>
      <c r="B7" s="2" t="s">
        <v>40</v>
      </c>
      <c r="C7" s="2">
        <v>248.66</v>
      </c>
    </row>
    <row r="10" spans="1:3" x14ac:dyDescent="0.25">
      <c r="A10" t="s">
        <v>29</v>
      </c>
    </row>
    <row r="11" spans="1:3" x14ac:dyDescent="0.25">
      <c r="A11" t="s">
        <v>30</v>
      </c>
    </row>
    <row r="12" spans="1:3" x14ac:dyDescent="0.25">
      <c r="A12" t="s">
        <v>31</v>
      </c>
    </row>
    <row r="13" spans="1:3" x14ac:dyDescent="0.25">
      <c r="A13" t="s">
        <v>28</v>
      </c>
      <c r="B13" s="5">
        <f>etasjeskilleAreal*C7</f>
        <v>29910.239675399996</v>
      </c>
    </row>
    <row r="14" spans="1:3" x14ac:dyDescent="0.25">
      <c r="A14" t="s">
        <v>32</v>
      </c>
      <c r="B14" s="5">
        <f>takAreal*(C7+C5+C3)</f>
        <v>59385.0064824</v>
      </c>
    </row>
    <row r="15" spans="1:3" x14ac:dyDescent="0.25">
      <c r="A15" t="s">
        <v>47</v>
      </c>
      <c r="B15">
        <f>SUM(B10:B14)</f>
        <v>89295.246157799993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C47F-51F4-4697-B823-762299CDDDDE}">
  <dimension ref="A1:B15"/>
  <sheetViews>
    <sheetView workbookViewId="0">
      <selection activeCell="E18" sqref="E18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45</v>
      </c>
      <c r="B1">
        <v>280</v>
      </c>
    </row>
    <row r="2" spans="1:2" x14ac:dyDescent="0.25">
      <c r="A2" t="s">
        <v>46</v>
      </c>
      <c r="B2">
        <v>15</v>
      </c>
    </row>
    <row r="3" spans="1:2" x14ac:dyDescent="0.25">
      <c r="A3" t="s">
        <v>48</v>
      </c>
      <c r="B3">
        <v>5</v>
      </c>
    </row>
    <row r="4" spans="1:2" x14ac:dyDescent="0.25">
      <c r="A4" t="s">
        <v>47</v>
      </c>
      <c r="B4">
        <f>SUM(B1:B3)</f>
        <v>300</v>
      </c>
    </row>
    <row r="7" spans="1:2" x14ac:dyDescent="0.25">
      <c r="A7" t="s">
        <v>42</v>
      </c>
      <c r="B7" s="4">
        <f>(4.25+5.535)*COS(RADIANS(14))+0.7</f>
        <v>10.194343681610626</v>
      </c>
    </row>
    <row r="8" spans="1:2" x14ac:dyDescent="0.25">
      <c r="A8" t="s">
        <v>43</v>
      </c>
      <c r="B8">
        <f>_xlfn.CEILING.MATH((18.34-8.155-2.315)/0.6+1)</f>
        <v>15</v>
      </c>
    </row>
    <row r="9" spans="1:2" x14ac:dyDescent="0.25">
      <c r="A9" t="s">
        <v>41</v>
      </c>
      <c r="B9">
        <f>B8*B7*B4</f>
        <v>45874.546567247817</v>
      </c>
    </row>
    <row r="11" spans="1:2" x14ac:dyDescent="0.25">
      <c r="A11" t="s">
        <v>42</v>
      </c>
      <c r="B11" s="4">
        <f>(2.3+5.535)*COS(RADIANS(14))+0.7+0.6</f>
        <v>8.9022670153724324</v>
      </c>
    </row>
    <row r="12" spans="1:2" x14ac:dyDescent="0.25">
      <c r="A12" t="s">
        <v>43</v>
      </c>
      <c r="B12">
        <f>_xlfn.CEILING.MATH((8.155+2.315)/0.6+1)</f>
        <v>19</v>
      </c>
    </row>
    <row r="13" spans="1:2" x14ac:dyDescent="0.25">
      <c r="A13" t="s">
        <v>41</v>
      </c>
      <c r="B13">
        <f>B12*B11*B4</f>
        <v>50742.921987622867</v>
      </c>
    </row>
    <row r="15" spans="1:2" x14ac:dyDescent="0.25">
      <c r="A15" t="s">
        <v>44</v>
      </c>
      <c r="B15">
        <f>B9+B13</f>
        <v>96617.468554870691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Isolasjon</vt:lpstr>
      <vt:lpstr>Tak</vt:lpstr>
      <vt:lpstr>etasjeskilleAreal</vt:lpstr>
      <vt:lpstr>takAreal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2024-06-06T14:18:24Z</dcterms:created>
  <dcterms:modified xsi:type="dcterms:W3CDTF">2024-06-07T08:56:54Z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2024-06-07T08:52:19Z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6d086d3e-c6ed-403b-9d3c-e29da029d674</vt:lpwstr>
  </property>
  <property fmtid="{D5CDD505-2E9C-101B-9397-08002B2CF9AE}" pid="8" name="MSIP_Label_2b07a9b9-c9e2-41b2-9710-71f468766d72_ContentBits">
    <vt:lpwstr>0</vt:lpwstr>
  </property>
</Properties>
</file>