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lfalavalonline-my.sharepoint.com/personal/kska_framo_no/Documents/Documents/Github/klubben/Enova/"/>
    </mc:Choice>
  </mc:AlternateContent>
  <xr:revisionPtr revIDLastSave="77" documentId="8_{9E600BCF-DA75-4632-9128-AE3621357B06}" xr6:coauthVersionLast="47" xr6:coauthVersionMax="47" xr10:uidLastSave="{C958A436-AE08-4756-9F44-B0CEA8033BD2}"/>
  <bookViews>
    <workbookView xWindow="4980" yWindow="4980" windowWidth="28800" windowHeight="15375" xr2:uid="{2132B2E6-8037-4EA8-B9B7-9152243AD9ED}"/>
  </bookViews>
  <sheets>
    <sheet name="Vinduer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6" i="2" l="1"/>
  <c r="G13" i="2"/>
  <c r="D42" i="2"/>
  <c r="D15" i="2"/>
  <c r="D14" i="2"/>
  <c r="D13" i="2"/>
  <c r="I14" i="1"/>
  <c r="B14" i="1"/>
  <c r="I10" i="1"/>
  <c r="I3" i="1"/>
  <c r="I4" i="1"/>
  <c r="I5" i="1"/>
  <c r="I6" i="1"/>
  <c r="I7" i="1"/>
  <c r="I8" i="1"/>
  <c r="I9" i="1"/>
  <c r="I11" i="1"/>
  <c r="I2" i="1"/>
  <c r="I13" i="1"/>
  <c r="I12" i="1"/>
</calcChain>
</file>

<file path=xl/sharedStrings.xml><?xml version="1.0" encoding="utf-8"?>
<sst xmlns="http://schemas.openxmlformats.org/spreadsheetml/2006/main" count="65" uniqueCount="42">
  <si>
    <t>1 Etasje</t>
  </si>
  <si>
    <t>2 Etasje</t>
  </si>
  <si>
    <t>ID</t>
  </si>
  <si>
    <t>A</t>
  </si>
  <si>
    <t>Lokasjon</t>
  </si>
  <si>
    <t>U-verdi</t>
  </si>
  <si>
    <t>E1</t>
  </si>
  <si>
    <t>F1</t>
  </si>
  <si>
    <t>F2</t>
  </si>
  <si>
    <t>F3</t>
  </si>
  <si>
    <t>F4</t>
  </si>
  <si>
    <t>G1</t>
  </si>
  <si>
    <t>G2</t>
  </si>
  <si>
    <t>G3</t>
  </si>
  <si>
    <t>H1</t>
  </si>
  <si>
    <t>A1</t>
  </si>
  <si>
    <t>A2</t>
  </si>
  <si>
    <t>B1</t>
  </si>
  <si>
    <t>WD04</t>
  </si>
  <si>
    <t>Vaskerom</t>
  </si>
  <si>
    <t>WD21</t>
  </si>
  <si>
    <t>WD20</t>
  </si>
  <si>
    <t>WD03</t>
  </si>
  <si>
    <t>WD02</t>
  </si>
  <si>
    <t>WD01</t>
  </si>
  <si>
    <t>WD05</t>
  </si>
  <si>
    <t>WD06</t>
  </si>
  <si>
    <t>Skyvedør</t>
  </si>
  <si>
    <t>Vegg</t>
  </si>
  <si>
    <t>B</t>
  </si>
  <si>
    <t>C</t>
  </si>
  <si>
    <t>D</t>
  </si>
  <si>
    <t>E</t>
  </si>
  <si>
    <t>F</t>
  </si>
  <si>
    <t>G</t>
  </si>
  <si>
    <t>H</t>
  </si>
  <si>
    <t>Length</t>
  </si>
  <si>
    <t>Innvendig areal</t>
  </si>
  <si>
    <t>2.2m Høyde</t>
  </si>
  <si>
    <t>Areal</t>
  </si>
  <si>
    <t>H2</t>
  </si>
  <si>
    <t>H3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</si>
</sst>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DF3079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3</xdr:col>
      <xdr:colOff>486063</xdr:colOff>
      <xdr:row>10</xdr:row>
      <xdr:rowOff>143134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443A5F5-7D2B-75A2-42E9-D5336F156A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90500"/>
          <a:ext cx="2067213" cy="185763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26</xdr:row>
      <xdr:rowOff>57150</xdr:rowOff>
    </xdr:from>
    <xdr:to>
      <xdr:col>3</xdr:col>
      <xdr:colOff>857590</xdr:colOff>
      <xdr:row>37</xdr:row>
      <xdr:rowOff>124127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25A6EE7-7E55-5610-0A36-D8ECED4D33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5010150"/>
          <a:ext cx="2438740" cy="2162477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6A206-E1FC-4007-8343-B6231B26B32E}">
  <dimension ref="A1:I19"/>
  <sheetViews>
    <sheetView tabSelected="1" workbookViewId="0">
      <selection activeCell="A14" sqref="A14"/>
    </sheetView>
  </sheetViews>
  <sheetFormatPr defaultRowHeight="15" x14ac:dyDescent="0.25"/>
  <sheetData>
    <row r="1" spans="1:9" x14ac:dyDescent="0.25">
      <c r="A1" t="s">
        <v>2</v>
      </c>
      <c r="B1" t="s">
        <v>3</v>
      </c>
      <c r="C1" t="s">
        <v>4</v>
      </c>
      <c r="D1" t="s">
        <v>5</v>
      </c>
      <c r="I1" t="s">
        <v>39</v>
      </c>
    </row>
    <row r="2" spans="1:9" x14ac:dyDescent="0.25">
      <c r="A2" t="s">
        <v>15</v>
      </c>
      <c r="B2">
        <v>3.19</v>
      </c>
      <c r="C2" t="s">
        <v>0</v>
      </c>
      <c r="D2">
        <v>0.8</v>
      </c>
      <c r="E2" t="s">
        <v>18</v>
      </c>
      <c r="F2">
        <v>3.35</v>
      </c>
      <c r="G2">
        <v>1.1000000000000001</v>
      </c>
      <c r="I2">
        <f>F2*G2</f>
        <v>3.6850000000000005</v>
      </c>
    </row>
    <row r="3" spans="1:9" x14ac:dyDescent="0.25">
      <c r="A3" t="s">
        <v>6</v>
      </c>
      <c r="B3">
        <v>1.32</v>
      </c>
      <c r="C3" t="s">
        <v>0</v>
      </c>
      <c r="D3">
        <v>0.8</v>
      </c>
      <c r="E3" t="s">
        <v>19</v>
      </c>
      <c r="F3">
        <v>1.4</v>
      </c>
      <c r="G3">
        <v>1.1000000000000001</v>
      </c>
      <c r="I3">
        <f t="shared" ref="I3:I9" si="0">F3*G3</f>
        <v>1.54</v>
      </c>
    </row>
    <row r="4" spans="1:9" x14ac:dyDescent="0.25">
      <c r="A4" t="s">
        <v>7</v>
      </c>
      <c r="B4">
        <v>1.32</v>
      </c>
      <c r="C4" t="s">
        <v>0</v>
      </c>
      <c r="D4">
        <v>0.8</v>
      </c>
      <c r="E4" t="s">
        <v>20</v>
      </c>
      <c r="F4">
        <v>1</v>
      </c>
      <c r="G4">
        <v>0.6</v>
      </c>
      <c r="I4">
        <f t="shared" si="0"/>
        <v>0.6</v>
      </c>
    </row>
    <row r="5" spans="1:9" x14ac:dyDescent="0.25">
      <c r="A5" t="s">
        <v>8</v>
      </c>
      <c r="B5">
        <v>1.98</v>
      </c>
      <c r="C5" t="s">
        <v>0</v>
      </c>
      <c r="D5">
        <v>0.8</v>
      </c>
      <c r="E5" t="s">
        <v>21</v>
      </c>
      <c r="F5">
        <v>1.2</v>
      </c>
      <c r="G5">
        <v>1.2</v>
      </c>
      <c r="I5">
        <f t="shared" si="0"/>
        <v>1.44</v>
      </c>
    </row>
    <row r="6" spans="1:9" x14ac:dyDescent="0.25">
      <c r="A6" t="s">
        <v>9</v>
      </c>
      <c r="B6">
        <v>1.32</v>
      </c>
      <c r="C6" t="s">
        <v>0</v>
      </c>
      <c r="D6">
        <v>0.8</v>
      </c>
      <c r="I6">
        <f t="shared" si="0"/>
        <v>0</v>
      </c>
    </row>
    <row r="7" spans="1:9" x14ac:dyDescent="0.25">
      <c r="A7" t="s">
        <v>10</v>
      </c>
      <c r="B7">
        <v>1.98</v>
      </c>
      <c r="C7" t="s">
        <v>0</v>
      </c>
      <c r="D7">
        <v>0.8</v>
      </c>
      <c r="I7">
        <f t="shared" si="0"/>
        <v>0</v>
      </c>
    </row>
    <row r="8" spans="1:9" x14ac:dyDescent="0.25">
      <c r="A8" t="s">
        <v>11</v>
      </c>
      <c r="B8">
        <v>6.6</v>
      </c>
      <c r="C8" t="s">
        <v>0</v>
      </c>
      <c r="D8">
        <v>1.8</v>
      </c>
      <c r="E8" t="s">
        <v>26</v>
      </c>
      <c r="F8">
        <v>2.4500000000000002</v>
      </c>
      <c r="G8">
        <v>2</v>
      </c>
      <c r="I8">
        <f t="shared" si="0"/>
        <v>4.9000000000000004</v>
      </c>
    </row>
    <row r="9" spans="1:9" x14ac:dyDescent="0.25">
      <c r="A9" t="s">
        <v>12</v>
      </c>
      <c r="B9">
        <v>1.9</v>
      </c>
      <c r="C9" t="s">
        <v>0</v>
      </c>
      <c r="D9">
        <v>2.8</v>
      </c>
      <c r="E9" t="s">
        <v>25</v>
      </c>
      <c r="F9">
        <v>3.3149999999999999</v>
      </c>
      <c r="G9">
        <v>2</v>
      </c>
      <c r="I9">
        <f t="shared" si="0"/>
        <v>6.63</v>
      </c>
    </row>
    <row r="10" spans="1:9" x14ac:dyDescent="0.25">
      <c r="A10" t="s">
        <v>13</v>
      </c>
      <c r="B10">
        <v>4.9000000000000004</v>
      </c>
      <c r="C10" t="s">
        <v>0</v>
      </c>
      <c r="D10">
        <v>3.8</v>
      </c>
      <c r="E10" t="s">
        <v>27</v>
      </c>
      <c r="F10">
        <v>3.35</v>
      </c>
      <c r="G10">
        <v>2</v>
      </c>
      <c r="I10">
        <f>F10*G10</f>
        <v>6.7</v>
      </c>
    </row>
    <row r="11" spans="1:9" x14ac:dyDescent="0.25">
      <c r="A11" t="s">
        <v>14</v>
      </c>
      <c r="B11">
        <v>2.6</v>
      </c>
      <c r="C11" t="s">
        <v>0</v>
      </c>
      <c r="D11">
        <v>4.8</v>
      </c>
      <c r="E11" t="s">
        <v>22</v>
      </c>
      <c r="F11">
        <v>2.2999999999999998</v>
      </c>
      <c r="G11">
        <v>1.54</v>
      </c>
      <c r="I11">
        <f>F11*G11</f>
        <v>3.5419999999999998</v>
      </c>
    </row>
    <row r="12" spans="1:9" x14ac:dyDescent="0.25">
      <c r="A12" t="s">
        <v>40</v>
      </c>
      <c r="C12" t="s">
        <v>0</v>
      </c>
      <c r="E12" t="s">
        <v>23</v>
      </c>
      <c r="F12">
        <v>2.2999999999999998</v>
      </c>
      <c r="G12">
        <v>2.39</v>
      </c>
      <c r="H12">
        <v>0.877</v>
      </c>
      <c r="I12">
        <f>F12*H12+1/2*F12*(G12-H12)</f>
        <v>3.7570499999999996</v>
      </c>
    </row>
    <row r="13" spans="1:9" x14ac:dyDescent="0.25">
      <c r="A13" t="s">
        <v>41</v>
      </c>
      <c r="C13" t="s">
        <v>0</v>
      </c>
      <c r="E13" t="s">
        <v>24</v>
      </c>
      <c r="F13">
        <v>2.2999999999999998</v>
      </c>
      <c r="G13">
        <v>2.39</v>
      </c>
      <c r="H13">
        <v>0.877</v>
      </c>
      <c r="I13">
        <f>F13*H13+1/2*F13*(G13-H13)</f>
        <v>3.7570499999999996</v>
      </c>
    </row>
    <row r="14" spans="1:9" x14ac:dyDescent="0.25">
      <c r="B14">
        <f>SUM(B2:B13)</f>
        <v>27.11</v>
      </c>
      <c r="I14">
        <f>SUM(I2:I13)</f>
        <v>36.551099999999998</v>
      </c>
    </row>
    <row r="17" spans="1:4" x14ac:dyDescent="0.25">
      <c r="A17" t="s">
        <v>15</v>
      </c>
      <c r="B17">
        <v>1.17</v>
      </c>
      <c r="C17" t="s">
        <v>1</v>
      </c>
      <c r="D17">
        <v>0.8</v>
      </c>
    </row>
    <row r="18" spans="1:4" x14ac:dyDescent="0.25">
      <c r="A18" t="s">
        <v>16</v>
      </c>
      <c r="B18">
        <v>7.56</v>
      </c>
      <c r="C18" t="s">
        <v>1</v>
      </c>
      <c r="D18">
        <v>0.8</v>
      </c>
    </row>
    <row r="19" spans="1:4" x14ac:dyDescent="0.25">
      <c r="A19" t="s">
        <v>17</v>
      </c>
      <c r="B19">
        <v>2.2000000000000002</v>
      </c>
      <c r="C19" t="s">
        <v>1</v>
      </c>
      <c r="D19">
        <v>0.8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E6680-08A9-459E-8A29-FC589C6B7651}">
  <dimension ref="A12:G46"/>
  <sheetViews>
    <sheetView topLeftCell="A13" workbookViewId="0">
      <selection activeCell="D45" sqref="D45"/>
    </sheetView>
  </sheetViews>
  <sheetFormatPr defaultRowHeight="15" x14ac:dyDescent="0.25"/>
  <cols>
    <col min="1" max="1" width="5.42578125" bestFit="1" customWidth="1"/>
    <col min="4" max="4" width="114" bestFit="1" customWidth="1"/>
  </cols>
  <sheetData>
    <row r="12" spans="1:7" x14ac:dyDescent="0.25">
      <c r="A12" t="s">
        <v>28</v>
      </c>
      <c r="B12" t="s">
        <v>36</v>
      </c>
      <c r="D12" t="s">
        <v>37</v>
      </c>
    </row>
    <row r="13" spans="1:7" x14ac:dyDescent="0.25">
      <c r="A13" t="s">
        <v>3</v>
      </c>
      <c r="B13">
        <v>4.95</v>
      </c>
      <c r="D13">
        <f>(B19-2*0.2)*(B18-2*0.2)</f>
        <v>84.239999999999981</v>
      </c>
      <c r="G13">
        <f>B20*B19-B15*B14</f>
        <v>89.584000000000003</v>
      </c>
    </row>
    <row r="14" spans="1:7" x14ac:dyDescent="0.25">
      <c r="A14" t="s">
        <v>29</v>
      </c>
      <c r="B14">
        <v>1.2</v>
      </c>
      <c r="D14">
        <f>B14*(B15+2*0.2)</f>
        <v>2.7359999999999878</v>
      </c>
    </row>
    <row r="15" spans="1:7" x14ac:dyDescent="0.25">
      <c r="A15" t="s">
        <v>30</v>
      </c>
      <c r="B15">
        <v>1.8799999999999899</v>
      </c>
      <c r="D15">
        <f>D13-D14</f>
        <v>81.503999999999991</v>
      </c>
    </row>
    <row r="16" spans="1:7" x14ac:dyDescent="0.25">
      <c r="A16" t="s">
        <v>31</v>
      </c>
      <c r="B16">
        <v>1.2</v>
      </c>
    </row>
    <row r="17" spans="1:2" x14ac:dyDescent="0.25">
      <c r="A17" t="s">
        <v>32</v>
      </c>
      <c r="B17">
        <v>4.37</v>
      </c>
    </row>
    <row r="18" spans="1:2" x14ac:dyDescent="0.25">
      <c r="A18" t="s">
        <v>33</v>
      </c>
      <c r="B18">
        <v>8.1999999999999993</v>
      </c>
    </row>
    <row r="19" spans="1:2" x14ac:dyDescent="0.25">
      <c r="A19" t="s">
        <v>34</v>
      </c>
      <c r="B19">
        <v>11.2</v>
      </c>
    </row>
    <row r="20" spans="1:2" x14ac:dyDescent="0.25">
      <c r="A20" t="s">
        <v>35</v>
      </c>
      <c r="B20">
        <v>8.1999999999999993</v>
      </c>
    </row>
    <row r="33" spans="1:6" x14ac:dyDescent="0.25">
      <c r="A33" s="1"/>
    </row>
    <row r="40" spans="1:6" x14ac:dyDescent="0.25">
      <c r="A40" t="s">
        <v>28</v>
      </c>
      <c r="B40" t="s">
        <v>36</v>
      </c>
    </row>
    <row r="41" spans="1:6" x14ac:dyDescent="0.25">
      <c r="A41" t="s">
        <v>3</v>
      </c>
      <c r="B41">
        <v>11.1</v>
      </c>
      <c r="D41" t="s">
        <v>38</v>
      </c>
    </row>
    <row r="42" spans="1:6" x14ac:dyDescent="0.25">
      <c r="A42" t="s">
        <v>29</v>
      </c>
      <c r="B42">
        <v>5.9</v>
      </c>
      <c r="D42">
        <f>B41*B46+B43*B44</f>
        <v>54.21</v>
      </c>
    </row>
    <row r="43" spans="1:6" x14ac:dyDescent="0.25">
      <c r="A43" t="s">
        <v>30</v>
      </c>
      <c r="B43">
        <v>6.4</v>
      </c>
    </row>
    <row r="44" spans="1:6" x14ac:dyDescent="0.25">
      <c r="A44" t="s">
        <v>31</v>
      </c>
      <c r="B44">
        <v>2.4</v>
      </c>
    </row>
    <row r="45" spans="1:6" x14ac:dyDescent="0.25">
      <c r="A45" t="s">
        <v>32</v>
      </c>
      <c r="B45">
        <v>4.7</v>
      </c>
    </row>
    <row r="46" spans="1:6" x14ac:dyDescent="0.25">
      <c r="A46" t="s">
        <v>33</v>
      </c>
      <c r="B46">
        <v>3.5</v>
      </c>
      <c r="F46">
        <f>G13+D42</f>
        <v>143.79400000000001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Vinduer</vt:lpstr>
      <vt:lpstr>Sheet2</vt:lpstr>
    </vt:vector>
  </TitlesOfParts>
  <Company>Framo 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 Alexander Skåtun</dc:creator>
  <cp:lastModifiedBy>Kim Alexander Skåtun</cp:lastModifiedBy>
  <dcterms:created xsi:type="dcterms:W3CDTF">2023-12-21T13:00:32Z</dcterms:created>
  <dcterms:modified xsi:type="dcterms:W3CDTF">2024-01-03T10:24:12Z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b07a9b9-c9e2-41b2-9710-71f468766d72_Enabled">
    <vt:lpwstr>true</vt:lpwstr>
  </property>
  <property fmtid="{D5CDD505-2E9C-101B-9397-08002B2CF9AE}" pid="3" name="MSIP_Label_2b07a9b9-c9e2-41b2-9710-71f468766d72_SetDate">
    <vt:lpwstr>2023-12-21T13:22:24Z</vt:lpwstr>
  </property>
  <property fmtid="{D5CDD505-2E9C-101B-9397-08002B2CF9AE}" pid="4" name="MSIP_Label_2b07a9b9-c9e2-41b2-9710-71f468766d72_Method">
    <vt:lpwstr>Standard</vt:lpwstr>
  </property>
  <property fmtid="{D5CDD505-2E9C-101B-9397-08002B2CF9AE}" pid="5" name="MSIP_Label_2b07a9b9-c9e2-41b2-9710-71f468766d72_Name">
    <vt:lpwstr>Business (No Content Marking (Framo)</vt:lpwstr>
  </property>
  <property fmtid="{D5CDD505-2E9C-101B-9397-08002B2CF9AE}" pid="6" name="MSIP_Label_2b07a9b9-c9e2-41b2-9710-71f468766d72_SiteId">
    <vt:lpwstr>ed5d5f47-52dd-48af-90ca-f7bd83624eb9</vt:lpwstr>
  </property>
  <property fmtid="{D5CDD505-2E9C-101B-9397-08002B2CF9AE}" pid="7" name="MSIP_Label_2b07a9b9-c9e2-41b2-9710-71f468766d72_ActionId">
    <vt:lpwstr>61441dc6-c80f-412a-8bfd-c46eac01ab43</vt:lpwstr>
  </property>
  <property fmtid="{D5CDD505-2E9C-101B-9397-08002B2CF9AE}" pid="8" name="MSIP_Label_2b07a9b9-c9e2-41b2-9710-71f468766d72_ContentBits">
    <vt:lpwstr>0</vt:lpwstr>
  </property>
</Properties>
</file>