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85" windowWidth="19410" windowHeight="7965" activeTab="2"/>
  </bookViews>
  <sheets>
    <sheet name="COVER" sheetId="21" r:id="rId1"/>
    <sheet name="AFC(Busbar Group B,C&amp;D)" sheetId="16" r:id="rId2"/>
    <sheet name="AFC(Busbar Group E)" sheetId="2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 localSheetId="2">#REF!</definedName>
    <definedName name="\0">#REF!</definedName>
    <definedName name="\C" localSheetId="1">#REF!</definedName>
    <definedName name="\C" localSheetId="2">#REF!</definedName>
    <definedName name="\C">#REF!</definedName>
    <definedName name="\G" localSheetId="1">#REF!</definedName>
    <definedName name="\G" localSheetId="2">#REF!</definedName>
    <definedName name="\G">#REF!</definedName>
    <definedName name="\O" localSheetId="1">#REF!</definedName>
    <definedName name="\O" localSheetId="2">#REF!</definedName>
    <definedName name="\O">#REF!</definedName>
    <definedName name="\P" localSheetId="1">#REF!</definedName>
    <definedName name="\P" localSheetId="2">#REF!</definedName>
    <definedName name="\P">#REF!</definedName>
    <definedName name="\R" localSheetId="1">#REF!</definedName>
    <definedName name="\R" localSheetId="2">#REF!</definedName>
    <definedName name="\R">#REF!</definedName>
    <definedName name="_2BL" localSheetId="1">#REF!</definedName>
    <definedName name="_2BL" localSheetId="2">#REF!</definedName>
    <definedName name="_2BL">#REF!</definedName>
    <definedName name="_4BL" localSheetId="1">#REF!</definedName>
    <definedName name="_4BL" localSheetId="2">#REF!</definedName>
    <definedName name="_4BL">#REF!</definedName>
    <definedName name="_A100000" localSheetId="1">#REF!</definedName>
    <definedName name="_A100000" localSheetId="2">#REF!</definedName>
    <definedName name="_A100000">#REF!</definedName>
    <definedName name="_A99999" localSheetId="1">#REF!</definedName>
    <definedName name="_A99999" localSheetId="2">#REF!</definedName>
    <definedName name="_A99999">#REF!</definedName>
    <definedName name="_fs1" localSheetId="1">#REF!</definedName>
    <definedName name="_fs1" localSheetId="2">#REF!</definedName>
    <definedName name="_fs1">#REF!</definedName>
    <definedName name="_fs2" localSheetId="1">#REF!</definedName>
    <definedName name="_fs2" localSheetId="2">#REF!</definedName>
    <definedName name="_fs2">#REF!</definedName>
    <definedName name="_fs3" localSheetId="1">#REF!</definedName>
    <definedName name="_fs3" localSheetId="2">#REF!</definedName>
    <definedName name="_fs3">#REF!</definedName>
    <definedName name="_fs4" localSheetId="1">#REF!</definedName>
    <definedName name="_fs4" localSheetId="2">#REF!</definedName>
    <definedName name="_fs4">#REF!</definedName>
    <definedName name="_fs5" localSheetId="1">#REF!</definedName>
    <definedName name="_fs5" localSheetId="2">#REF!</definedName>
    <definedName name="_fs5">#REF!</definedName>
    <definedName name="_fs6" localSheetId="1">#REF!</definedName>
    <definedName name="_fs6" localSheetId="2">#REF!</definedName>
    <definedName name="_fs6">#REF!</definedName>
    <definedName name="_Table1_In1" localSheetId="1" hidden="1">#REF!</definedName>
    <definedName name="_Table1_In1" localSheetId="2" hidden="1">#REF!</definedName>
    <definedName name="_Table1_In1" hidden="1">#REF!</definedName>
    <definedName name="_Table2_In1" localSheetId="1" hidden="1">#REF!</definedName>
    <definedName name="_Table2_In1" localSheetId="2" hidden="1">#REF!</definedName>
    <definedName name="_Table2_In1" hidden="1">#REF!</definedName>
    <definedName name="a" localSheetId="1">#REF!</definedName>
    <definedName name="a" localSheetId="2">#REF!</definedName>
    <definedName name="a" localSheetId="0" hidden="1">{"'two phase'!$A$1:$U$63"}</definedName>
    <definedName name="a">#REF!</definedName>
    <definedName name="A10000000000000" localSheetId="1">#REF!</definedName>
    <definedName name="A10000000000000" localSheetId="2">#REF!</definedName>
    <definedName name="A10000000000000">#REF!</definedName>
    <definedName name="aa" hidden="1">{"'two phase'!$A$1:$U$63"}</definedName>
    <definedName name="aq" localSheetId="1">#REF!</definedName>
    <definedName name="aq" localSheetId="2">#REF!</definedName>
    <definedName name="aq">#REF!</definedName>
    <definedName name="Area" localSheetId="0">'[1]V-1-1002bid'!$A$1:$L$59</definedName>
    <definedName name="Area">'[2]V-1-1002bid'!$A$1:$L$59</definedName>
    <definedName name="ASDAS" localSheetId="1">#REF!</definedName>
    <definedName name="ASDAS" localSheetId="2">#REF!</definedName>
    <definedName name="ASDAS">#REF!</definedName>
    <definedName name="ASSS" localSheetId="1">#REF!</definedName>
    <definedName name="ASSS" localSheetId="2">#REF!</definedName>
    <definedName name="ASSS">#REF!</definedName>
    <definedName name="BACKPRESSURE" localSheetId="1">#REF!</definedName>
    <definedName name="BACKPRESSURE" localSheetId="2">#REF!</definedName>
    <definedName name="BACKPRESSURE">#REF!</definedName>
    <definedName name="BJACVariable" localSheetId="1">#REF!</definedName>
    <definedName name="BJACVariable" localSheetId="2">#REF!</definedName>
    <definedName name="BJACVariable">#REF!</definedName>
    <definedName name="by" localSheetId="1">#REF!</definedName>
    <definedName name="by" localSheetId="2">#REF!</definedName>
    <definedName name="by">#REF!</definedName>
    <definedName name="C_nz" localSheetId="1">#REF!</definedName>
    <definedName name="C_nz" localSheetId="2">#REF!</definedName>
    <definedName name="C_nz">#REF!</definedName>
    <definedName name="calibration" localSheetId="1">#REF!</definedName>
    <definedName name="calibration" localSheetId="2">#REF!</definedName>
    <definedName name="calibration">#REF!</definedName>
    <definedName name="CLIENT" localSheetId="1">#REF!</definedName>
    <definedName name="CLIENT" localSheetId="2">#REF!</definedName>
    <definedName name="CLIENT">#REF!</definedName>
    <definedName name="coba" localSheetId="0" hidden="1">{"'two phase'!$A$1:$U$63"}</definedName>
    <definedName name="coba" hidden="1">{"'two phase'!$A$1:$U$63"}</definedName>
    <definedName name="CONTRACT" localSheetId="1">#REF!</definedName>
    <definedName name="CONTRACT" localSheetId="2">#REF!</definedName>
    <definedName name="CONTRACT">#REF!</definedName>
    <definedName name="Copyright" hidden="1">"© 1995 Worley Limited"</definedName>
    <definedName name="Cv" localSheetId="1">#REF!</definedName>
    <definedName name="Cv" localSheetId="2">#REF!</definedName>
    <definedName name="Cv">#REF!</definedName>
    <definedName name="Cv_a" localSheetId="1">#REF!</definedName>
    <definedName name="Cv_a" localSheetId="2">#REF!</definedName>
    <definedName name="Cv_a">#REF!</definedName>
    <definedName name="date" localSheetId="1">#REF!</definedName>
    <definedName name="date" localSheetId="2">#REF!</definedName>
    <definedName name="date">#REF!</definedName>
    <definedName name="ddd" localSheetId="1">#REF!</definedName>
    <definedName name="ddd" localSheetId="2">#REF!</definedName>
    <definedName name="ddd">#REF!</definedName>
    <definedName name="DIAM" localSheetId="1">#REF!</definedName>
    <definedName name="DIAM" localSheetId="2">#REF!</definedName>
    <definedName name="DIAM">#REF!</definedName>
    <definedName name="docno" localSheetId="1">#REF!</definedName>
    <definedName name="docno" localSheetId="2">#REF!</definedName>
    <definedName name="docno">#REF!</definedName>
    <definedName name="dP" localSheetId="1">#REF!</definedName>
    <definedName name="dP" localSheetId="2">#REF!</definedName>
    <definedName name="dP">#REF!</definedName>
    <definedName name="DRYWEIGHT" localSheetId="1">#REF!</definedName>
    <definedName name="DRYWEIGHT" localSheetId="2">#REF!</definedName>
    <definedName name="DRYWEIGHT">#REF!</definedName>
    <definedName name="DS_No" localSheetId="1">#REF!</definedName>
    <definedName name="DS_No" localSheetId="2">#REF!</definedName>
    <definedName name="DS_No">#REF!</definedName>
    <definedName name="e" localSheetId="1">#REF!</definedName>
    <definedName name="e" localSheetId="2">#REF!</definedName>
    <definedName name="e">#REF!</definedName>
    <definedName name="eer" localSheetId="1">#REF!</definedName>
    <definedName name="eer" localSheetId="2">#REF!</definedName>
    <definedName name="eer">#REF!</definedName>
    <definedName name="Fd" localSheetId="1">#REF!</definedName>
    <definedName name="Fd" localSheetId="2">#REF!</definedName>
    <definedName name="Fd">#REF!</definedName>
    <definedName name="fg\" localSheetId="1">#REF!</definedName>
    <definedName name="fg\" localSheetId="2">#REF!</definedName>
    <definedName name="fg\">#REF!</definedName>
    <definedName name="Fk.Xt" localSheetId="1">#REF!</definedName>
    <definedName name="Fk.Xt" localSheetId="2">#REF!</definedName>
    <definedName name="Fk.Xt">#REF!</definedName>
    <definedName name="FL" localSheetId="1">#REF!</definedName>
    <definedName name="FL" localSheetId="2">#REF!</definedName>
    <definedName name="FL">#REF!</definedName>
    <definedName name="Flow" localSheetId="1">#REF!</definedName>
    <definedName name="Flow" localSheetId="2">#REF!</definedName>
    <definedName name="Flow">#REF!</definedName>
    <definedName name="FOOTER" localSheetId="1">#REF!</definedName>
    <definedName name="FOOTER" localSheetId="2">#REF!</definedName>
    <definedName name="FOOTER">#REF!</definedName>
    <definedName name="Fp" localSheetId="1">#REF!</definedName>
    <definedName name="Fp" localSheetId="2">#REF!</definedName>
    <definedName name="Fp">#REF!</definedName>
    <definedName name="Fr" localSheetId="1">#REF!</definedName>
    <definedName name="Fr" localSheetId="2">#REF!</definedName>
    <definedName name="Fr">#REF!</definedName>
    <definedName name="Gratingtype" localSheetId="1">'[3]data-berat'!$C$321:$M$321</definedName>
    <definedName name="Gratingtype" localSheetId="2">'[3]data-berat'!$C$321:$M$321</definedName>
    <definedName name="Gratingtype">'[4]data-berat'!$C$321:$M$321</definedName>
    <definedName name="HTML_CodePage" hidden="1">1252</definedName>
    <definedName name="HTML_Control" localSheetId="0" hidden="1">{"'Overflow Tank '!$A$1:$Q$58"}</definedName>
    <definedName name="HTML_Control" hidden="1">{"'Overflow Tank '!$A$1:$Q$58"}</definedName>
    <definedName name="HTML_Description" hidden="1">""</definedName>
    <definedName name="HTML_Email" hidden="1">""</definedName>
    <definedName name="HTML_Header" localSheetId="0" hidden="1">"Overflow Tank"</definedName>
    <definedName name="HTML_Header" hidden="1">"two phase"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localSheetId="0" hidden="1">"C:\DIC\HTML\Resources\References\Manuals\Equipment\Tank.htm"</definedName>
    <definedName name="HTML_PathFile" hidden="1">"C:\DIC\HTML\Resources\References\Manuals\Line sizing\Line-2ph.htm"</definedName>
    <definedName name="HTML_Title" localSheetId="0" hidden="1">"Tank sizing"</definedName>
    <definedName name="HTML_Title" hidden="1">"Line sizing - two phase"</definedName>
    <definedName name="i" localSheetId="1">#REF!</definedName>
    <definedName name="i" localSheetId="2">#REF!</definedName>
    <definedName name="i">#REF!</definedName>
    <definedName name="Inlet" localSheetId="1">#REF!</definedName>
    <definedName name="Inlet" localSheetId="2">#REF!</definedName>
    <definedName name="Inlet">#REF!</definedName>
    <definedName name="Inlet_d" localSheetId="1">#REF!</definedName>
    <definedName name="Inlet_d" localSheetId="2">#REF!</definedName>
    <definedName name="Inlet_d">#REF!</definedName>
    <definedName name="j" localSheetId="1">#REF!</definedName>
    <definedName name="j" localSheetId="2">#REF!</definedName>
    <definedName name="j" localSheetId="0" hidden="1">{"'Overflow Tank '!$A$1:$Q$58"}</definedName>
    <definedName name="j">#REF!</definedName>
    <definedName name="K" localSheetId="1">#REF!</definedName>
    <definedName name="K" localSheetId="2">#REF!</definedName>
    <definedName name="K">#REF!</definedName>
    <definedName name="LAMA" localSheetId="0" hidden="1">{"'two phase'!$A$1:$U$63"}</definedName>
    <definedName name="LAMA" hidden="1">{"'two phase'!$A$1:$U$63"}</definedName>
    <definedName name="LENGTH" localSheetId="1">#REF!</definedName>
    <definedName name="LENGTH" localSheetId="2">#REF!</definedName>
    <definedName name="LENGTH">#REF!</definedName>
    <definedName name="make" localSheetId="1">#REF!</definedName>
    <definedName name="make" localSheetId="2">#REF!</definedName>
    <definedName name="make">#REF!</definedName>
    <definedName name="meshtype" localSheetId="1">'[3]data-berat'!$C$326:$M$326</definedName>
    <definedName name="meshtype" localSheetId="2">'[3]data-berat'!$C$326:$M$326</definedName>
    <definedName name="meshtype">'[4]data-berat'!$C$326:$M$326</definedName>
    <definedName name="model" localSheetId="1">#REF!</definedName>
    <definedName name="model" localSheetId="2">#REF!</definedName>
    <definedName name="model">#REF!</definedName>
    <definedName name="MW" localSheetId="1">#REF!</definedName>
    <definedName name="MW" localSheetId="2">#REF!</definedName>
    <definedName name="MW">#REF!</definedName>
    <definedName name="N.1" localSheetId="1">#REF!</definedName>
    <definedName name="N.1" localSheetId="2">#REF!</definedName>
    <definedName name="N.1">#REF!</definedName>
    <definedName name="N.2" localSheetId="1">#REF!</definedName>
    <definedName name="N.2" localSheetId="2">#REF!</definedName>
    <definedName name="N.2">#REF!</definedName>
    <definedName name="N.4" localSheetId="1">#REF!</definedName>
    <definedName name="N.4" localSheetId="2">#REF!</definedName>
    <definedName name="N.4">#REF!</definedName>
    <definedName name="N.5" localSheetId="1">#REF!</definedName>
    <definedName name="N.5" localSheetId="2">#REF!</definedName>
    <definedName name="N.5">#REF!</definedName>
    <definedName name="N.6" localSheetId="1">#REF!</definedName>
    <definedName name="N.6" localSheetId="2">#REF!</definedName>
    <definedName name="N.6">#REF!</definedName>
    <definedName name="N.7" localSheetId="1">#REF!</definedName>
    <definedName name="N.7" localSheetId="2">#REF!</definedName>
    <definedName name="N.7">#REF!</definedName>
    <definedName name="N.8" localSheetId="1">#REF!</definedName>
    <definedName name="N.8" localSheetId="2">#REF!</definedName>
    <definedName name="N.8">#REF!</definedName>
    <definedName name="N.9" localSheetId="1">#REF!</definedName>
    <definedName name="N.9" localSheetId="2">#REF!</definedName>
    <definedName name="N.9">#REF!</definedName>
    <definedName name="nps" localSheetId="1">'[3]data-berat'!$B$84:$B$113</definedName>
    <definedName name="nps" localSheetId="2">'[3]data-berat'!$B$84:$B$113</definedName>
    <definedName name="nps">'[4]data-berat'!$B$84:$B$113</definedName>
    <definedName name="Outlet" localSheetId="1">#REF!</definedName>
    <definedName name="Outlet" localSheetId="2">#REF!</definedName>
    <definedName name="Outlet">#REF!</definedName>
    <definedName name="P_1" localSheetId="1">#REF!</definedName>
    <definedName name="P_1" localSheetId="2">#REF!</definedName>
    <definedName name="P_1">#REF!</definedName>
    <definedName name="P_2" localSheetId="1">#REF!</definedName>
    <definedName name="P_2" localSheetId="2">#REF!</definedName>
    <definedName name="P_2">#REF!</definedName>
    <definedName name="P_ID_NO." localSheetId="1">#REF!</definedName>
    <definedName name="P_ID_NO." localSheetId="2">#REF!</definedName>
    <definedName name="P_ID_NO.">#REF!</definedName>
    <definedName name="page" localSheetId="1">#REF!</definedName>
    <definedName name="page" localSheetId="2">#REF!</definedName>
    <definedName name="page">#REF!</definedName>
    <definedName name="parts" localSheetId="1">#REF!</definedName>
    <definedName name="parts" localSheetId="2">#REF!</definedName>
    <definedName name="parts">#REF!</definedName>
    <definedName name="Pc" localSheetId="1">#REF!</definedName>
    <definedName name="Pc" localSheetId="2">#REF!</definedName>
    <definedName name="Pc">#REF!</definedName>
    <definedName name="PDU" localSheetId="1">#REF!</definedName>
    <definedName name="PDU" localSheetId="2">#REF!</definedName>
    <definedName name="PDU">#REF!</definedName>
    <definedName name="pid" localSheetId="0">[5]SUMMARY!$T$14</definedName>
    <definedName name="pid">[6]SUMMARY!$T$14</definedName>
    <definedName name="Pin" localSheetId="1">#REF!</definedName>
    <definedName name="Pin" localSheetId="2">#REF!</definedName>
    <definedName name="Pin">#REF!</definedName>
    <definedName name="PIPENB" localSheetId="1">#REF!</definedName>
    <definedName name="PIPENB" localSheetId="2">#REF!</definedName>
    <definedName name="PIPENB">#REF!</definedName>
    <definedName name="PLANT" localSheetId="1">#REF!</definedName>
    <definedName name="PLANT" localSheetId="2">#REF!</definedName>
    <definedName name="PLANT">#REF!</definedName>
    <definedName name="PODetail" localSheetId="1">#REF!</definedName>
    <definedName name="PODetail" localSheetId="2">#REF!</definedName>
    <definedName name="PODetail">#REF!</definedName>
    <definedName name="Pout" localSheetId="1">#REF!</definedName>
    <definedName name="Pout" localSheetId="2">#REF!</definedName>
    <definedName name="Pout">#REF!</definedName>
    <definedName name="PREPD" localSheetId="1">#REF!</definedName>
    <definedName name="PREPD" localSheetId="2">#REF!</definedName>
    <definedName name="PREPD">#REF!</definedName>
    <definedName name="Press_1" localSheetId="1">#REF!</definedName>
    <definedName name="Press_1" localSheetId="2">#REF!</definedName>
    <definedName name="Press_1">#REF!</definedName>
    <definedName name="press_2" localSheetId="1">#REF!</definedName>
    <definedName name="press_2" localSheetId="2">#REF!</definedName>
    <definedName name="press_2">#REF!</definedName>
    <definedName name="PRINT" localSheetId="1">#REF!</definedName>
    <definedName name="PRINT" localSheetId="2">#REF!</definedName>
    <definedName name="PRINT">#REF!</definedName>
    <definedName name="_xlnm.Print_Area" localSheetId="0">#REF!</definedName>
    <definedName name="_xlnm.Print_Area">#N/A</definedName>
    <definedName name="Print_Area_MI" localSheetId="1">#REF!</definedName>
    <definedName name="Print_Area_MI" localSheetId="2">#REF!</definedName>
    <definedName name="Print_Area_MI">#REF!</definedName>
    <definedName name="Print_Line_Sizing_Vapor" localSheetId="1">#REF!</definedName>
    <definedName name="Print_Line_Sizing_Vapor" localSheetId="2">#REF!</definedName>
    <definedName name="Print_Line_Sizing_Vapor">#REF!</definedName>
    <definedName name="Print_PSV_SIZE_LIQUID" localSheetId="1">#REF!</definedName>
    <definedName name="Print_PSV_SIZE_LIQUID" localSheetId="2">#REF!</definedName>
    <definedName name="Print_PSV_SIZE_LIQUID">#REF!</definedName>
    <definedName name="Print_PSVSIZE_VAPOR" localSheetId="1">#REF!</definedName>
    <definedName name="Print_PSVSIZE_VAPOR" localSheetId="2">#REF!</definedName>
    <definedName name="Print_PSVSIZE_VAPOR">#REF!</definedName>
    <definedName name="Print_Summary" localSheetId="1">#REF!</definedName>
    <definedName name="Print_Summary" localSheetId="2">#REF!</definedName>
    <definedName name="Print_Summary">#REF!</definedName>
    <definedName name="Print2" localSheetId="1">#REF!</definedName>
    <definedName name="Print2" localSheetId="2">#REF!</definedName>
    <definedName name="Print2">#REF!</definedName>
    <definedName name="PSV_NUMBER" localSheetId="1">#REF!</definedName>
    <definedName name="PSV_NUMBER" localSheetId="2">#REF!</definedName>
    <definedName name="PSV_NUMBER">#REF!</definedName>
    <definedName name="Pv" localSheetId="1">#REF!</definedName>
    <definedName name="Pv" localSheetId="2">#REF!</definedName>
    <definedName name="Pv">#REF!</definedName>
    <definedName name="Pvc" localSheetId="1">#REF!</definedName>
    <definedName name="Pvc" localSheetId="2">#REF!</definedName>
    <definedName name="Pvc">#REF!</definedName>
    <definedName name="qty" localSheetId="1">#REF!</definedName>
    <definedName name="qty" localSheetId="2">#REF!</definedName>
    <definedName name="qty">#REF!</definedName>
    <definedName name="rating" localSheetId="1">'[3]data-berat'!$C$3:$H$3</definedName>
    <definedName name="rating" localSheetId="2">'[3]data-berat'!$C$3:$H$3</definedName>
    <definedName name="rating">'[4]data-berat'!$C$3:$H$3</definedName>
    <definedName name="Re" localSheetId="1">#REF!</definedName>
    <definedName name="Re" localSheetId="2">#REF!</definedName>
    <definedName name="Re">#REF!</definedName>
    <definedName name="_xlnm.Recorder" localSheetId="1">#REF!</definedName>
    <definedName name="_xlnm.Recorder" localSheetId="2">#REF!</definedName>
    <definedName name="_xlnm.Recorder">#REF!</definedName>
    <definedName name="REV" localSheetId="1">#REF!</definedName>
    <definedName name="REV" localSheetId="2">#REF!</definedName>
    <definedName name="REV">#REF!</definedName>
    <definedName name="rho_1" localSheetId="1">#REF!</definedName>
    <definedName name="rho_1" localSheetId="2">#REF!</definedName>
    <definedName name="rho_1">#REF!</definedName>
    <definedName name="sch" localSheetId="1">'[3]data-berat'!$C$83:$Q$83</definedName>
    <definedName name="sch" localSheetId="2">'[3]data-berat'!$C$83:$Q$83</definedName>
    <definedName name="sch">'[4]data-berat'!$C$83:$Q$83</definedName>
    <definedName name="servlist" localSheetId="1">#REF!</definedName>
    <definedName name="servlist" localSheetId="2">#REF!</definedName>
    <definedName name="servlist">#REF!</definedName>
    <definedName name="set_prssr" localSheetId="0">[5]SUMMARY!$T$17</definedName>
    <definedName name="set_prssr">[6]SUMMARY!$T$17</definedName>
    <definedName name="sew" localSheetId="1">#REF!</definedName>
    <definedName name="sew" localSheetId="2">#REF!</definedName>
    <definedName name="sew">#REF!</definedName>
    <definedName name="SG" localSheetId="1">#REF!</definedName>
    <definedName name="SG" localSheetId="2">#REF!</definedName>
    <definedName name="SG">#REF!</definedName>
    <definedName name="SITE" localSheetId="1">#REF!</definedName>
    <definedName name="SITE" localSheetId="2">#REF!</definedName>
    <definedName name="SITE">#REF!</definedName>
    <definedName name="ss" localSheetId="1">#REF!</definedName>
    <definedName name="ss" localSheetId="2">#REF!</definedName>
    <definedName name="ss">#REF!</definedName>
    <definedName name="SWG" localSheetId="1">'[3]data-berat'!$B$327:$B$356</definedName>
    <definedName name="SWG" localSheetId="2">'[3]data-berat'!$B$327:$B$356</definedName>
    <definedName name="SWG">'[4]data-berat'!$B$327:$B$356</definedName>
    <definedName name="syl" localSheetId="1">#REF!</definedName>
    <definedName name="syl" localSheetId="2">#REF!</definedName>
    <definedName name="syl">#REF!</definedName>
    <definedName name="T_0_" localSheetId="1">#REF!</definedName>
    <definedName name="T_0_" localSheetId="2">#REF!</definedName>
    <definedName name="T_0_">#REF!</definedName>
    <definedName name="TABLE" localSheetId="1">#REF!</definedName>
    <definedName name="TABLE" localSheetId="2">#REF!</definedName>
    <definedName name="TABLE">#REF!</definedName>
    <definedName name="TABLE2" localSheetId="1">#REF!</definedName>
    <definedName name="TABLE2" localSheetId="2">#REF!</definedName>
    <definedName name="TABLE2">#REF!</definedName>
    <definedName name="tag_number" localSheetId="0">[5]SUMMARY!$T$9</definedName>
    <definedName name="tag_number">[6]SUMMARY!$T$9</definedName>
    <definedName name="taglist" localSheetId="1">#REF!</definedName>
    <definedName name="taglist" localSheetId="2">#REF!</definedName>
    <definedName name="taglist">#REF!</definedName>
    <definedName name="title" localSheetId="1">#REF!</definedName>
    <definedName name="title" localSheetId="2">#REF!</definedName>
    <definedName name="title">#REF!</definedName>
    <definedName name="tube_ID" localSheetId="1">#REF!</definedName>
    <definedName name="tube_ID" localSheetId="2">#REF!</definedName>
    <definedName name="tube_ID">#REF!</definedName>
    <definedName name="TYPE" localSheetId="1">#REF!</definedName>
    <definedName name="TYPE" localSheetId="2">#REF!</definedName>
    <definedName name="TYPE">#REF!</definedName>
    <definedName name="W_FACT" localSheetId="1">#REF!</definedName>
    <definedName name="W_FACT" localSheetId="2">#REF!</definedName>
    <definedName name="W_FACT">#REF!</definedName>
    <definedName name="wono" localSheetId="1">#REF!</definedName>
    <definedName name="wono" localSheetId="2">#REF!</definedName>
    <definedName name="wono">#REF!</definedName>
    <definedName name="Xt" localSheetId="1">#REF!</definedName>
    <definedName name="Xt" localSheetId="2">#REF!</definedName>
    <definedName name="Xt">#REF!</definedName>
    <definedName name="xxd" localSheetId="1">#REF!</definedName>
    <definedName name="xxd" localSheetId="2">#REF!</definedName>
    <definedName name="xxd">#REF!</definedName>
    <definedName name="Y" localSheetId="1">#REF!</definedName>
    <definedName name="Y" localSheetId="2">#REF!</definedName>
    <definedName name="Y">#REF!</definedName>
    <definedName name="zq_syst" localSheetId="1">'[7]CASE A1 CPP'!#REF!</definedName>
    <definedName name="zq_syst" localSheetId="2">'[7]CASE A1 CPP'!#REF!</definedName>
    <definedName name="zq_syst" localSheetId="0">'[8]CASE A1 CPP'!#REF!</definedName>
    <definedName name="zq_syst">'[7]CASE A1 CPP'!#REF!</definedName>
  </definedNames>
  <calcPr calcId="145621"/>
</workbook>
</file>

<file path=xl/calcChain.xml><?xml version="1.0" encoding="utf-8"?>
<calcChain xmlns="http://schemas.openxmlformats.org/spreadsheetml/2006/main">
  <c r="H22" i="22" l="1"/>
  <c r="H23" i="22" s="1"/>
  <c r="H34" i="22" s="1"/>
  <c r="H35" i="22" s="1"/>
  <c r="C22" i="22"/>
  <c r="H21" i="22"/>
  <c r="C21" i="22"/>
  <c r="C13" i="22"/>
  <c r="C23" i="22" l="1"/>
  <c r="C25" i="22" s="1"/>
  <c r="C34" i="22"/>
  <c r="C35" i="22" s="1"/>
  <c r="C36" i="22" s="1"/>
  <c r="C24" i="22"/>
  <c r="H36" i="22"/>
  <c r="H37" i="22" s="1"/>
  <c r="H24" i="22"/>
  <c r="H22" i="16"/>
  <c r="C22" i="16"/>
  <c r="H21" i="16"/>
  <c r="H23" i="16" s="1"/>
  <c r="C21" i="16"/>
  <c r="C13" i="16"/>
  <c r="C38" i="22" l="1"/>
  <c r="C37" i="22"/>
  <c r="H24" i="16"/>
  <c r="C23" i="16"/>
  <c r="C34" i="16" s="1"/>
  <c r="C35" i="16" s="1"/>
  <c r="C36" i="16" s="1"/>
  <c r="C25" i="16"/>
  <c r="H34" i="16"/>
  <c r="H35" i="16" s="1"/>
  <c r="H36" i="16" s="1"/>
  <c r="H37" i="16" s="1"/>
  <c r="C24" i="16" l="1"/>
  <c r="C38" i="16"/>
  <c r="C37" i="16"/>
</calcChain>
</file>

<file path=xl/sharedStrings.xml><?xml version="1.0" encoding="utf-8"?>
<sst xmlns="http://schemas.openxmlformats.org/spreadsheetml/2006/main" count="245" uniqueCount="107">
  <si>
    <t>AND</t>
  </si>
  <si>
    <t>ZICOM  EQUIPMENT PTE LTD.</t>
  </si>
  <si>
    <t>SINOPEC PETROLEUM ENGINEERING CORPORATION</t>
  </si>
  <si>
    <t>USER</t>
  </si>
  <si>
    <t>DOC NO</t>
  </si>
  <si>
    <t>LOCATION</t>
  </si>
  <si>
    <t>SERVICE</t>
  </si>
  <si>
    <t>PROJECT</t>
  </si>
  <si>
    <t>TAG NO</t>
  </si>
  <si>
    <t>JOB NO</t>
  </si>
  <si>
    <t>QUANTITY</t>
  </si>
  <si>
    <t xml:space="preserve">                 CONSORTIUM OF</t>
  </si>
  <si>
    <t xml:space="preserve">Electrical Calculation </t>
  </si>
  <si>
    <t>Sheet</t>
  </si>
  <si>
    <t>A</t>
  </si>
  <si>
    <t>FLA=Full Load Ampere</t>
  </si>
  <si>
    <t>kVA</t>
  </si>
  <si>
    <t>Line to Line Voltage</t>
  </si>
  <si>
    <t>Line to Neutral Voltage</t>
  </si>
  <si>
    <t>V</t>
  </si>
  <si>
    <t>Full Load Ampreres</t>
  </si>
  <si>
    <t>%</t>
  </si>
  <si>
    <t>Multiplier,M1</t>
  </si>
  <si>
    <t>Fault at some distance from terminal</t>
  </si>
  <si>
    <t>ft</t>
  </si>
  <si>
    <t>Factor,f</t>
  </si>
  <si>
    <t xml:space="preserve">Fault after 1st distance </t>
  </si>
  <si>
    <t>Multiplier,M2</t>
  </si>
  <si>
    <t>L-L Fault</t>
  </si>
  <si>
    <t>Fault at zero distance/terminal</t>
  </si>
  <si>
    <t>kA</t>
  </si>
  <si>
    <t>Factor, f =</t>
  </si>
  <si>
    <t xml:space="preserve">Multipier, M1 = </t>
  </si>
  <si>
    <t>Formula</t>
  </si>
  <si>
    <t xml:space="preserve">Multipier, M2 = </t>
  </si>
  <si>
    <t>L=Length of Cable</t>
  </si>
  <si>
    <t xml:space="preserve">I(SCA)= Short Circuit Current at the beginning of the circuit </t>
  </si>
  <si>
    <t>C=Conductor factor(One over the impedance per foot)</t>
  </si>
  <si>
    <t>E(L-L)=Phase to Phase Voltage or L-L Voltage</t>
  </si>
  <si>
    <t>E(L-N)=Phase to Neutral Voltage or L-N Voltage</t>
  </si>
  <si>
    <t>For L-L Fault</t>
  </si>
  <si>
    <t>Note</t>
  </si>
  <si>
    <t>L-N Fault</t>
  </si>
  <si>
    <t>Conductor factor,C</t>
  </si>
  <si>
    <t xml:space="preserve">Fault at Generator terminal </t>
  </si>
  <si>
    <t>FAULT LEVEL CALCULATION</t>
  </si>
  <si>
    <t>AFC=Available Fault Current</t>
  </si>
  <si>
    <t>N=No. of Conductor Per Phase</t>
  </si>
  <si>
    <t>No. of Conductor,N</t>
  </si>
  <si>
    <t>For L-N Fault</t>
  </si>
  <si>
    <r>
      <t>FLA</t>
    </r>
    <r>
      <rPr>
        <b/>
        <vertAlign val="subscript"/>
        <sz val="11"/>
        <rFont val="Calibri"/>
        <family val="2"/>
      </rPr>
      <t xml:space="preserve"> L-L</t>
    </r>
    <r>
      <rPr>
        <b/>
        <sz val="11"/>
        <rFont val="Calibri"/>
        <family val="2"/>
      </rPr>
      <t>=</t>
    </r>
  </si>
  <si>
    <r>
      <t>FLA</t>
    </r>
    <r>
      <rPr>
        <b/>
        <vertAlign val="subscript"/>
        <sz val="11"/>
        <rFont val="Calibri"/>
        <family val="2"/>
      </rPr>
      <t xml:space="preserve"> L-N</t>
    </r>
    <r>
      <rPr>
        <b/>
        <sz val="11"/>
        <rFont val="Calibri"/>
        <family val="2"/>
      </rPr>
      <t xml:space="preserve"> =</t>
    </r>
  </si>
  <si>
    <t>datasheet of Model No: PG345B3</t>
  </si>
  <si>
    <t>CONSORTIUM OF</t>
  </si>
  <si>
    <t>SINOPEC PETROLEUM ENGINEERING CORPORATION.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</si>
  <si>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</si>
  <si>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</si>
  <si>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</si>
  <si>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</si>
  <si>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</si>
  <si>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</si>
  <si>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</si>
  <si>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</si>
  <si>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ELECTRICAL CALCULATION SHEET</t>
  </si>
  <si>
    <t>Doc. No:</t>
  </si>
  <si>
    <t>Job  No.</t>
  </si>
  <si>
    <t>:</t>
  </si>
  <si>
    <t>Client</t>
  </si>
  <si>
    <t>Location</t>
  </si>
  <si>
    <t>Item No.</t>
  </si>
  <si>
    <t>-</t>
  </si>
  <si>
    <t>Description</t>
  </si>
  <si>
    <t>Project  Title.</t>
  </si>
  <si>
    <t>Year Built</t>
  </si>
  <si>
    <t>AS</t>
  </si>
  <si>
    <t>MH</t>
  </si>
  <si>
    <t>VG</t>
  </si>
  <si>
    <t>Rev.</t>
  </si>
  <si>
    <t>Date</t>
  </si>
  <si>
    <t>Page</t>
  </si>
  <si>
    <t>Description of Revision</t>
  </si>
  <si>
    <t>Prepared</t>
  </si>
  <si>
    <t>Checked</t>
  </si>
  <si>
    <t>Approved</t>
  </si>
  <si>
    <t xml:space="preserve">FAULT LEVEL CALCULATION  </t>
  </si>
  <si>
    <t>BANGLADESH GAS FIELDS COMPANY LIMITED</t>
  </si>
  <si>
    <t>TITAS GAS FIELD, BRAHMANBARIA, BANGLADESH</t>
  </si>
  <si>
    <t>2 x 75 MMSCFD GLYCOL DEHYDRATION TYPE GAS PROCESS PLANT</t>
  </si>
  <si>
    <t>BANGLADESH GAS FIELDS COMPANY LIMITED.</t>
  </si>
  <si>
    <t>Generator KVA Rating</t>
  </si>
  <si>
    <t>Full Load Ampere</t>
  </si>
  <si>
    <t>Percent Reactance data is found from Generator</t>
  </si>
  <si>
    <t>Genset Alternator Percentage Impedance</t>
  </si>
  <si>
    <t>Sub-transient Reactance Per Unit,Xd''=0.125</t>
  </si>
  <si>
    <t>For low resistance Percent Impedance≈12.5%</t>
  </si>
  <si>
    <t>For BUSBAR B, C&amp; D</t>
  </si>
  <si>
    <t>For BUSBAR E</t>
  </si>
  <si>
    <t>LOCATION J</t>
  </si>
  <si>
    <t>252-0214-EMEL-CS00-0008</t>
  </si>
  <si>
    <t>ISSUED FOR APPROVAL</t>
  </si>
  <si>
    <t>28/10/2015</t>
  </si>
  <si>
    <t>For conductor factor, C reff. document is attached</t>
  </si>
  <si>
    <t>L-L Fault=Approx. 87% L-L-L Fault</t>
  </si>
  <si>
    <t xml:space="preserve">Reff. Drawing: 252-0214-EMEL-DW00-0008-J  POWER </t>
  </si>
  <si>
    <t>DISTRIBUTION SYSTEM FOR LOCATION J</t>
  </si>
  <si>
    <t>L-L-L Fault(AFC)</t>
  </si>
  <si>
    <t>Distance from terminal,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</si>
</sst>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General_)"/>
    <numFmt numFmtId="166" formatCode="[$-409]d\-mmm\-yy;@"/>
    <numFmt numFmtId="167" formatCode="0.0000"/>
    <numFmt numFmtId="168" formatCode="#####\ &quot;kVAR&quot;"/>
    <numFmt numFmtId="169" formatCode="mm/dd/yyyy"/>
    <numFmt numFmtId="170" formatCode="[$-409]dd\-mmm\-yy;@"/>
  </numFmts>
  <fonts count="32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¹ÙÅÁÃ¼"/>
      <family val="1"/>
      <charset val="129"/>
    </font>
    <font>
      <sz val="10"/>
      <name val="Courier"/>
      <family val="3"/>
    </font>
    <font>
      <b/>
      <sz val="8"/>
      <name val="Arial"/>
      <family val="2"/>
    </font>
    <font>
      <b/>
      <sz val="6"/>
      <name val="Arial"/>
      <family val="2"/>
    </font>
    <font>
      <sz val="18"/>
      <name val="Arial"/>
      <family val="2"/>
    </font>
    <font>
      <sz val="8"/>
      <name val="Arial"/>
      <family val="2"/>
    </font>
    <font>
      <sz val="9"/>
      <name val="Tahoma"/>
      <family val="2"/>
    </font>
    <font>
      <sz val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5">
    <xf numFmtId="0" fontId="0" fillId="0" borderId="0"/>
    <xf numFmtId="164" fontId="2" fillId="0" borderId="14" applyNumberFormat="0">
      <alignment horizontal="center" vertical="top" wrapText="1"/>
    </xf>
    <xf numFmtId="165" fontId="4" fillId="0" borderId="19" applyNumberFormat="0" applyBorder="0">
      <alignment horizontal="right"/>
    </xf>
    <xf numFmtId="164" fontId="5" fillId="0" borderId="20"/>
    <xf numFmtId="165" fontId="6" fillId="0" borderId="11" applyNumberFormat="0" applyBorder="0">
      <alignment horizontal="left"/>
    </xf>
    <xf numFmtId="165" fontId="5" fillId="0" borderId="15" applyNumberFormat="0"/>
    <xf numFmtId="165" fontId="6" fillId="0" borderId="19" applyNumberFormat="0" applyBorder="0">
      <alignment horizontal="right"/>
    </xf>
    <xf numFmtId="0" fontId="7" fillId="0" borderId="0"/>
    <xf numFmtId="0" fontId="3" fillId="0" borderId="0"/>
    <xf numFmtId="0" fontId="7" fillId="0" borderId="0"/>
    <xf numFmtId="164" fontId="10" fillId="0" borderId="0"/>
    <xf numFmtId="2" fontId="3" fillId="0" borderId="0">
      <alignment vertical="center"/>
    </xf>
    <xf numFmtId="9" fontId="11" fillId="0" borderId="0"/>
    <xf numFmtId="41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7" fillId="0" borderId="0" applyFont="0" applyFill="0" applyBorder="0" applyAlignment="0" applyProtection="0"/>
    <xf numFmtId="2" fontId="7" fillId="0" borderId="0"/>
    <xf numFmtId="0" fontId="7" fillId="0" borderId="0"/>
    <xf numFmtId="0" fontId="7" fillId="0" borderId="0"/>
    <xf numFmtId="0" fontId="7" fillId="0" borderId="0"/>
    <xf numFmtId="166" fontId="10" fillId="0" borderId="0"/>
    <xf numFmtId="0" fontId="10" fillId="0" borderId="0"/>
    <xf numFmtId="0" fontId="7" fillId="0" borderId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/>
    <xf numFmtId="0" fontId="7" fillId="0" borderId="0"/>
    <xf numFmtId="0" fontId="1" fillId="0" borderId="0"/>
    <xf numFmtId="167" fontId="10" fillId="0" borderId="0"/>
    <xf numFmtId="0" fontId="7" fillId="0" borderId="0"/>
    <xf numFmtId="165" fontId="12" fillId="0" borderId="0"/>
    <xf numFmtId="0" fontId="7" fillId="0" borderId="0"/>
    <xf numFmtId="5" fontId="10" fillId="0" borderId="0"/>
    <xf numFmtId="2" fontId="7" fillId="0" borderId="0"/>
    <xf numFmtId="0" fontId="7" fillId="0" borderId="0"/>
  </cellStyleXfs>
  <cellXfs count="331">
    <xf numFmtId="0" fontId="0" fillId="0" borderId="0" xfId="0"/>
    <xf numFmtId="0" fontId="7" fillId="0" borderId="0" xfId="29"/>
    <xf numFmtId="165" fontId="8" fillId="2" borderId="0" xfId="30" applyFont="1" applyFill="1" applyBorder="1" applyAlignment="1"/>
    <xf numFmtId="0" fontId="7" fillId="0" borderId="0" xfId="29" applyFont="1" applyBorder="1"/>
    <xf numFmtId="0" fontId="8" fillId="0" borderId="0" xfId="29" applyFont="1" applyBorder="1" applyAlignment="1">
      <alignment vertical="top"/>
    </xf>
    <xf numFmtId="165" fontId="13" fillId="2" borderId="0" xfId="30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/>
    </xf>
    <xf numFmtId="0" fontId="3" fillId="0" borderId="0" xfId="29" applyNumberFormat="1" applyFont="1" applyFill="1" applyBorder="1" applyAlignment="1" applyProtection="1">
      <alignment horizontal="right"/>
    </xf>
    <xf numFmtId="0" fontId="3" fillId="0" borderId="0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>
      <alignment horizontal="right"/>
    </xf>
    <xf numFmtId="165" fontId="8" fillId="2" borderId="2" xfId="30" applyFont="1" applyFill="1" applyBorder="1" applyAlignment="1"/>
    <xf numFmtId="0" fontId="7" fillId="0" borderId="2" xfId="29" applyFont="1" applyBorder="1"/>
    <xf numFmtId="165" fontId="14" fillId="2" borderId="3" xfId="30" applyFont="1" applyFill="1" applyBorder="1" applyAlignment="1"/>
    <xf numFmtId="165" fontId="14" fillId="2" borderId="5" xfId="30" applyFont="1" applyFill="1" applyBorder="1" applyAlignment="1"/>
    <xf numFmtId="0" fontId="16" fillId="0" borderId="31" xfId="26" applyFont="1" applyBorder="1" applyAlignment="1">
      <alignment horizontal="left" vertical="center"/>
    </xf>
    <xf numFmtId="0" fontId="3" fillId="0" borderId="5" xfId="29" applyNumberFormat="1" applyFont="1" applyFill="1" applyBorder="1" applyAlignment="1" applyProtection="1">
      <alignment horizontal="right"/>
    </xf>
    <xf numFmtId="0" fontId="3" fillId="0" borderId="4" xfId="29" applyNumberFormat="1" applyFont="1" applyFill="1" applyBorder="1" applyAlignment="1" applyProtection="1">
      <alignment horizontal="left"/>
    </xf>
    <xf numFmtId="0" fontId="3" fillId="0" borderId="6" xfId="29" applyNumberFormat="1" applyFont="1" applyFill="1" applyBorder="1" applyAlignment="1" applyProtection="1"/>
    <xf numFmtId="0" fontId="3" fillId="0" borderId="7" xfId="29" applyNumberFormat="1" applyFont="1" applyFill="1" applyBorder="1" applyAlignment="1" applyProtection="1">
      <alignment horizontal="right"/>
    </xf>
    <xf numFmtId="0" fontId="3" fillId="0" borderId="7" xfId="29" applyNumberFormat="1" applyFont="1" applyFill="1" applyBorder="1" applyAlignment="1" applyProtection="1"/>
    <xf numFmtId="0" fontId="18" fillId="0" borderId="0" xfId="29" applyNumberFormat="1" applyFont="1" applyFill="1" applyBorder="1" applyAlignment="1" applyProtection="1"/>
    <xf numFmtId="0" fontId="3" fillId="0" borderId="4" xfId="29" applyNumberFormat="1" applyFont="1" applyFill="1" applyBorder="1" applyAlignment="1" applyProtection="1">
      <alignment horizontal="left" vertical="center"/>
    </xf>
    <xf numFmtId="0" fontId="13" fillId="0" borderId="7" xfId="26" quotePrefix="1" applyNumberFormat="1" applyFont="1" applyBorder="1" applyAlignment="1">
      <alignment horizontal="left" vertical="center"/>
    </xf>
    <xf numFmtId="0" fontId="3" fillId="0" borderId="15" xfId="29" applyNumberFormat="1" applyFont="1" applyFill="1" applyBorder="1" applyAlignment="1" applyProtection="1">
      <alignment horizontal="right"/>
    </xf>
    <xf numFmtId="0" fontId="20" fillId="0" borderId="0" xfId="0" applyFont="1" applyAlignment="1">
      <alignment vertical="center"/>
    </xf>
    <xf numFmtId="0" fontId="3" fillId="0" borderId="50" xfId="29" applyNumberFormat="1" applyFont="1" applyFill="1" applyBorder="1" applyAlignment="1" applyProtection="1">
      <alignment horizontal="right"/>
    </xf>
    <xf numFmtId="0" fontId="3" fillId="0" borderId="9" xfId="29" applyNumberFormat="1" applyFont="1" applyFill="1" applyBorder="1" applyAlignment="1" applyProtection="1">
      <alignment horizontal="right"/>
    </xf>
    <xf numFmtId="0" fontId="3" fillId="0" borderId="51" xfId="29" applyNumberFormat="1" applyFont="1" applyFill="1" applyBorder="1" applyAlignment="1" applyProtection="1">
      <alignment horizontal="right"/>
    </xf>
    <xf numFmtId="0" fontId="2" fillId="0" borderId="52" xfId="29" applyNumberFormat="1" applyFont="1" applyFill="1" applyBorder="1" applyAlignment="1" applyProtection="1"/>
    <xf numFmtId="0" fontId="3" fillId="0" borderId="29" xfId="29" applyNumberFormat="1" applyFont="1" applyFill="1" applyBorder="1" applyAlignment="1" applyProtection="1">
      <alignment horizontal="right"/>
    </xf>
    <xf numFmtId="0" fontId="3" fillId="0" borderId="29" xfId="29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 vertical="center"/>
    </xf>
    <xf numFmtId="0" fontId="20" fillId="0" borderId="0" xfId="0" applyFont="1" applyBorder="1" applyAlignment="1">
      <alignment vertical="center"/>
    </xf>
    <xf numFmtId="0" fontId="7" fillId="0" borderId="0" xfId="29" applyBorder="1"/>
    <xf numFmtId="0" fontId="22" fillId="0" borderId="0" xfId="0" applyFont="1" applyBorder="1" applyAlignment="1">
      <alignment vertical="center"/>
    </xf>
    <xf numFmtId="0" fontId="3" fillId="0" borderId="27" xfId="29" applyNumberFormat="1" applyFont="1" applyFill="1" applyBorder="1" applyAlignment="1" applyProtection="1"/>
    <xf numFmtId="0" fontId="3" fillId="0" borderId="53" xfId="29" applyNumberFormat="1" applyFont="1" applyFill="1" applyBorder="1" applyAlignment="1" applyProtection="1"/>
    <xf numFmtId="0" fontId="3" fillId="0" borderId="8" xfId="29" applyNumberFormat="1" applyFont="1" applyFill="1" applyBorder="1" applyAlignment="1" applyProtection="1">
      <alignment horizontal="right"/>
    </xf>
    <xf numFmtId="0" fontId="3" fillId="0" borderId="35" xfId="29" applyNumberFormat="1" applyFont="1" applyFill="1" applyBorder="1" applyAlignment="1" applyProtection="1">
      <alignment horizontal="right"/>
    </xf>
    <xf numFmtId="0" fontId="2" fillId="0" borderId="0" xfId="29" applyNumberFormat="1" applyFont="1" applyFill="1" applyBorder="1" applyAlignment="1" applyProtection="1"/>
    <xf numFmtId="0" fontId="2" fillId="0" borderId="54" xfId="29" applyNumberFormat="1" applyFont="1" applyFill="1" applyBorder="1" applyAlignment="1" applyProtection="1">
      <alignment horizontal="left"/>
    </xf>
    <xf numFmtId="0" fontId="22" fillId="0" borderId="0" xfId="0" applyFont="1" applyAlignment="1">
      <alignment vertical="center"/>
    </xf>
    <xf numFmtId="0" fontId="16" fillId="0" borderId="14" xfId="26" applyFont="1" applyBorder="1" applyAlignment="1">
      <alignment horizontal="left" vertical="center"/>
    </xf>
    <xf numFmtId="0" fontId="3" fillId="3" borderId="14" xfId="29" applyFont="1" applyFill="1" applyBorder="1" applyAlignment="1">
      <alignment horizontal="right"/>
    </xf>
    <xf numFmtId="0" fontId="2" fillId="3" borderId="22" xfId="29" applyFont="1" applyFill="1" applyBorder="1" applyAlignment="1">
      <alignment horizontal="right" vertical="center"/>
    </xf>
    <xf numFmtId="0" fontId="3" fillId="3" borderId="22" xfId="29" applyFont="1" applyFill="1" applyBorder="1"/>
    <xf numFmtId="0" fontId="7" fillId="0" borderId="0" xfId="7" applyFont="1"/>
    <xf numFmtId="0" fontId="7" fillId="0" borderId="0" xfId="7" applyFont="1" applyBorder="1"/>
    <xf numFmtId="0" fontId="23" fillId="0" borderId="0" xfId="7" quotePrefix="1" applyFont="1" applyBorder="1" applyAlignment="1">
      <alignment horizontal="right"/>
    </xf>
    <xf numFmtId="0" fontId="7" fillId="0" borderId="0" xfId="7" applyFont="1" applyBorder="1" applyAlignment="1"/>
    <xf numFmtId="0" fontId="3" fillId="0" borderId="0" xfId="8"/>
    <xf numFmtId="0" fontId="7" fillId="0" borderId="27" xfId="7" applyFont="1" applyBorder="1"/>
    <xf numFmtId="0" fontId="7" fillId="0" borderId="0" xfId="7" applyFont="1" applyBorder="1" applyAlignment="1">
      <alignment horizontal="left" indent="1"/>
    </xf>
    <xf numFmtId="0" fontId="7" fillId="0" borderId="0" xfId="7" quotePrefix="1" applyFont="1" applyBorder="1"/>
    <xf numFmtId="0" fontId="7" fillId="0" borderId="5" xfId="7" applyFont="1" applyBorder="1"/>
    <xf numFmtId="0" fontId="24" fillId="4" borderId="27" xfId="7" applyFont="1" applyFill="1" applyBorder="1" applyAlignment="1">
      <alignment horizontal="left" vertical="center" indent="2"/>
    </xf>
    <xf numFmtId="0" fontId="24" fillId="4" borderId="0" xfId="7" applyFont="1" applyFill="1" applyBorder="1" applyAlignment="1">
      <alignment horizontal="left" vertical="center"/>
    </xf>
    <xf numFmtId="0" fontId="24" fillId="4" borderId="0" xfId="7" quotePrefix="1" applyFont="1" applyFill="1" applyBorder="1" applyAlignment="1">
      <alignment vertical="center"/>
    </xf>
    <xf numFmtId="0" fontId="24" fillId="4" borderId="0" xfId="7" applyFont="1" applyFill="1" applyBorder="1" applyAlignment="1">
      <alignment vertical="center"/>
    </xf>
    <xf numFmtId="0" fontId="24" fillId="4" borderId="0" xfId="7" applyFont="1" applyFill="1" applyBorder="1" applyAlignment="1">
      <alignment horizontal="left" vertical="center" indent="2"/>
    </xf>
    <xf numFmtId="0" fontId="24" fillId="4" borderId="5" xfId="7" applyFont="1" applyFill="1" applyBorder="1" applyAlignment="1">
      <alignment vertical="center"/>
    </xf>
    <xf numFmtId="0" fontId="24" fillId="4" borderId="53" xfId="7" applyFont="1" applyFill="1" applyBorder="1" applyAlignment="1">
      <alignment horizontal="left" vertical="center" indent="2"/>
    </xf>
    <xf numFmtId="0" fontId="24" fillId="4" borderId="7" xfId="7" applyFont="1" applyFill="1" applyBorder="1" applyAlignment="1">
      <alignment horizontal="left" vertical="center"/>
    </xf>
    <xf numFmtId="0" fontId="24" fillId="4" borderId="7" xfId="7" applyFont="1" applyFill="1" applyBorder="1" applyAlignment="1">
      <alignment vertical="center"/>
    </xf>
    <xf numFmtId="0" fontId="24" fillId="4" borderId="7" xfId="7" applyFont="1" applyFill="1" applyBorder="1" applyAlignment="1">
      <alignment horizontal="left" vertical="center" indent="2"/>
    </xf>
    <xf numFmtId="0" fontId="24" fillId="4" borderId="8" xfId="7" applyFont="1" applyFill="1" applyBorder="1" applyAlignment="1">
      <alignment vertical="center"/>
    </xf>
    <xf numFmtId="0" fontId="7" fillId="0" borderId="0" xfId="9" applyFont="1" applyBorder="1"/>
    <xf numFmtId="0" fontId="23" fillId="0" borderId="0" xfId="9" applyFont="1" applyBorder="1"/>
    <xf numFmtId="0" fontId="26" fillId="0" borderId="1" xfId="9" applyFont="1" applyBorder="1"/>
    <xf numFmtId="0" fontId="26" fillId="0" borderId="2" xfId="9" applyFont="1" applyBorder="1"/>
    <xf numFmtId="0" fontId="8" fillId="0" borderId="2" xfId="9" applyFont="1" applyBorder="1"/>
    <xf numFmtId="0" fontId="26" fillId="0" borderId="3" xfId="9" applyFont="1" applyBorder="1"/>
    <xf numFmtId="0" fontId="26" fillId="0" borderId="4" xfId="9" applyFont="1" applyBorder="1"/>
    <xf numFmtId="0" fontId="26" fillId="0" borderId="0" xfId="9" applyFont="1" applyBorder="1"/>
    <xf numFmtId="0" fontId="8" fillId="0" borderId="0" xfId="9" applyFont="1" applyBorder="1"/>
    <xf numFmtId="0" fontId="9" fillId="0" borderId="60" xfId="9" applyFont="1" applyBorder="1" applyAlignment="1">
      <alignment vertical="center"/>
    </xf>
    <xf numFmtId="0" fontId="9" fillId="0" borderId="5" xfId="9" applyFont="1" applyBorder="1" applyAlignment="1">
      <alignment horizontal="right" vertical="top" indent="3"/>
    </xf>
    <xf numFmtId="0" fontId="26" fillId="0" borderId="5" xfId="9" applyFont="1" applyBorder="1"/>
    <xf numFmtId="0" fontId="27" fillId="0" borderId="0" xfId="9" quotePrefix="1" applyFont="1" applyBorder="1" applyAlignment="1">
      <alignment horizontal="left"/>
    </xf>
    <xf numFmtId="0" fontId="27" fillId="0" borderId="0" xfId="9" applyFont="1"/>
    <xf numFmtId="0" fontId="28" fillId="0" borderId="0" xfId="9" applyFont="1" applyBorder="1" applyAlignment="1">
      <alignment horizontal="right"/>
    </xf>
    <xf numFmtId="0" fontId="28" fillId="0" borderId="0" xfId="9" applyNumberFormat="1" applyFont="1" applyBorder="1" applyAlignment="1">
      <alignment horizontal="left"/>
    </xf>
    <xf numFmtId="0" fontId="27" fillId="0" borderId="0" xfId="9" applyFont="1" applyBorder="1"/>
    <xf numFmtId="0" fontId="27" fillId="0" borderId="0" xfId="9" applyFont="1" applyBorder="1" applyAlignment="1">
      <alignment horizontal="right"/>
    </xf>
    <xf numFmtId="0" fontId="28" fillId="0" borderId="0" xfId="9" applyFont="1" applyBorder="1" applyAlignment="1">
      <alignment horizontal="left"/>
    </xf>
    <xf numFmtId="0" fontId="27" fillId="0" borderId="0" xfId="9" applyFont="1" applyBorder="1" applyAlignment="1">
      <alignment horizontal="left"/>
    </xf>
    <xf numFmtId="0" fontId="28" fillId="0" borderId="0" xfId="9" quotePrefix="1" applyFont="1" applyBorder="1" applyAlignment="1">
      <alignment horizontal="left"/>
    </xf>
    <xf numFmtId="0" fontId="28" fillId="0" borderId="0" xfId="9" applyFont="1" applyBorder="1"/>
    <xf numFmtId="0" fontId="26" fillId="0" borderId="0" xfId="9" quotePrefix="1" applyFont="1" applyBorder="1" applyAlignment="1">
      <alignment horizontal="left"/>
    </xf>
    <xf numFmtId="0" fontId="8" fillId="0" borderId="0" xfId="9" applyFont="1" applyBorder="1" applyAlignment="1">
      <alignment horizontal="center"/>
    </xf>
    <xf numFmtId="0" fontId="8" fillId="0" borderId="0" xfId="9" applyFont="1" applyBorder="1" applyAlignment="1">
      <alignment horizontal="left"/>
    </xf>
    <xf numFmtId="0" fontId="26" fillId="0" borderId="13" xfId="9" applyFont="1" applyBorder="1"/>
    <xf numFmtId="0" fontId="26" fillId="0" borderId="12" xfId="9" applyFont="1" applyBorder="1"/>
    <xf numFmtId="0" fontId="26" fillId="0" borderId="63" xfId="9" applyFont="1" applyBorder="1"/>
    <xf numFmtId="0" fontId="7" fillId="0" borderId="4" xfId="9" applyFont="1" applyBorder="1" applyAlignment="1">
      <alignment vertical="center"/>
    </xf>
    <xf numFmtId="169" fontId="7" fillId="0" borderId="64" xfId="9" applyNumberFormat="1" applyFont="1" applyBorder="1" applyAlignment="1">
      <alignment horizontal="centerContinuous" vertical="center"/>
    </xf>
    <xf numFmtId="169" fontId="7" fillId="0" borderId="65" xfId="9" applyNumberFormat="1" applyFont="1" applyBorder="1" applyAlignment="1">
      <alignment horizontal="centerContinuous" vertical="center"/>
    </xf>
    <xf numFmtId="0" fontId="7" fillId="0" borderId="58" xfId="9" applyFont="1" applyBorder="1" applyAlignment="1">
      <alignment horizontal="center" vertical="center"/>
    </xf>
    <xf numFmtId="0" fontId="7" fillId="0" borderId="58" xfId="9" applyFont="1" applyBorder="1" applyAlignment="1">
      <alignment vertical="center"/>
    </xf>
    <xf numFmtId="0" fontId="7" fillId="0" borderId="59" xfId="9" applyFont="1" applyBorder="1" applyAlignment="1">
      <alignment vertical="center"/>
    </xf>
    <xf numFmtId="0" fontId="7" fillId="0" borderId="50" xfId="9" applyFont="1" applyBorder="1" applyAlignment="1">
      <alignment horizontal="center" vertical="center"/>
    </xf>
    <xf numFmtId="0" fontId="7" fillId="0" borderId="0" xfId="9" applyFont="1"/>
    <xf numFmtId="0" fontId="7" fillId="0" borderId="67" xfId="9" applyFont="1" applyBorder="1" applyAlignment="1">
      <alignment vertical="center"/>
    </xf>
    <xf numFmtId="169" fontId="7" fillId="0" borderId="68" xfId="9" applyNumberFormat="1" applyFont="1" applyBorder="1" applyAlignment="1">
      <alignment horizontal="centerContinuous" vertical="center"/>
    </xf>
    <xf numFmtId="169" fontId="7" fillId="0" borderId="69" xfId="9" applyNumberFormat="1" applyFont="1" applyBorder="1" applyAlignment="1">
      <alignment horizontal="centerContinuous" vertical="center"/>
    </xf>
    <xf numFmtId="0" fontId="7" fillId="0" borderId="68" xfId="9" applyFont="1" applyBorder="1" applyAlignment="1">
      <alignment horizontal="center" vertical="center"/>
    </xf>
    <xf numFmtId="0" fontId="7" fillId="0" borderId="70" xfId="9" applyFont="1" applyBorder="1" applyAlignment="1">
      <alignment horizontal="center" vertical="center"/>
    </xf>
    <xf numFmtId="0" fontId="7" fillId="0" borderId="69" xfId="9" applyFont="1" applyBorder="1" applyAlignment="1">
      <alignment horizontal="center" vertical="center"/>
    </xf>
    <xf numFmtId="0" fontId="7" fillId="0" borderId="67" xfId="9" quotePrefix="1" applyFont="1" applyBorder="1" applyAlignment="1">
      <alignment horizontal="center" vertical="center"/>
    </xf>
    <xf numFmtId="169" fontId="7" fillId="0" borderId="68" xfId="9" quotePrefix="1" applyNumberFormat="1" applyFont="1" applyBorder="1" applyAlignment="1">
      <alignment horizontal="centerContinuous" vertical="center"/>
    </xf>
    <xf numFmtId="169" fontId="7" fillId="0" borderId="69" xfId="9" quotePrefix="1" applyNumberFormat="1" applyFont="1" applyBorder="1" applyAlignment="1">
      <alignment horizontal="centerContinuous" vertical="center"/>
    </xf>
    <xf numFmtId="0" fontId="7" fillId="0" borderId="68" xfId="9" quotePrefix="1" applyFont="1" applyBorder="1" applyAlignment="1">
      <alignment horizontal="center" vertical="center"/>
    </xf>
    <xf numFmtId="0" fontId="29" fillId="0" borderId="67" xfId="9" applyFont="1" applyBorder="1" applyAlignment="1">
      <alignment horizontal="center" vertical="center"/>
    </xf>
    <xf numFmtId="15" fontId="30" fillId="2" borderId="68" xfId="32" applyNumberFormat="1" applyFont="1" applyFill="1" applyBorder="1" applyAlignment="1">
      <alignment horizontal="centerContinuous" vertical="center"/>
    </xf>
    <xf numFmtId="15" fontId="30" fillId="2" borderId="69" xfId="32" applyNumberFormat="1" applyFont="1" applyFill="1" applyBorder="1" applyAlignment="1">
      <alignment horizontal="centerContinuous" vertical="center"/>
    </xf>
    <xf numFmtId="0" fontId="29" fillId="0" borderId="68" xfId="9" applyFont="1" applyBorder="1" applyAlignment="1">
      <alignment horizontal="center" vertical="center"/>
    </xf>
    <xf numFmtId="0" fontId="29" fillId="0" borderId="68" xfId="9" applyFont="1" applyBorder="1" applyAlignment="1">
      <alignment horizontal="left" vertical="center"/>
    </xf>
    <xf numFmtId="0" fontId="29" fillId="0" borderId="70" xfId="9" applyFont="1" applyBorder="1" applyAlignment="1">
      <alignment horizontal="left" vertical="center"/>
    </xf>
    <xf numFmtId="0" fontId="29" fillId="0" borderId="69" xfId="9" applyFont="1" applyBorder="1" applyAlignment="1">
      <alignment horizontal="center" vertical="center"/>
    </xf>
    <xf numFmtId="170" fontId="30" fillId="2" borderId="11" xfId="32" applyNumberFormat="1" applyFont="1" applyFill="1" applyBorder="1" applyAlignment="1">
      <alignment horizontal="centerContinuous" vertical="center"/>
    </xf>
    <xf numFmtId="15" fontId="30" fillId="2" borderId="19" xfId="32" applyNumberFormat="1" applyFont="1" applyFill="1" applyBorder="1" applyAlignment="1">
      <alignment horizontal="centerContinuous" vertical="center"/>
    </xf>
    <xf numFmtId="0" fontId="29" fillId="0" borderId="28" xfId="9" applyFont="1" applyBorder="1" applyAlignment="1">
      <alignment horizontal="center" vertical="center"/>
    </xf>
    <xf numFmtId="0" fontId="9" fillId="0" borderId="54" xfId="9" applyFont="1" applyBorder="1" applyAlignment="1">
      <alignment horizontal="center" vertical="center"/>
    </xf>
    <xf numFmtId="0" fontId="9" fillId="0" borderId="53" xfId="9" applyFont="1" applyBorder="1" applyAlignment="1">
      <alignment horizontal="centerContinuous" vertical="center"/>
    </xf>
    <xf numFmtId="0" fontId="9" fillId="0" borderId="7" xfId="9" applyFont="1" applyBorder="1" applyAlignment="1">
      <alignment horizontal="centerContinuous" vertical="center"/>
    </xf>
    <xf numFmtId="0" fontId="9" fillId="0" borderId="52" xfId="9" applyFont="1" applyBorder="1" applyAlignment="1">
      <alignment horizontal="center" vertical="center"/>
    </xf>
    <xf numFmtId="0" fontId="0" fillId="0" borderId="0" xfId="0"/>
    <xf numFmtId="0" fontId="16" fillId="0" borderId="14" xfId="26" applyFont="1" applyBorder="1" applyAlignment="1">
      <alignment horizontal="left"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3" fillId="3" borderId="32" xfId="29" applyFont="1" applyFill="1" applyBorder="1" applyAlignment="1">
      <alignment horizontal="left" vertical="center"/>
    </xf>
    <xf numFmtId="0" fontId="13" fillId="3" borderId="32" xfId="26" applyFont="1" applyFill="1" applyBorder="1" applyAlignment="1">
      <alignment horizontal="left" vertical="center"/>
    </xf>
    <xf numFmtId="0" fontId="13" fillId="3" borderId="37" xfId="26" applyFont="1" applyFill="1" applyBorder="1" applyAlignment="1">
      <alignment horizontal="left" vertical="center"/>
    </xf>
    <xf numFmtId="0" fontId="13" fillId="3" borderId="34" xfId="26" applyFont="1" applyFill="1" applyBorder="1" applyAlignment="1">
      <alignment horizontal="left" vertical="center"/>
    </xf>
    <xf numFmtId="0" fontId="3" fillId="3" borderId="14" xfId="29" applyFont="1" applyFill="1" applyBorder="1" applyAlignment="1">
      <alignment horizontal="right" vertical="center"/>
    </xf>
    <xf numFmtId="0" fontId="3" fillId="3" borderId="14" xfId="29" applyFont="1" applyFill="1" applyBorder="1" applyAlignment="1">
      <alignment horizontal="left" vertical="center"/>
    </xf>
    <xf numFmtId="0" fontId="3" fillId="3" borderId="15" xfId="29" applyFont="1" applyFill="1" applyBorder="1"/>
    <xf numFmtId="0" fontId="3" fillId="3" borderId="35" xfId="29" applyFont="1" applyFill="1" applyBorder="1"/>
    <xf numFmtId="0" fontId="16" fillId="3" borderId="14" xfId="29" applyFont="1" applyFill="1" applyBorder="1" applyAlignment="1">
      <alignment horizontal="left" vertical="center"/>
    </xf>
    <xf numFmtId="0" fontId="3" fillId="3" borderId="14" xfId="29" applyFont="1" applyFill="1" applyBorder="1"/>
    <xf numFmtId="0" fontId="3" fillId="3" borderId="14" xfId="29" applyFont="1" applyFill="1" applyBorder="1" applyAlignment="1"/>
    <xf numFmtId="0" fontId="3" fillId="3" borderId="35" xfId="29" applyFont="1" applyFill="1" applyBorder="1" applyAlignment="1"/>
    <xf numFmtId="0" fontId="3" fillId="3" borderId="14" xfId="29" applyFont="1" applyFill="1" applyBorder="1" applyAlignment="1">
      <alignment vertical="center"/>
    </xf>
    <xf numFmtId="0" fontId="3" fillId="3" borderId="15" xfId="29" applyFont="1" applyFill="1" applyBorder="1"/>
    <xf numFmtId="0" fontId="3" fillId="3" borderId="14" xfId="29" applyFont="1" applyFill="1" applyBorder="1" applyAlignment="1">
      <alignment horizontal="left"/>
    </xf>
    <xf numFmtId="0" fontId="3" fillId="3" borderId="35" xfId="29" applyFont="1" applyFill="1" applyBorder="1" applyAlignment="1">
      <alignment horizontal="left"/>
    </xf>
    <xf numFmtId="0" fontId="3" fillId="3" borderId="16" xfId="29" applyFont="1" applyFill="1" applyBorder="1"/>
    <xf numFmtId="0" fontId="2" fillId="3" borderId="18" xfId="29" applyFont="1" applyFill="1" applyBorder="1" applyAlignment="1">
      <alignment horizontal="right" vertical="center"/>
    </xf>
    <xf numFmtId="0" fontId="2" fillId="3" borderId="21" xfId="29" applyFont="1" applyFill="1" applyBorder="1" applyAlignment="1">
      <alignment horizontal="right" vertical="center"/>
    </xf>
    <xf numFmtId="0" fontId="3" fillId="3" borderId="40" xfId="29" applyFont="1" applyFill="1" applyBorder="1" applyAlignment="1">
      <alignment horizontal="right"/>
    </xf>
    <xf numFmtId="0" fontId="3" fillId="3" borderId="40" xfId="29" applyFont="1" applyFill="1" applyBorder="1"/>
    <xf numFmtId="0" fontId="3" fillId="3" borderId="39" xfId="29" applyFont="1" applyFill="1" applyBorder="1" applyAlignment="1">
      <alignment horizontal="left"/>
    </xf>
    <xf numFmtId="0" fontId="3" fillId="3" borderId="40" xfId="29" applyFont="1" applyFill="1" applyBorder="1" applyAlignment="1">
      <alignment horizontal="left"/>
    </xf>
    <xf numFmtId="0" fontId="3" fillId="3" borderId="42" xfId="29" applyFont="1" applyFill="1" applyBorder="1" applyAlignment="1">
      <alignment horizontal="right"/>
    </xf>
    <xf numFmtId="0" fontId="3" fillId="3" borderId="55" xfId="29" applyFont="1" applyFill="1" applyBorder="1"/>
    <xf numFmtId="0" fontId="3" fillId="3" borderId="41" xfId="29" applyFont="1" applyFill="1" applyBorder="1" applyAlignment="1">
      <alignment horizontal="left"/>
    </xf>
    <xf numFmtId="0" fontId="3" fillId="3" borderId="42" xfId="29" applyFont="1" applyFill="1" applyBorder="1" applyAlignment="1">
      <alignment horizontal="left"/>
    </xf>
    <xf numFmtId="168" fontId="17" fillId="3" borderId="28" xfId="31" applyNumberFormat="1" applyFont="1" applyFill="1" applyBorder="1" applyAlignment="1">
      <alignment horizontal="right" vertical="center"/>
    </xf>
    <xf numFmtId="0" fontId="3" fillId="3" borderId="10" xfId="29" applyFont="1" applyFill="1" applyBorder="1"/>
    <xf numFmtId="0" fontId="16" fillId="3" borderId="15" xfId="29" applyFont="1" applyFill="1" applyBorder="1" applyAlignment="1">
      <alignment horizontal="left" vertical="center"/>
    </xf>
    <xf numFmtId="0" fontId="3" fillId="3" borderId="19" xfId="29" applyFont="1" applyFill="1" applyBorder="1"/>
    <xf numFmtId="0" fontId="7" fillId="3" borderId="35" xfId="29" applyFont="1" applyFill="1" applyBorder="1"/>
    <xf numFmtId="0" fontId="3" fillId="3" borderId="14" xfId="29" applyFont="1" applyFill="1" applyBorder="1" applyAlignment="1">
      <alignment horizontal="right" vertical="center"/>
    </xf>
    <xf numFmtId="0" fontId="3" fillId="3" borderId="35" xfId="29" applyNumberFormat="1" applyFont="1" applyFill="1" applyBorder="1" applyAlignment="1" applyProtection="1">
      <alignment horizontal="right"/>
    </xf>
    <xf numFmtId="0" fontId="7" fillId="3" borderId="35" xfId="29" applyNumberFormat="1" applyFont="1" applyFill="1" applyBorder="1" applyAlignment="1" applyProtection="1"/>
    <xf numFmtId="0" fontId="2" fillId="3" borderId="14" xfId="29" applyFont="1" applyFill="1" applyBorder="1" applyAlignment="1">
      <alignment horizontal="right" vertical="center"/>
    </xf>
    <xf numFmtId="0" fontId="7" fillId="3" borderId="21" xfId="29" applyNumberFormat="1" applyFont="1" applyFill="1" applyBorder="1" applyAlignment="1" applyProtection="1"/>
    <xf numFmtId="0" fontId="7" fillId="3" borderId="15" xfId="29" applyNumberFormat="1" applyFont="1" applyFill="1" applyBorder="1" applyAlignment="1" applyProtection="1"/>
    <xf numFmtId="0" fontId="19" fillId="3" borderId="57" xfId="29" applyFont="1" applyFill="1" applyBorder="1" applyAlignment="1">
      <alignment horizontal="left" vertical="center"/>
    </xf>
    <xf numFmtId="0" fontId="19" fillId="3" borderId="50" xfId="29" applyFont="1" applyFill="1" applyBorder="1" applyAlignment="1">
      <alignment horizontal="left" vertical="center"/>
    </xf>
    <xf numFmtId="0" fontId="2" fillId="3" borderId="58" xfId="29" applyFont="1" applyFill="1" applyBorder="1" applyAlignment="1">
      <alignment vertical="center"/>
    </xf>
    <xf numFmtId="0" fontId="2" fillId="3" borderId="59" xfId="29" applyFont="1" applyFill="1" applyBorder="1" applyAlignment="1">
      <alignment vertical="center"/>
    </xf>
    <xf numFmtId="0" fontId="7" fillId="3" borderId="50" xfId="29" applyNumberFormat="1" applyFont="1" applyFill="1" applyBorder="1" applyAlignment="1" applyProtection="1"/>
    <xf numFmtId="0" fontId="7" fillId="3" borderId="58" xfId="29" applyNumberFormat="1" applyFont="1" applyFill="1" applyBorder="1" applyAlignment="1" applyProtection="1"/>
    <xf numFmtId="0" fontId="2" fillId="3" borderId="56" xfId="29" applyFont="1" applyFill="1" applyBorder="1" applyAlignment="1">
      <alignment horizontal="left" vertical="center"/>
    </xf>
    <xf numFmtId="0" fontId="2" fillId="3" borderId="41" xfId="29" applyFont="1" applyFill="1" applyBorder="1" applyAlignment="1">
      <alignment horizontal="left" vertical="center"/>
    </xf>
    <xf numFmtId="0" fontId="3" fillId="3" borderId="42" xfId="29" applyFont="1" applyFill="1" applyBorder="1"/>
    <xf numFmtId="0" fontId="3" fillId="3" borderId="11" xfId="29" applyFont="1" applyFill="1" applyBorder="1"/>
    <xf numFmtId="168" fontId="17" fillId="3" borderId="27" xfId="31" applyNumberFormat="1" applyFont="1" applyFill="1" applyBorder="1" applyAlignment="1">
      <alignment horizontal="left" vertical="center"/>
    </xf>
    <xf numFmtId="168" fontId="17" fillId="3" borderId="27" xfId="31" applyNumberFormat="1" applyFont="1" applyFill="1" applyBorder="1" applyAlignment="1">
      <alignment horizontal="center" vertical="center"/>
    </xf>
    <xf numFmtId="168" fontId="17" fillId="3" borderId="28" xfId="31" applyNumberFormat="1" applyFont="1" applyFill="1" applyBorder="1" applyAlignment="1">
      <alignment horizontal="left" vertical="center"/>
    </xf>
    <xf numFmtId="168" fontId="17" fillId="3" borderId="14" xfId="31" applyNumberFormat="1" applyFont="1" applyFill="1" applyBorder="1" applyAlignment="1">
      <alignment horizontal="left" vertical="center"/>
    </xf>
    <xf numFmtId="168" fontId="17" fillId="3" borderId="15" xfId="31" applyNumberFormat="1" applyFont="1" applyFill="1" applyBorder="1" applyAlignment="1">
      <alignment horizontal="center" vertical="center"/>
    </xf>
    <xf numFmtId="0" fontId="3" fillId="3" borderId="14" xfId="29" applyFont="1" applyFill="1" applyBorder="1" applyAlignment="1">
      <alignment horizontal="center"/>
    </xf>
    <xf numFmtId="0" fontId="3" fillId="3" borderId="15" xfId="29" applyFont="1" applyFill="1" applyBorder="1" applyAlignment="1">
      <alignment horizontal="center"/>
    </xf>
    <xf numFmtId="49" fontId="3" fillId="3" borderId="35" xfId="29" applyNumberFormat="1" applyFont="1" applyFill="1" applyBorder="1" applyAlignment="1">
      <alignment horizontal="left"/>
    </xf>
    <xf numFmtId="168" fontId="17" fillId="3" borderId="28" xfId="31" applyNumberFormat="1" applyFont="1" applyFill="1" applyBorder="1" applyAlignment="1">
      <alignment horizontal="center" vertical="center"/>
    </xf>
    <xf numFmtId="0" fontId="3" fillId="3" borderId="50" xfId="29" applyFont="1" applyFill="1" applyBorder="1" applyAlignment="1"/>
    <xf numFmtId="0" fontId="3" fillId="3" borderId="22" xfId="29" applyFont="1" applyFill="1" applyBorder="1" applyAlignment="1"/>
    <xf numFmtId="0" fontId="2" fillId="3" borderId="57" xfId="29" applyFont="1" applyFill="1" applyBorder="1" applyAlignment="1">
      <alignment horizontal="right" vertical="center"/>
    </xf>
    <xf numFmtId="0" fontId="2" fillId="3" borderId="50" xfId="29" applyFont="1" applyFill="1" applyBorder="1" applyAlignment="1">
      <alignment horizontal="right" vertical="center"/>
    </xf>
    <xf numFmtId="0" fontId="3" fillId="3" borderId="22" xfId="29" applyFont="1" applyFill="1" applyBorder="1" applyAlignment="1">
      <alignment horizontal="right"/>
    </xf>
    <xf numFmtId="0" fontId="3" fillId="3" borderId="58" xfId="29" applyFont="1" applyFill="1" applyBorder="1"/>
    <xf numFmtId="0" fontId="3" fillId="3" borderId="14" xfId="29" applyNumberFormat="1" applyFont="1" applyFill="1" applyBorder="1" applyAlignment="1" applyProtection="1">
      <alignment horizontal="right"/>
    </xf>
    <xf numFmtId="0" fontId="2" fillId="3" borderId="14" xfId="29" applyFont="1" applyFill="1" applyBorder="1" applyAlignment="1">
      <alignment vertical="center"/>
    </xf>
    <xf numFmtId="0" fontId="3" fillId="3" borderId="14" xfId="29" applyNumberFormat="1" applyFont="1" applyFill="1" applyBorder="1" applyAlignment="1" applyProtection="1"/>
    <xf numFmtId="0" fontId="3" fillId="3" borderId="15" xfId="29" applyNumberFormat="1" applyFont="1" applyFill="1" applyBorder="1" applyAlignment="1" applyProtection="1">
      <alignment horizontal="right"/>
    </xf>
    <xf numFmtId="0" fontId="3" fillId="3" borderId="21" xfId="29" applyNumberFormat="1" applyFont="1" applyFill="1" applyBorder="1" applyAlignment="1" applyProtection="1"/>
    <xf numFmtId="0" fontId="2" fillId="3" borderId="54" xfId="29" applyNumberFormat="1" applyFont="1" applyFill="1" applyBorder="1" applyAlignment="1" applyProtection="1">
      <alignment horizontal="left"/>
    </xf>
    <xf numFmtId="0" fontId="3" fillId="3" borderId="29" xfId="29" applyNumberFormat="1" applyFont="1" applyFill="1" applyBorder="1" applyAlignment="1" applyProtection="1">
      <alignment horizontal="right"/>
    </xf>
    <xf numFmtId="0" fontId="3" fillId="3" borderId="50" xfId="29" applyNumberFormat="1" applyFont="1" applyFill="1" applyBorder="1" applyAlignment="1" applyProtection="1">
      <alignment horizontal="right"/>
    </xf>
    <xf numFmtId="0" fontId="2" fillId="3" borderId="52" xfId="29" applyNumberFormat="1" applyFont="1" applyFill="1" applyBorder="1" applyAlignment="1" applyProtection="1"/>
    <xf numFmtId="0" fontId="3" fillId="3" borderId="29" xfId="29" applyNumberFormat="1" applyFont="1" applyFill="1" applyBorder="1" applyAlignment="1" applyProtection="1"/>
    <xf numFmtId="0" fontId="3" fillId="3" borderId="0" xfId="29" applyNumberFormat="1" applyFont="1" applyFill="1" applyBorder="1" applyAlignment="1" applyProtection="1">
      <alignment horizontal="right"/>
    </xf>
    <xf numFmtId="0" fontId="3" fillId="3" borderId="5" xfId="29" applyNumberFormat="1" applyFont="1" applyFill="1" applyBorder="1" applyAlignment="1" applyProtection="1">
      <alignment horizontal="right"/>
    </xf>
    <xf numFmtId="0" fontId="2" fillId="3" borderId="4" xfId="29" applyNumberFormat="1" applyFont="1" applyFill="1" applyBorder="1" applyAlignment="1" applyProtection="1">
      <alignment horizontal="left"/>
    </xf>
    <xf numFmtId="0" fontId="3" fillId="3" borderId="9" xfId="29" applyNumberFormat="1" applyFont="1" applyFill="1" applyBorder="1" applyAlignment="1" applyProtection="1">
      <alignment horizontal="right"/>
    </xf>
    <xf numFmtId="0" fontId="2" fillId="3" borderId="0" xfId="29" applyNumberFormat="1" applyFont="1" applyFill="1" applyBorder="1" applyAlignment="1" applyProtection="1"/>
    <xf numFmtId="0" fontId="3" fillId="3" borderId="0" xfId="29" applyNumberFormat="1" applyFont="1" applyFill="1" applyBorder="1" applyAlignment="1" applyProtection="1"/>
    <xf numFmtId="0" fontId="2" fillId="3" borderId="4" xfId="29" applyNumberFormat="1" applyFont="1" applyFill="1" applyBorder="1" applyAlignment="1" applyProtection="1">
      <alignment horizontal="left" vertical="center"/>
    </xf>
    <xf numFmtId="0" fontId="3" fillId="3" borderId="4" xfId="29" applyNumberFormat="1" applyFont="1" applyFill="1" applyBorder="1" applyAlignment="1" applyProtection="1">
      <alignment horizontal="left" vertical="center"/>
    </xf>
    <xf numFmtId="0" fontId="7" fillId="3" borderId="4" xfId="29" applyFill="1" applyBorder="1"/>
    <xf numFmtId="0" fontId="7" fillId="0" borderId="68" xfId="9" applyFont="1" applyBorder="1" applyAlignment="1">
      <alignment horizontal="center" vertical="center"/>
    </xf>
    <xf numFmtId="0" fontId="7" fillId="0" borderId="71" xfId="9" applyFont="1" applyBorder="1" applyAlignment="1">
      <alignment horizontal="center" vertical="center"/>
    </xf>
    <xf numFmtId="0" fontId="7" fillId="0" borderId="1" xfId="7" applyFont="1" applyBorder="1" applyAlignment="1">
      <alignment horizontal="center"/>
    </xf>
    <xf numFmtId="0" fontId="7" fillId="0" borderId="2" xfId="7" applyFont="1" applyBorder="1" applyAlignment="1">
      <alignment horizontal="center"/>
    </xf>
    <xf numFmtId="0" fontId="7" fillId="0" borderId="2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7" fillId="0" borderId="9" xfId="7" applyFont="1" applyBorder="1" applyAlignment="1">
      <alignment horizontal="center"/>
    </xf>
    <xf numFmtId="0" fontId="23" fillId="0" borderId="26" xfId="7" applyFont="1" applyBorder="1" applyAlignment="1">
      <alignment horizontal="center"/>
    </xf>
    <xf numFmtId="0" fontId="23" fillId="0" borderId="2" xfId="7" applyFont="1" applyBorder="1" applyAlignment="1">
      <alignment horizontal="center"/>
    </xf>
    <xf numFmtId="0" fontId="23" fillId="0" borderId="3" xfId="7" applyFont="1" applyBorder="1" applyAlignment="1">
      <alignment horizontal="center"/>
    </xf>
    <xf numFmtId="0" fontId="23" fillId="0" borderId="27" xfId="7" applyFont="1" applyBorder="1" applyAlignment="1">
      <alignment horizontal="center" vertical="top"/>
    </xf>
    <xf numFmtId="0" fontId="23" fillId="0" borderId="0" xfId="7" applyFont="1" applyBorder="1" applyAlignment="1">
      <alignment horizontal="center" vertical="top"/>
    </xf>
    <xf numFmtId="0" fontId="23" fillId="0" borderId="5" xfId="7" applyFont="1" applyBorder="1" applyAlignment="1">
      <alignment horizontal="center" vertical="top"/>
    </xf>
    <xf numFmtId="0" fontId="23" fillId="0" borderId="27" xfId="7" applyFont="1" applyBorder="1" applyAlignment="1">
      <alignment horizontal="center"/>
    </xf>
    <xf numFmtId="0" fontId="23" fillId="0" borderId="0" xfId="7" applyFont="1" applyBorder="1" applyAlignment="1">
      <alignment horizontal="center"/>
    </xf>
    <xf numFmtId="0" fontId="23" fillId="0" borderId="5" xfId="7" applyFont="1" applyBorder="1" applyAlignment="1">
      <alignment horizontal="center"/>
    </xf>
    <xf numFmtId="0" fontId="23" fillId="0" borderId="4" xfId="7" applyFont="1" applyBorder="1" applyAlignment="1">
      <alignment horizontal="center" vertical="center" wrapText="1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25" fillId="0" borderId="60" xfId="9" applyFont="1" applyBorder="1" applyAlignment="1">
      <alignment horizontal="center" vertical="center"/>
    </xf>
    <xf numFmtId="0" fontId="25" fillId="0" borderId="61" xfId="9" applyFont="1" applyBorder="1" applyAlignment="1">
      <alignment horizontal="center" vertical="center"/>
    </xf>
    <xf numFmtId="0" fontId="25" fillId="0" borderId="62" xfId="9" applyFont="1" applyBorder="1" applyAlignment="1">
      <alignment horizontal="center" vertical="center"/>
    </xf>
    <xf numFmtId="0" fontId="9" fillId="0" borderId="61" xfId="9" applyFont="1" applyBorder="1" applyAlignment="1">
      <alignment horizontal="left" vertical="center" indent="1"/>
    </xf>
    <xf numFmtId="0" fontId="9" fillId="0" borderId="62" xfId="9" applyFont="1" applyBorder="1" applyAlignment="1">
      <alignment horizontal="left" vertical="center" indent="1"/>
    </xf>
    <xf numFmtId="0" fontId="7" fillId="0" borderId="64" xfId="9" applyFont="1" applyBorder="1" applyAlignment="1">
      <alignment horizontal="center" vertical="center"/>
    </xf>
    <xf numFmtId="0" fontId="7" fillId="0" borderId="66" xfId="9" applyFont="1" applyBorder="1" applyAlignment="1">
      <alignment horizontal="center" vertical="center"/>
    </xf>
    <xf numFmtId="0" fontId="29" fillId="0" borderId="68" xfId="9" applyFont="1" applyBorder="1" applyAlignment="1">
      <alignment horizontal="center" vertical="center"/>
    </xf>
    <xf numFmtId="0" fontId="29" fillId="0" borderId="71" xfId="9" applyFont="1" applyBorder="1" applyAlignment="1">
      <alignment horizontal="center" vertical="center"/>
    </xf>
    <xf numFmtId="0" fontId="29" fillId="0" borderId="72" xfId="9" applyFont="1" applyBorder="1" applyAlignment="1">
      <alignment horizontal="center" vertical="center"/>
    </xf>
    <xf numFmtId="0" fontId="29" fillId="0" borderId="73" xfId="9" applyFont="1" applyBorder="1" applyAlignment="1">
      <alignment horizontal="center" vertical="center"/>
    </xf>
    <xf numFmtId="0" fontId="29" fillId="0" borderId="74" xfId="9" applyFont="1" applyBorder="1" applyAlignment="1">
      <alignment horizontal="center" vertical="center"/>
    </xf>
    <xf numFmtId="0" fontId="29" fillId="0" borderId="11" xfId="9" applyFont="1" applyBorder="1" applyAlignment="1">
      <alignment horizontal="center" vertical="center"/>
    </xf>
    <xf numFmtId="0" fontId="29" fillId="0" borderId="63" xfId="9" applyFont="1" applyBorder="1" applyAlignment="1">
      <alignment horizontal="center" vertical="center"/>
    </xf>
    <xf numFmtId="0" fontId="9" fillId="0" borderId="52" xfId="9" applyFont="1" applyBorder="1" applyAlignment="1">
      <alignment horizontal="center" vertical="center"/>
    </xf>
    <xf numFmtId="0" fontId="9" fillId="0" borderId="29" xfId="9" applyFont="1" applyBorder="1" applyAlignment="1">
      <alignment horizontal="center" vertical="center"/>
    </xf>
    <xf numFmtId="0" fontId="9" fillId="0" borderId="75" xfId="9" applyFont="1" applyBorder="1" applyAlignment="1">
      <alignment horizontal="center" vertical="center"/>
    </xf>
    <xf numFmtId="0" fontId="9" fillId="0" borderId="30" xfId="9" applyFont="1" applyBorder="1" applyAlignment="1">
      <alignment horizontal="center" vertical="center"/>
    </xf>
    <xf numFmtId="0" fontId="16" fillId="0" borderId="23" xfId="26" applyFont="1" applyBorder="1" applyAlignment="1">
      <alignment horizontal="left" vertical="center"/>
    </xf>
    <xf numFmtId="0" fontId="16" fillId="0" borderId="14" xfId="26" applyFont="1" applyBorder="1" applyAlignment="1">
      <alignment horizontal="left" vertical="center"/>
    </xf>
    <xf numFmtId="0" fontId="13" fillId="0" borderId="16" xfId="26" applyFont="1" applyBorder="1" applyAlignment="1">
      <alignment horizontal="left" vertical="center"/>
    </xf>
    <xf numFmtId="0" fontId="13" fillId="0" borderId="17" xfId="26" applyFont="1" applyBorder="1" applyAlignment="1">
      <alignment horizontal="left" vertical="center"/>
    </xf>
    <xf numFmtId="165" fontId="9" fillId="2" borderId="1" xfId="30" applyFont="1" applyFill="1" applyBorder="1"/>
    <xf numFmtId="165" fontId="9" fillId="2" borderId="2" xfId="30" applyFont="1" applyFill="1" applyBorder="1"/>
    <xf numFmtId="165" fontId="9" fillId="2" borderId="26" xfId="30" applyFont="1" applyFill="1" applyBorder="1"/>
    <xf numFmtId="165" fontId="9" fillId="2" borderId="25" xfId="30" applyFont="1" applyFill="1" applyBorder="1"/>
    <xf numFmtId="165" fontId="13" fillId="2" borderId="2" xfId="30" applyFont="1" applyFill="1" applyBorder="1" applyAlignment="1">
      <alignment horizontal="center"/>
    </xf>
    <xf numFmtId="165" fontId="9" fillId="2" borderId="4" xfId="30" applyFont="1" applyFill="1" applyBorder="1"/>
    <xf numFmtId="165" fontId="9" fillId="2" borderId="0" xfId="30" applyFont="1" applyFill="1" applyBorder="1"/>
    <xf numFmtId="165" fontId="2" fillId="2" borderId="27" xfId="30" applyFont="1" applyFill="1" applyBorder="1" applyAlignment="1">
      <alignment horizontal="center"/>
    </xf>
    <xf numFmtId="165" fontId="2" fillId="2" borderId="9" xfId="30" applyFont="1" applyFill="1" applyBorder="1" applyAlignment="1">
      <alignment horizontal="center"/>
    </xf>
    <xf numFmtId="0" fontId="13" fillId="0" borderId="0" xfId="29" applyFont="1" applyBorder="1" applyAlignment="1">
      <alignment horizontal="center" vertical="top"/>
    </xf>
    <xf numFmtId="165" fontId="15" fillId="2" borderId="4" xfId="30" applyNumberFormat="1" applyFont="1" applyFill="1" applyBorder="1" applyAlignment="1" applyProtection="1"/>
    <xf numFmtId="165" fontId="15" fillId="2" borderId="0" xfId="30" applyNumberFormat="1" applyFont="1" applyFill="1" applyBorder="1" applyAlignment="1" applyProtection="1"/>
    <xf numFmtId="0" fontId="2" fillId="0" borderId="27" xfId="29" applyFont="1" applyBorder="1" applyAlignment="1">
      <alignment horizontal="center" vertical="top"/>
    </xf>
    <xf numFmtId="0" fontId="2" fillId="0" borderId="9" xfId="29" applyFont="1" applyBorder="1" applyAlignment="1">
      <alignment horizontal="center" vertical="top"/>
    </xf>
    <xf numFmtId="165" fontId="9" fillId="2" borderId="13" xfId="30" applyFont="1" applyFill="1" applyBorder="1"/>
    <xf numFmtId="165" fontId="9" fillId="2" borderId="12" xfId="30" applyFont="1" applyFill="1" applyBorder="1"/>
    <xf numFmtId="165" fontId="9" fillId="2" borderId="27" xfId="30" applyFont="1" applyFill="1" applyBorder="1"/>
    <xf numFmtId="165" fontId="9" fillId="2" borderId="9" xfId="30" applyFont="1" applyFill="1" applyBorder="1"/>
    <xf numFmtId="49" fontId="16" fillId="0" borderId="14" xfId="0" applyNumberFormat="1" applyFont="1" applyBorder="1" applyAlignment="1">
      <alignment vertical="center"/>
    </xf>
    <xf numFmtId="0" fontId="14" fillId="0" borderId="16" xfId="26" applyFont="1" applyBorder="1" applyAlignment="1">
      <alignment horizontal="left" vertical="center"/>
    </xf>
    <xf numFmtId="0" fontId="14" fillId="0" borderId="17" xfId="26" applyFont="1" applyBorder="1" applyAlignment="1">
      <alignment horizontal="left" vertical="center"/>
    </xf>
    <xf numFmtId="0" fontId="16" fillId="0" borderId="33" xfId="26" applyFont="1" applyBorder="1" applyAlignment="1">
      <alignment horizontal="left" vertical="center"/>
    </xf>
    <xf numFmtId="0" fontId="16" fillId="0" borderId="22" xfId="26" applyFont="1" applyBorder="1" applyAlignment="1">
      <alignment horizontal="left" vertical="center"/>
    </xf>
    <xf numFmtId="0" fontId="13" fillId="0" borderId="29" xfId="26" applyFont="1" applyBorder="1" applyAlignment="1">
      <alignment horizontal="left" vertical="center"/>
    </xf>
    <xf numFmtId="0" fontId="13" fillId="0" borderId="30" xfId="26" applyFont="1" applyBorder="1" applyAlignment="1">
      <alignment horizontal="left" vertical="center"/>
    </xf>
    <xf numFmtId="49" fontId="16" fillId="0" borderId="14" xfId="0" applyNumberFormat="1" applyFont="1" applyBorder="1"/>
    <xf numFmtId="0" fontId="2" fillId="3" borderId="24" xfId="29" applyFont="1" applyFill="1" applyBorder="1" applyAlignment="1">
      <alignment horizontal="center" vertical="center"/>
    </xf>
    <xf numFmtId="0" fontId="2" fillId="3" borderId="36" xfId="29" applyFont="1" applyFill="1" applyBorder="1" applyAlignment="1">
      <alignment horizontal="center" vertical="center"/>
    </xf>
    <xf numFmtId="0" fontId="3" fillId="3" borderId="37" xfId="29" applyFont="1" applyFill="1" applyBorder="1" applyAlignment="1">
      <alignment horizontal="left" vertical="center"/>
    </xf>
    <xf numFmtId="0" fontId="3" fillId="3" borderId="49" xfId="29" applyFont="1" applyFill="1" applyBorder="1" applyAlignment="1">
      <alignment horizontal="left" vertical="center"/>
    </xf>
    <xf numFmtId="0" fontId="2" fillId="3" borderId="18" xfId="29" applyFont="1" applyFill="1" applyBorder="1" applyAlignment="1">
      <alignment horizontal="right" vertical="center"/>
    </xf>
    <xf numFmtId="0" fontId="2" fillId="3" borderId="21" xfId="29" applyFont="1" applyFill="1" applyBorder="1" applyAlignment="1">
      <alignment horizontal="right" vertical="center"/>
    </xf>
    <xf numFmtId="0" fontId="3" fillId="3" borderId="15" xfId="29" applyFont="1" applyFill="1" applyBorder="1" applyAlignment="1">
      <alignment horizontal="left" vertical="center"/>
    </xf>
    <xf numFmtId="0" fontId="3" fillId="3" borderId="16" xfId="29" applyFont="1" applyFill="1" applyBorder="1" applyAlignment="1">
      <alignment horizontal="left" vertical="center"/>
    </xf>
    <xf numFmtId="0" fontId="2" fillId="3" borderId="43" xfId="29" applyFont="1" applyFill="1" applyBorder="1" applyAlignment="1">
      <alignment horizontal="left" vertical="center"/>
    </xf>
    <xf numFmtId="0" fontId="2" fillId="3" borderId="44" xfId="29" applyFont="1" applyFill="1" applyBorder="1" applyAlignment="1">
      <alignment horizontal="left" vertical="center"/>
    </xf>
    <xf numFmtId="0" fontId="2" fillId="3" borderId="42" xfId="29" applyFont="1" applyFill="1" applyBorder="1" applyAlignment="1">
      <alignment vertical="center"/>
    </xf>
    <xf numFmtId="0" fontId="2" fillId="3" borderId="18" xfId="29" applyFont="1" applyFill="1" applyBorder="1" applyAlignment="1">
      <alignment horizontal="right" vertical="center" wrapText="1"/>
    </xf>
    <xf numFmtId="0" fontId="2" fillId="3" borderId="21" xfId="29" applyFont="1" applyFill="1" applyBorder="1" applyAlignment="1">
      <alignment horizontal="right" vertical="center" wrapText="1"/>
    </xf>
    <xf numFmtId="0" fontId="3" fillId="3" borderId="15" xfId="29" applyFont="1" applyFill="1" applyBorder="1"/>
    <xf numFmtId="0" fontId="3" fillId="3" borderId="16" xfId="29" applyFont="1" applyFill="1" applyBorder="1"/>
    <xf numFmtId="0" fontId="19" fillId="3" borderId="18" xfId="29" applyFont="1" applyFill="1" applyBorder="1" applyAlignment="1">
      <alignment horizontal="left" vertical="center"/>
    </xf>
    <xf numFmtId="0" fontId="19" fillId="3" borderId="21" xfId="29" applyFont="1" applyFill="1" applyBorder="1" applyAlignment="1">
      <alignment horizontal="left" vertical="center"/>
    </xf>
    <xf numFmtId="0" fontId="19" fillId="3" borderId="15" xfId="29" applyFont="1" applyFill="1" applyBorder="1" applyAlignment="1">
      <alignment vertical="center"/>
    </xf>
    <xf numFmtId="0" fontId="19" fillId="3" borderId="21" xfId="29" applyFont="1" applyFill="1" applyBorder="1" applyAlignment="1">
      <alignment vertical="center"/>
    </xf>
    <xf numFmtId="0" fontId="2" fillId="3" borderId="38" xfId="29" applyFont="1" applyFill="1" applyBorder="1" applyAlignment="1">
      <alignment horizontal="right" vertical="center"/>
    </xf>
    <xf numFmtId="0" fontId="2" fillId="3" borderId="39" xfId="29" applyFont="1" applyFill="1" applyBorder="1" applyAlignment="1">
      <alignment horizontal="right" vertical="center"/>
    </xf>
    <xf numFmtId="0" fontId="2" fillId="3" borderId="40" xfId="29" applyFont="1" applyFill="1" applyBorder="1" applyAlignment="1">
      <alignment vertical="center"/>
    </xf>
    <xf numFmtId="0" fontId="2" fillId="3" borderId="45" xfId="29" applyFont="1" applyFill="1" applyBorder="1" applyAlignment="1">
      <alignment horizontal="right" vertical="center"/>
    </xf>
    <xf numFmtId="0" fontId="2" fillId="3" borderId="46" xfId="29" applyFont="1" applyFill="1" applyBorder="1" applyAlignment="1">
      <alignment horizontal="right" vertical="center"/>
    </xf>
    <xf numFmtId="0" fontId="2" fillId="3" borderId="10" xfId="29" applyFont="1" applyFill="1" applyBorder="1" applyAlignment="1">
      <alignment vertical="center"/>
    </xf>
    <xf numFmtId="0" fontId="3" fillId="3" borderId="18" xfId="29" applyFont="1" applyFill="1" applyBorder="1" applyAlignment="1">
      <alignment horizontal="right" vertical="center"/>
    </xf>
    <xf numFmtId="0" fontId="3" fillId="3" borderId="21" xfId="29" applyFont="1" applyFill="1" applyBorder="1" applyAlignment="1">
      <alignment horizontal="right" vertical="center"/>
    </xf>
    <xf numFmtId="0" fontId="3" fillId="3" borderId="14" xfId="29" applyFont="1" applyFill="1" applyBorder="1" applyAlignment="1">
      <alignment horizontal="right" vertical="center"/>
    </xf>
    <xf numFmtId="0" fontId="3" fillId="3" borderId="15" xfId="29" applyFont="1" applyFill="1" applyBorder="1" applyAlignment="1">
      <alignment horizontal="right" vertical="center"/>
    </xf>
    <xf numFmtId="0" fontId="3" fillId="3" borderId="16" xfId="29" applyFont="1" applyFill="1" applyBorder="1" applyAlignment="1">
      <alignment horizontal="right" vertical="center"/>
    </xf>
    <xf numFmtId="0" fontId="19" fillId="3" borderId="16" xfId="29" applyFont="1" applyFill="1" applyBorder="1" applyAlignment="1">
      <alignment vertical="center"/>
    </xf>
    <xf numFmtId="0" fontId="2" fillId="3" borderId="14" xfId="29" applyFont="1" applyFill="1" applyBorder="1" applyAlignment="1">
      <alignment vertical="center"/>
    </xf>
    <xf numFmtId="0" fontId="2" fillId="3" borderId="48" xfId="29" applyFont="1" applyFill="1" applyBorder="1" applyAlignment="1">
      <alignment horizontal="right" vertical="center"/>
    </xf>
    <xf numFmtId="0" fontId="2" fillId="3" borderId="47" xfId="29" applyFont="1" applyFill="1" applyBorder="1" applyAlignment="1">
      <alignment horizontal="right" vertical="center"/>
    </xf>
    <xf numFmtId="0" fontId="2" fillId="3" borderId="45" xfId="29" applyFont="1" applyFill="1" applyBorder="1" applyAlignment="1">
      <alignment horizontal="center" vertical="center"/>
    </xf>
    <xf numFmtId="0" fontId="2" fillId="3" borderId="46" xfId="29" applyFont="1" applyFill="1" applyBorder="1" applyAlignment="1">
      <alignment horizontal="center" vertical="center"/>
    </xf>
    <xf numFmtId="0" fontId="31" fillId="3" borderId="43" xfId="29" applyFont="1" applyFill="1" applyBorder="1" applyAlignment="1">
      <alignment horizontal="left" vertical="center"/>
    </xf>
    <xf numFmtId="0" fontId="31" fillId="3" borderId="44" xfId="29" applyFont="1" applyFill="1" applyBorder="1" applyAlignment="1">
      <alignment horizontal="left" vertical="center"/>
    </xf>
    <xf numFmtId="0" fontId="2" fillId="3" borderId="22" xfId="29" applyFont="1" applyFill="1" applyBorder="1" applyAlignment="1">
      <alignment vertical="center"/>
    </xf>
    <xf numFmtId="0" fontId="3" fillId="3" borderId="18" xfId="29" applyNumberFormat="1" applyFont="1" applyFill="1" applyBorder="1" applyAlignment="1" applyProtection="1"/>
    <xf numFmtId="0" fontId="3" fillId="3" borderId="21" xfId="29" applyNumberFormat="1" applyFont="1" applyFill="1" applyBorder="1" applyAlignment="1" applyProtection="1"/>
    <xf numFmtId="0" fontId="2" fillId="3" borderId="16" xfId="29" applyNumberFormat="1" applyFont="1" applyFill="1" applyBorder="1" applyAlignment="1" applyProtection="1">
      <alignment horizontal="center" vertical="center"/>
    </xf>
    <xf numFmtId="0" fontId="2" fillId="3" borderId="21" xfId="29" applyNumberFormat="1" applyFont="1" applyFill="1" applyBorder="1" applyAlignment="1" applyProtection="1">
      <alignment horizontal="center" vertical="center"/>
    </xf>
    <xf numFmtId="0" fontId="3" fillId="3" borderId="14" xfId="29" applyNumberFormat="1" applyFont="1" applyFill="1" applyBorder="1" applyAlignment="1" applyProtection="1"/>
    <xf numFmtId="0" fontId="3" fillId="0" borderId="18" xfId="29" applyNumberFormat="1" applyFont="1" applyFill="1" applyBorder="1" applyAlignment="1" applyProtection="1"/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</cellXfs>
  <cellStyles count="35">
    <cellStyle name="Aro-para" xfId="11"/>
    <cellStyle name="ÄÞ¸¶ [20]" xfId="12"/>
    <cellStyle name="column title" xfId="1"/>
    <cellStyle name="Comma [0] 2" xfId="13"/>
    <cellStyle name="Comma 2" xfId="14"/>
    <cellStyle name="Currency 2" xfId="15"/>
    <cellStyle name="Data" xfId="2"/>
    <cellStyle name="Di-tri" xfId="16"/>
    <cellStyle name="Di-tri 2" xfId="33"/>
    <cellStyle name="line no" xfId="3"/>
    <cellStyle name="Normal" xfId="0" builtinId="0"/>
    <cellStyle name="Normal 2" xfId="17"/>
    <cellStyle name="Normal 2 2" xfId="18"/>
    <cellStyle name="Normal 2 2 2" xfId="8"/>
    <cellStyle name="Normal 2 2 2 2" xfId="9"/>
    <cellStyle name="Normal 2 3" xfId="19"/>
    <cellStyle name="Normal 3" xfId="20"/>
    <cellStyle name="Normal 3 2" xfId="21"/>
    <cellStyle name="Normal 3 2 2" xfId="10"/>
    <cellStyle name="Normal 3 2 2 3" xfId="25"/>
    <cellStyle name="Normal 3 2 3" xfId="28"/>
    <cellStyle name="Normal 3 2 4" xfId="32"/>
    <cellStyle name="Normal 4" xfId="7"/>
    <cellStyle name="Normal 4 2" xfId="34"/>
    <cellStyle name="Normal 5" xfId="22"/>
    <cellStyle name="Normal 6" xfId="27"/>
    <cellStyle name="Normal 6 2" xfId="29"/>
    <cellStyle name="Normal_DS-V-2130 Outlet Gas Scrubber" xfId="26"/>
    <cellStyle name="Normal_PSV-9035 design basis" xfId="31"/>
    <cellStyle name="Normal_Tank calc S jambi" xfId="30"/>
    <cellStyle name="Pattern" xfId="23"/>
    <cellStyle name="Percent 2" xfId="24"/>
    <cellStyle name="text" xfId="4"/>
    <cellStyle name="title line" xfId="5"/>
    <cellStyle name="unit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2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785" y="272303"/>
          <a:ext cx="605458" cy="67528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1</xdr:row>
      <xdr:rowOff>22411</xdr:rowOff>
    </xdr:from>
    <xdr:to>
      <xdr:col>5</xdr:col>
      <xdr:colOff>56030</xdr:colOff>
      <xdr:row>5</xdr:row>
      <xdr:rowOff>149888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030" y="190499"/>
          <a:ext cx="1322294" cy="75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3701491" y="107868"/>
          <a:ext cx="55264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348700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841" y="67186"/>
          <a:ext cx="648338" cy="560509"/>
        </a:xfrm>
        <a:prstGeom prst="rect">
          <a:avLst/>
        </a:prstGeom>
      </xdr:spPr>
    </xdr:pic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884" y="9353551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6190" y="8943976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415" y="8939419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362" y="7061688"/>
          <a:ext cx="94004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365" y="7063154"/>
          <a:ext cx="941509" cy="285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46" y="7957038"/>
          <a:ext cx="768594" cy="29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21980</xdr:colOff>
      <xdr:row>0</xdr:row>
      <xdr:rowOff>73270</xdr:rowOff>
    </xdr:from>
    <xdr:to>
      <xdr:col>0</xdr:col>
      <xdr:colOff>693319</xdr:colOff>
      <xdr:row>3</xdr:row>
      <xdr:rowOff>43962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" y="73270"/>
          <a:ext cx="671339" cy="498230"/>
        </a:xfrm>
        <a:prstGeom prst="rect">
          <a:avLst/>
        </a:prstGeom>
      </xdr:spPr>
    </xdr:pic>
    <xdr:clientData/>
  </xdr:twoCellAnchor>
  <xdr:twoCellAnchor>
    <xdr:from>
      <xdr:col>0</xdr:col>
      <xdr:colOff>556847</xdr:colOff>
      <xdr:row>0</xdr:row>
      <xdr:rowOff>139212</xdr:rowOff>
    </xdr:from>
    <xdr:to>
      <xdr:col>2</xdr:col>
      <xdr:colOff>87922</xdr:colOff>
      <xdr:row>3</xdr:row>
      <xdr:rowOff>109904</xdr:rowOff>
    </xdr:to>
    <xdr:sp macro="" textlink="">
      <xdr:nvSpPr>
        <xdr:cNvPr id="16" name="Rectangle 15"/>
        <xdr:cNvSpPr/>
      </xdr:nvSpPr>
      <xdr:spPr>
        <a:xfrm>
          <a:off x="556847" y="139212"/>
          <a:ext cx="1765787" cy="49823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8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8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8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3751187" y="107868"/>
          <a:ext cx="55264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348699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991" y="67186"/>
          <a:ext cx="624733" cy="560509"/>
        </a:xfrm>
        <a:prstGeom prst="rect">
          <a:avLst/>
        </a:prstGeom>
      </xdr:spPr>
    </xdr:pic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2009" y="8315326"/>
          <a:ext cx="72058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315" y="7962901"/>
          <a:ext cx="1202220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0665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8108" y="7578236"/>
          <a:ext cx="891686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134" y="7579702"/>
          <a:ext cx="88362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092" y="8299938"/>
          <a:ext cx="720236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21980</xdr:colOff>
      <xdr:row>0</xdr:row>
      <xdr:rowOff>73270</xdr:rowOff>
    </xdr:from>
    <xdr:to>
      <xdr:col>0</xdr:col>
      <xdr:colOff>693319</xdr:colOff>
      <xdr:row>3</xdr:row>
      <xdr:rowOff>43962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" y="73270"/>
          <a:ext cx="671339" cy="494567"/>
        </a:xfrm>
        <a:prstGeom prst="rect">
          <a:avLst/>
        </a:prstGeom>
      </xdr:spPr>
    </xdr:pic>
    <xdr:clientData/>
  </xdr:twoCellAnchor>
  <xdr:twoCellAnchor>
    <xdr:from>
      <xdr:col>0</xdr:col>
      <xdr:colOff>556847</xdr:colOff>
      <xdr:row>0</xdr:row>
      <xdr:rowOff>139212</xdr:rowOff>
    </xdr:from>
    <xdr:to>
      <xdr:col>2</xdr:col>
      <xdr:colOff>87922</xdr:colOff>
      <xdr:row>3</xdr:row>
      <xdr:rowOff>109904</xdr:rowOff>
    </xdr:to>
    <xdr:sp macro="" textlink="">
      <xdr:nvSpPr>
        <xdr:cNvPr id="13" name="Rectangle 12"/>
        <xdr:cNvSpPr/>
      </xdr:nvSpPr>
      <xdr:spPr>
        <a:xfrm>
          <a:off x="556847" y="139212"/>
          <a:ext cx="1683725" cy="494567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8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8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8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My%20Document/Master%20calc/haryo_a/lat%20vertikal%202f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AJM%202009/Estimate/Condensate%20Plant%20Tambun/HPP/HPP%20160709/E-1020%20R2%201008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JM%202009\Estimate\Condensate%20Plant%20Tambun\HPP\HPP%20160709\E-1020%20R2%201008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TEMP/RV-S3135_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07273/ENG/GE/EQUIPLIS/PRSC01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 xml:space="preserve"> </v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 xml:space="preserve"> </v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 xml:space="preserve"> </v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5" zoomScale="85" zoomScaleNormal="85" workbookViewId="0">
      <selection activeCell="T42" sqref="T42"/>
    </sheetView>
  </sheetViews>
  <sheetFormatPr defaultColWidth="9.140625" defaultRowHeight="12.75"/>
  <cols>
    <col min="1" max="1" width="1.7109375" style="101" customWidth="1"/>
    <col min="2" max="2" width="5" style="101" customWidth="1"/>
    <col min="3" max="4" width="8.7109375" style="101" customWidth="1"/>
    <col min="5" max="5" width="12.7109375" style="101" customWidth="1"/>
    <col min="6" max="6" width="1.7109375" style="101" customWidth="1"/>
    <col min="7" max="7" width="11.28515625" style="101" customWidth="1"/>
    <col min="8" max="10" width="9.7109375" style="101" customWidth="1"/>
    <col min="11" max="11" width="4.7109375" style="101" customWidth="1"/>
    <col min="12" max="14" width="9.7109375" style="101" customWidth="1"/>
    <col min="15" max="15" width="4.7109375" style="101" customWidth="1"/>
    <col min="16" max="16" width="2.28515625" style="101" customWidth="1"/>
    <col min="17" max="16384" width="9.140625" style="50"/>
  </cols>
  <sheetData>
    <row r="1" spans="1:16" ht="13.5" thickBo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8"/>
      <c r="O1" s="49"/>
      <c r="P1" s="46"/>
    </row>
    <row r="2" spans="1:16">
      <c r="A2" s="46"/>
      <c r="B2" s="214"/>
      <c r="C2" s="215"/>
      <c r="D2" s="215"/>
      <c r="E2" s="215"/>
      <c r="F2" s="215"/>
      <c r="G2" s="216"/>
      <c r="H2" s="220" t="s">
        <v>53</v>
      </c>
      <c r="I2" s="221"/>
      <c r="J2" s="221"/>
      <c r="K2" s="221"/>
      <c r="L2" s="221"/>
      <c r="M2" s="221"/>
      <c r="N2" s="221"/>
      <c r="O2" s="222"/>
      <c r="P2" s="46"/>
    </row>
    <row r="3" spans="1:16">
      <c r="A3" s="47"/>
      <c r="B3" s="217"/>
      <c r="C3" s="218"/>
      <c r="D3" s="218"/>
      <c r="E3" s="218"/>
      <c r="F3" s="218"/>
      <c r="G3" s="219"/>
      <c r="H3" s="223" t="s">
        <v>54</v>
      </c>
      <c r="I3" s="224"/>
      <c r="J3" s="224"/>
      <c r="K3" s="224"/>
      <c r="L3" s="224"/>
      <c r="M3" s="224"/>
      <c r="N3" s="224"/>
      <c r="O3" s="225"/>
      <c r="P3" s="46"/>
    </row>
    <row r="4" spans="1:16">
      <c r="A4" s="47"/>
      <c r="B4" s="217"/>
      <c r="C4" s="218"/>
      <c r="D4" s="218"/>
      <c r="E4" s="218"/>
      <c r="F4" s="218"/>
      <c r="G4" s="219"/>
      <c r="H4" s="223" t="s">
        <v>0</v>
      </c>
      <c r="I4" s="224"/>
      <c r="J4" s="224"/>
      <c r="K4" s="224"/>
      <c r="L4" s="224"/>
      <c r="M4" s="224"/>
      <c r="N4" s="224"/>
      <c r="O4" s="225"/>
      <c r="P4" s="47"/>
    </row>
    <row r="5" spans="1:16">
      <c r="A5" s="47"/>
      <c r="B5" s="217"/>
      <c r="C5" s="218"/>
      <c r="D5" s="218"/>
      <c r="E5" s="218"/>
      <c r="F5" s="218"/>
      <c r="G5" s="219"/>
      <c r="H5" s="226" t="s">
        <v>55</v>
      </c>
      <c r="I5" s="227"/>
      <c r="J5" s="227"/>
      <c r="K5" s="227"/>
      <c r="L5" s="227"/>
      <c r="M5" s="227"/>
      <c r="N5" s="227"/>
      <c r="O5" s="228"/>
      <c r="P5" s="47"/>
    </row>
    <row r="6" spans="1:16">
      <c r="A6" s="47"/>
      <c r="B6" s="229" t="s">
        <v>88</v>
      </c>
      <c r="C6" s="230"/>
      <c r="D6" s="230"/>
      <c r="E6" s="230"/>
      <c r="F6" s="230"/>
      <c r="G6" s="231"/>
      <c r="H6" s="51"/>
      <c r="I6" s="52"/>
      <c r="J6" s="53"/>
      <c r="K6" s="47"/>
      <c r="L6" s="47"/>
      <c r="M6" s="47"/>
      <c r="N6" s="47"/>
      <c r="O6" s="54"/>
      <c r="P6" s="47"/>
    </row>
    <row r="7" spans="1:16">
      <c r="A7" s="47"/>
      <c r="B7" s="232"/>
      <c r="C7" s="230"/>
      <c r="D7" s="230"/>
      <c r="E7" s="230"/>
      <c r="F7" s="230"/>
      <c r="G7" s="231"/>
      <c r="H7" s="55" t="s">
        <v>56</v>
      </c>
      <c r="I7" s="56"/>
      <c r="J7" s="57"/>
      <c r="K7" s="58"/>
      <c r="L7" s="59" t="s">
        <v>57</v>
      </c>
      <c r="M7" s="58" t="s">
        <v>58</v>
      </c>
      <c r="N7" s="58"/>
      <c r="O7" s="60"/>
      <c r="P7" s="47"/>
    </row>
    <row r="8" spans="1:16" ht="13.5" thickBot="1">
      <c r="A8" s="47"/>
      <c r="B8" s="233"/>
      <c r="C8" s="234"/>
      <c r="D8" s="234"/>
      <c r="E8" s="234"/>
      <c r="F8" s="234"/>
      <c r="G8" s="235"/>
      <c r="H8" s="61" t="s">
        <v>59</v>
      </c>
      <c r="I8" s="62" t="s">
        <v>60</v>
      </c>
      <c r="J8" s="62"/>
      <c r="K8" s="63"/>
      <c r="L8" s="64" t="s">
        <v>61</v>
      </c>
      <c r="M8" s="63" t="s">
        <v>62</v>
      </c>
      <c r="N8" s="63"/>
      <c r="O8" s="65"/>
      <c r="P8" s="47"/>
    </row>
    <row r="9" spans="1:16" ht="13.5" thickBo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27" thickBot="1">
      <c r="A10" s="66"/>
      <c r="B10" s="236" t="s">
        <v>63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8"/>
      <c r="P10" s="66"/>
    </row>
    <row r="11" spans="1:16" ht="13.5" thickBot="1">
      <c r="A11" s="66"/>
      <c r="B11" s="66"/>
      <c r="C11" s="66"/>
      <c r="D11" s="66"/>
      <c r="E11" s="66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ht="16.5" thickBot="1">
      <c r="A12" s="66"/>
      <c r="B12" s="68"/>
      <c r="C12" s="69"/>
      <c r="D12" s="69"/>
      <c r="E12" s="69"/>
      <c r="F12" s="70"/>
      <c r="G12" s="69"/>
      <c r="H12" s="69"/>
      <c r="I12" s="69"/>
      <c r="J12" s="69"/>
      <c r="K12" s="69"/>
      <c r="L12" s="69"/>
      <c r="M12" s="69"/>
      <c r="N12" s="69"/>
      <c r="O12" s="71"/>
      <c r="P12" s="66"/>
    </row>
    <row r="13" spans="1:16" ht="16.5" thickBot="1">
      <c r="A13" s="66"/>
      <c r="B13" s="72"/>
      <c r="C13" s="73"/>
      <c r="D13" s="73"/>
      <c r="E13" s="73"/>
      <c r="F13" s="74"/>
      <c r="G13" s="73"/>
      <c r="H13" s="73"/>
      <c r="I13" s="73"/>
      <c r="J13" s="75" t="s">
        <v>64</v>
      </c>
      <c r="K13" s="239" t="s">
        <v>98</v>
      </c>
      <c r="L13" s="239"/>
      <c r="M13" s="239"/>
      <c r="N13" s="240"/>
      <c r="O13" s="76"/>
      <c r="P13" s="66"/>
    </row>
    <row r="14" spans="1:16" ht="15.75">
      <c r="A14" s="66"/>
      <c r="B14" s="72"/>
      <c r="C14" s="73"/>
      <c r="D14" s="73"/>
      <c r="E14" s="73"/>
      <c r="F14" s="74"/>
      <c r="G14" s="73"/>
      <c r="H14" s="73"/>
      <c r="I14" s="73"/>
      <c r="J14" s="73"/>
      <c r="K14" s="73"/>
      <c r="L14" s="73"/>
      <c r="M14" s="73"/>
      <c r="N14" s="73"/>
      <c r="O14" s="77"/>
      <c r="P14" s="66"/>
    </row>
    <row r="15" spans="1:16" ht="15.75">
      <c r="A15" s="66"/>
      <c r="B15" s="72"/>
      <c r="C15" s="73"/>
      <c r="D15" s="73"/>
      <c r="E15" s="73"/>
      <c r="F15" s="74"/>
      <c r="G15" s="73"/>
      <c r="H15" s="73"/>
      <c r="I15" s="73"/>
      <c r="J15" s="73"/>
      <c r="K15" s="73"/>
      <c r="L15" s="73"/>
      <c r="M15" s="73"/>
      <c r="N15" s="73"/>
      <c r="O15" s="77"/>
      <c r="P15" s="66"/>
    </row>
    <row r="16" spans="1:16" ht="15.75">
      <c r="A16" s="66"/>
      <c r="B16" s="72"/>
      <c r="C16" s="73"/>
      <c r="D16" s="73"/>
      <c r="E16" s="73"/>
      <c r="F16" s="74"/>
      <c r="G16" s="73"/>
      <c r="H16" s="73"/>
      <c r="I16" s="73"/>
      <c r="J16" s="73"/>
      <c r="K16" s="73"/>
      <c r="L16" s="73"/>
      <c r="M16" s="73"/>
      <c r="N16" s="73"/>
      <c r="O16" s="77"/>
      <c r="P16" s="66"/>
    </row>
    <row r="17" spans="1:16" ht="15.75">
      <c r="A17" s="66"/>
      <c r="B17" s="72"/>
      <c r="C17" s="73"/>
      <c r="D17" s="73"/>
      <c r="E17" s="73"/>
      <c r="F17" s="74"/>
      <c r="G17" s="73"/>
      <c r="H17" s="73"/>
      <c r="I17" s="73"/>
      <c r="J17" s="73"/>
      <c r="K17" s="73"/>
      <c r="L17" s="73"/>
      <c r="M17" s="73"/>
      <c r="N17" s="73"/>
      <c r="O17" s="77"/>
      <c r="P17" s="66"/>
    </row>
    <row r="18" spans="1:16" ht="15.75">
      <c r="A18" s="66"/>
      <c r="B18" s="72"/>
      <c r="C18" s="73"/>
      <c r="D18" s="73"/>
      <c r="E18" s="73"/>
      <c r="F18" s="74"/>
      <c r="G18" s="73"/>
      <c r="H18" s="73"/>
      <c r="I18" s="73"/>
      <c r="J18" s="73"/>
      <c r="K18" s="73"/>
      <c r="L18" s="73"/>
      <c r="M18" s="73"/>
      <c r="N18" s="73"/>
      <c r="O18" s="77"/>
      <c r="P18" s="66"/>
    </row>
    <row r="19" spans="1:16" ht="15.75">
      <c r="A19" s="66"/>
      <c r="B19" s="72"/>
      <c r="C19" s="73"/>
      <c r="D19" s="73"/>
      <c r="E19" s="73"/>
      <c r="F19" s="74"/>
      <c r="G19" s="73"/>
      <c r="H19" s="73"/>
      <c r="I19" s="73"/>
      <c r="J19" s="73"/>
      <c r="K19" s="73"/>
      <c r="L19" s="73"/>
      <c r="M19" s="73"/>
      <c r="N19" s="73"/>
      <c r="O19" s="77"/>
      <c r="P19" s="66"/>
    </row>
    <row r="20" spans="1:16" ht="15.75">
      <c r="A20" s="66"/>
      <c r="B20" s="72"/>
      <c r="C20" s="73"/>
      <c r="D20" s="73"/>
      <c r="E20" s="73"/>
      <c r="F20" s="74"/>
      <c r="G20" s="73"/>
      <c r="H20" s="73"/>
      <c r="I20" s="73"/>
      <c r="J20" s="73"/>
      <c r="K20" s="73"/>
      <c r="L20" s="73"/>
      <c r="M20" s="73"/>
      <c r="N20" s="73"/>
      <c r="O20" s="77"/>
      <c r="P20" s="66"/>
    </row>
    <row r="21" spans="1:16" ht="15.75">
      <c r="A21" s="66"/>
      <c r="B21" s="72"/>
      <c r="C21" s="73"/>
      <c r="D21" s="73"/>
      <c r="E21" s="73"/>
      <c r="F21" s="74"/>
      <c r="G21" s="73"/>
      <c r="H21" s="73"/>
      <c r="I21" s="73"/>
      <c r="J21" s="73"/>
      <c r="K21" s="73"/>
      <c r="L21" s="73"/>
      <c r="M21" s="73"/>
      <c r="N21" s="73"/>
      <c r="O21" s="77"/>
      <c r="P21" s="66"/>
    </row>
    <row r="22" spans="1:16" ht="15.75">
      <c r="A22" s="66"/>
      <c r="B22" s="72"/>
      <c r="C22" s="73"/>
      <c r="D22" s="73"/>
      <c r="E22" s="73"/>
      <c r="F22" s="74"/>
      <c r="G22" s="73"/>
      <c r="H22" s="73"/>
      <c r="I22" s="73"/>
      <c r="J22" s="73"/>
      <c r="K22" s="73"/>
      <c r="L22" s="73"/>
      <c r="M22" s="73"/>
      <c r="N22" s="73"/>
      <c r="O22" s="77"/>
      <c r="P22" s="66"/>
    </row>
    <row r="23" spans="1:16" ht="15.75">
      <c r="A23" s="66"/>
      <c r="B23" s="72"/>
      <c r="C23" s="73"/>
      <c r="D23" s="73"/>
      <c r="E23" s="73"/>
      <c r="F23" s="74"/>
      <c r="G23" s="73"/>
      <c r="H23" s="73"/>
      <c r="I23" s="73"/>
      <c r="J23" s="73"/>
      <c r="K23" s="73"/>
      <c r="L23" s="73"/>
      <c r="M23" s="73"/>
      <c r="N23" s="73"/>
      <c r="O23" s="77"/>
      <c r="P23" s="66"/>
    </row>
    <row r="24" spans="1:16" ht="15.75">
      <c r="A24" s="66"/>
      <c r="B24" s="72"/>
      <c r="C24" s="73"/>
      <c r="D24" s="78" t="s">
        <v>65</v>
      </c>
      <c r="E24" s="79"/>
      <c r="F24" s="80" t="s">
        <v>66</v>
      </c>
      <c r="G24" s="81">
        <v>252</v>
      </c>
      <c r="H24" s="82"/>
      <c r="I24" s="82"/>
      <c r="J24" s="82"/>
      <c r="K24" s="73"/>
      <c r="L24" s="73"/>
      <c r="M24" s="73"/>
      <c r="N24" s="73"/>
      <c r="O24" s="77"/>
      <c r="P24" s="66"/>
    </row>
    <row r="25" spans="1:16" ht="15">
      <c r="A25" s="66"/>
      <c r="B25" s="72"/>
      <c r="C25" s="73"/>
      <c r="D25" s="82"/>
      <c r="E25" s="79"/>
      <c r="F25" s="83"/>
      <c r="G25" s="82"/>
      <c r="H25" s="82"/>
      <c r="I25" s="82"/>
      <c r="J25" s="82"/>
      <c r="K25" s="73"/>
      <c r="L25" s="73"/>
      <c r="M25" s="73"/>
      <c r="N25" s="73"/>
      <c r="O25" s="77"/>
      <c r="P25" s="66"/>
    </row>
    <row r="26" spans="1:16" ht="15.75">
      <c r="A26" s="66"/>
      <c r="B26" s="72"/>
      <c r="C26" s="73"/>
      <c r="D26" s="78" t="s">
        <v>67</v>
      </c>
      <c r="E26" s="79"/>
      <c r="F26" s="80" t="s">
        <v>66</v>
      </c>
      <c r="G26" s="84" t="s">
        <v>85</v>
      </c>
      <c r="H26" s="84"/>
      <c r="I26" s="84"/>
      <c r="J26" s="84"/>
      <c r="K26" s="84"/>
      <c r="L26" s="73"/>
      <c r="M26" s="73"/>
      <c r="N26" s="73"/>
      <c r="O26" s="77"/>
      <c r="P26" s="66"/>
    </row>
    <row r="27" spans="1:16" ht="15.75">
      <c r="A27" s="66"/>
      <c r="B27" s="72"/>
      <c r="C27" s="73"/>
      <c r="D27" s="85"/>
      <c r="E27" s="79"/>
      <c r="F27" s="80"/>
      <c r="G27" s="86"/>
      <c r="H27" s="82"/>
      <c r="I27" s="82"/>
      <c r="J27" s="82"/>
      <c r="K27" s="73"/>
      <c r="L27" s="73"/>
      <c r="M27" s="73"/>
      <c r="N27" s="73"/>
      <c r="O27" s="77"/>
      <c r="P27" s="66"/>
    </row>
    <row r="28" spans="1:16" ht="15.75">
      <c r="A28" s="66"/>
      <c r="B28" s="72"/>
      <c r="C28" s="73"/>
      <c r="D28" s="85" t="s">
        <v>68</v>
      </c>
      <c r="E28" s="79"/>
      <c r="F28" s="80" t="s">
        <v>66</v>
      </c>
      <c r="G28" s="84" t="s">
        <v>97</v>
      </c>
      <c r="H28" s="84"/>
      <c r="I28" s="84"/>
      <c r="J28" s="84"/>
      <c r="K28" s="84"/>
      <c r="L28" s="73"/>
      <c r="M28" s="73"/>
      <c r="N28" s="73"/>
      <c r="O28" s="77"/>
      <c r="P28" s="66"/>
    </row>
    <row r="29" spans="1:16" ht="15.75">
      <c r="A29" s="66"/>
      <c r="B29" s="72"/>
      <c r="C29" s="73"/>
      <c r="D29" s="85"/>
      <c r="E29" s="79"/>
      <c r="F29" s="80"/>
      <c r="G29" s="78"/>
      <c r="H29" s="82"/>
      <c r="I29" s="82"/>
      <c r="J29" s="82"/>
      <c r="K29" s="73"/>
      <c r="L29" s="73"/>
      <c r="M29" s="73"/>
      <c r="N29" s="73"/>
      <c r="O29" s="77"/>
      <c r="P29" s="66"/>
    </row>
    <row r="30" spans="1:16" ht="15.75">
      <c r="A30" s="66"/>
      <c r="B30" s="72"/>
      <c r="C30" s="73"/>
      <c r="D30" s="85" t="s">
        <v>69</v>
      </c>
      <c r="E30" s="79"/>
      <c r="F30" s="80" t="s">
        <v>66</v>
      </c>
      <c r="G30" s="84" t="s">
        <v>70</v>
      </c>
      <c r="H30" s="82"/>
      <c r="I30" s="82"/>
      <c r="J30" s="82"/>
      <c r="K30" s="73"/>
      <c r="L30" s="73"/>
      <c r="M30" s="73"/>
      <c r="N30" s="73"/>
      <c r="O30" s="77"/>
      <c r="P30" s="66"/>
    </row>
    <row r="31" spans="1:16" ht="15.75">
      <c r="A31" s="66"/>
      <c r="B31" s="72"/>
      <c r="C31" s="73"/>
      <c r="D31" s="78"/>
      <c r="E31" s="79"/>
      <c r="F31" s="80"/>
      <c r="G31" s="85"/>
      <c r="H31" s="82"/>
      <c r="I31" s="82"/>
      <c r="J31" s="82"/>
      <c r="K31" s="73"/>
      <c r="L31" s="73"/>
      <c r="M31" s="73"/>
      <c r="N31" s="73"/>
      <c r="O31" s="77"/>
      <c r="P31" s="66"/>
    </row>
    <row r="32" spans="1:16" ht="15.75">
      <c r="A32" s="66"/>
      <c r="B32" s="72"/>
      <c r="C32" s="73"/>
      <c r="D32" s="85" t="s">
        <v>71</v>
      </c>
      <c r="E32" s="79"/>
      <c r="F32" s="80" t="s">
        <v>66</v>
      </c>
      <c r="G32" s="84" t="s">
        <v>84</v>
      </c>
      <c r="H32" s="82"/>
      <c r="I32" s="87"/>
      <c r="J32" s="87"/>
      <c r="K32" s="73"/>
      <c r="L32" s="73"/>
      <c r="M32" s="73"/>
      <c r="N32" s="73"/>
      <c r="O32" s="77"/>
      <c r="P32" s="66"/>
    </row>
    <row r="33" spans="1:16" ht="15.75">
      <c r="A33" s="66"/>
      <c r="B33" s="72"/>
      <c r="C33" s="73"/>
      <c r="D33" s="85"/>
      <c r="E33" s="79"/>
      <c r="F33" s="80"/>
      <c r="G33" s="84"/>
      <c r="H33" s="82"/>
      <c r="I33" s="87"/>
      <c r="J33" s="87"/>
      <c r="K33" s="73"/>
      <c r="L33" s="73"/>
      <c r="M33" s="73"/>
      <c r="N33" s="73"/>
      <c r="O33" s="77"/>
      <c r="P33" s="66"/>
    </row>
    <row r="34" spans="1:16" ht="15.75">
      <c r="A34" s="66"/>
      <c r="B34" s="72"/>
      <c r="C34" s="73"/>
      <c r="D34" s="78" t="s">
        <v>72</v>
      </c>
      <c r="E34" s="79"/>
      <c r="F34" s="80" t="s">
        <v>66</v>
      </c>
      <c r="G34" s="84" t="s">
        <v>87</v>
      </c>
      <c r="H34" s="84"/>
      <c r="I34" s="84"/>
      <c r="J34" s="84"/>
      <c r="K34" s="84"/>
      <c r="L34" s="73"/>
      <c r="M34" s="73"/>
      <c r="N34" s="73"/>
      <c r="O34" s="77"/>
      <c r="P34" s="66"/>
    </row>
    <row r="35" spans="1:16" ht="15.75">
      <c r="A35" s="66"/>
      <c r="B35" s="72"/>
      <c r="C35" s="73"/>
      <c r="D35" s="85"/>
      <c r="E35" s="79"/>
      <c r="F35" s="80"/>
      <c r="G35" s="82"/>
      <c r="H35" s="82"/>
      <c r="I35" s="82"/>
      <c r="J35" s="82"/>
      <c r="K35" s="73"/>
      <c r="L35" s="73"/>
      <c r="M35" s="73"/>
      <c r="N35" s="73"/>
      <c r="O35" s="77"/>
      <c r="P35" s="66"/>
    </row>
    <row r="36" spans="1:16" ht="15.75">
      <c r="A36" s="66"/>
      <c r="B36" s="72"/>
      <c r="C36" s="73"/>
      <c r="D36" s="85" t="s">
        <v>73</v>
      </c>
      <c r="E36" s="79"/>
      <c r="F36" s="80" t="s">
        <v>66</v>
      </c>
      <c r="G36" s="84">
        <v>2015</v>
      </c>
      <c r="H36" s="84"/>
      <c r="I36" s="82"/>
      <c r="J36" s="82"/>
      <c r="K36" s="73"/>
      <c r="L36" s="73"/>
      <c r="M36" s="73"/>
      <c r="N36" s="73"/>
      <c r="O36" s="77"/>
      <c r="P36" s="66"/>
    </row>
    <row r="37" spans="1:16" ht="15.75">
      <c r="A37" s="66"/>
      <c r="B37" s="72"/>
      <c r="C37" s="73"/>
      <c r="D37" s="73"/>
      <c r="E37" s="73"/>
      <c r="F37" s="88"/>
      <c r="G37" s="89"/>
      <c r="H37" s="90"/>
      <c r="I37" s="73"/>
      <c r="J37" s="73"/>
      <c r="K37" s="73"/>
      <c r="L37" s="73"/>
      <c r="M37" s="73"/>
      <c r="N37" s="73"/>
      <c r="O37" s="77"/>
      <c r="P37" s="66"/>
    </row>
    <row r="38" spans="1:16" ht="15.75">
      <c r="A38" s="66"/>
      <c r="B38" s="72"/>
      <c r="C38" s="73"/>
      <c r="D38" s="73"/>
      <c r="E38" s="73"/>
      <c r="F38" s="88"/>
      <c r="G38" s="89"/>
      <c r="H38" s="90"/>
      <c r="I38" s="73"/>
      <c r="J38" s="73"/>
      <c r="K38" s="73"/>
      <c r="L38" s="73"/>
      <c r="M38" s="73"/>
      <c r="N38" s="73"/>
      <c r="O38" s="77"/>
      <c r="P38" s="66"/>
    </row>
    <row r="39" spans="1:16" ht="15.75">
      <c r="A39" s="66"/>
      <c r="B39" s="72"/>
      <c r="C39" s="73"/>
      <c r="D39" s="73"/>
      <c r="E39" s="73"/>
      <c r="F39" s="88"/>
      <c r="G39" s="89"/>
      <c r="H39" s="90"/>
      <c r="I39" s="73"/>
      <c r="J39" s="73"/>
      <c r="K39" s="73"/>
      <c r="L39" s="73"/>
      <c r="M39" s="73"/>
      <c r="N39" s="73"/>
      <c r="O39" s="77"/>
      <c r="P39" s="66"/>
    </row>
    <row r="40" spans="1:16" ht="15.75">
      <c r="A40" s="66"/>
      <c r="B40" s="72"/>
      <c r="C40" s="73"/>
      <c r="D40" s="73"/>
      <c r="E40" s="73"/>
      <c r="F40" s="88"/>
      <c r="G40" s="89"/>
      <c r="H40" s="90"/>
      <c r="I40" s="73"/>
      <c r="J40" s="73"/>
      <c r="K40" s="73"/>
      <c r="L40" s="73"/>
      <c r="M40" s="73"/>
      <c r="N40" s="73"/>
      <c r="O40" s="77"/>
      <c r="P40" s="66"/>
    </row>
    <row r="41" spans="1:16" ht="15.75">
      <c r="A41" s="66"/>
      <c r="B41" s="72"/>
      <c r="C41" s="73"/>
      <c r="D41" s="73"/>
      <c r="E41" s="73"/>
      <c r="F41" s="88"/>
      <c r="G41" s="89"/>
      <c r="H41" s="90"/>
      <c r="I41" s="73"/>
      <c r="J41" s="73"/>
      <c r="K41" s="73"/>
      <c r="L41" s="73"/>
      <c r="M41" s="73"/>
      <c r="N41" s="73"/>
      <c r="O41" s="77"/>
      <c r="P41" s="66"/>
    </row>
    <row r="42" spans="1:16" ht="15.75">
      <c r="A42" s="66"/>
      <c r="B42" s="72"/>
      <c r="C42" s="73"/>
      <c r="D42" s="73"/>
      <c r="E42" s="73"/>
      <c r="F42" s="88"/>
      <c r="G42" s="89"/>
      <c r="H42" s="90"/>
      <c r="I42" s="73"/>
      <c r="J42" s="73"/>
      <c r="K42" s="73"/>
      <c r="L42" s="73"/>
      <c r="M42" s="73"/>
      <c r="N42" s="73"/>
      <c r="O42" s="77"/>
      <c r="P42" s="66"/>
    </row>
    <row r="43" spans="1:16" ht="15.75">
      <c r="A43" s="66"/>
      <c r="B43" s="72"/>
      <c r="C43" s="73"/>
      <c r="D43" s="73"/>
      <c r="E43" s="73"/>
      <c r="F43" s="88"/>
      <c r="G43" s="89"/>
      <c r="H43" s="90"/>
      <c r="I43" s="73"/>
      <c r="J43" s="73"/>
      <c r="K43" s="73"/>
      <c r="L43" s="73"/>
      <c r="M43" s="73"/>
      <c r="N43" s="73"/>
      <c r="O43" s="77"/>
      <c r="P43" s="66"/>
    </row>
    <row r="44" spans="1:16" ht="15.75">
      <c r="A44" s="66"/>
      <c r="B44" s="72"/>
      <c r="C44" s="73"/>
      <c r="D44" s="73"/>
      <c r="E44" s="73"/>
      <c r="F44" s="88"/>
      <c r="G44" s="89"/>
      <c r="H44" s="90"/>
      <c r="I44" s="73"/>
      <c r="J44" s="73"/>
      <c r="K44" s="73"/>
      <c r="L44" s="73"/>
      <c r="M44" s="73"/>
      <c r="N44" s="73"/>
      <c r="O44" s="77"/>
      <c r="P44" s="66"/>
    </row>
    <row r="45" spans="1:16" ht="15.75">
      <c r="A45" s="66"/>
      <c r="B45" s="72"/>
      <c r="C45" s="73"/>
      <c r="D45" s="73"/>
      <c r="E45" s="73"/>
      <c r="F45" s="88"/>
      <c r="G45" s="89"/>
      <c r="H45" s="90"/>
      <c r="I45" s="73"/>
      <c r="J45" s="73"/>
      <c r="K45" s="73"/>
      <c r="L45" s="73"/>
      <c r="M45" s="73"/>
      <c r="N45" s="73"/>
      <c r="O45" s="77"/>
      <c r="P45" s="66"/>
    </row>
    <row r="46" spans="1:16" ht="15.75">
      <c r="A46" s="66"/>
      <c r="B46" s="72"/>
      <c r="C46" s="73"/>
      <c r="D46" s="73"/>
      <c r="E46" s="73"/>
      <c r="F46" s="88"/>
      <c r="G46" s="89"/>
      <c r="H46" s="90"/>
      <c r="I46" s="73"/>
      <c r="J46" s="73"/>
      <c r="K46" s="73"/>
      <c r="L46" s="73"/>
      <c r="M46" s="73"/>
      <c r="N46" s="73"/>
      <c r="O46" s="77"/>
      <c r="P46" s="66"/>
    </row>
    <row r="47" spans="1:16" ht="15.75">
      <c r="A47" s="66"/>
      <c r="B47" s="72"/>
      <c r="C47" s="73"/>
      <c r="D47" s="73"/>
      <c r="E47" s="73"/>
      <c r="F47" s="88"/>
      <c r="G47" s="89"/>
      <c r="H47" s="90"/>
      <c r="I47" s="73"/>
      <c r="J47" s="73"/>
      <c r="K47" s="73"/>
      <c r="L47" s="73"/>
      <c r="M47" s="73"/>
      <c r="N47" s="73"/>
      <c r="O47" s="77"/>
      <c r="P47" s="66"/>
    </row>
    <row r="48" spans="1:16" ht="15">
      <c r="A48" s="66"/>
      <c r="B48" s="91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3"/>
      <c r="P48" s="66"/>
    </row>
    <row r="49" spans="2:15">
      <c r="B49" s="94"/>
      <c r="C49" s="95"/>
      <c r="D49" s="96"/>
      <c r="E49" s="97"/>
      <c r="F49" s="98"/>
      <c r="G49" s="99"/>
      <c r="H49" s="99"/>
      <c r="I49" s="99"/>
      <c r="J49" s="99"/>
      <c r="K49" s="100"/>
      <c r="L49" s="97"/>
      <c r="M49" s="97"/>
      <c r="N49" s="241"/>
      <c r="O49" s="242"/>
    </row>
    <row r="50" spans="2:15">
      <c r="B50" s="102"/>
      <c r="C50" s="103"/>
      <c r="D50" s="104"/>
      <c r="E50" s="105"/>
      <c r="F50" s="105"/>
      <c r="G50" s="106"/>
      <c r="H50" s="106"/>
      <c r="I50" s="106"/>
      <c r="J50" s="106"/>
      <c r="K50" s="107"/>
      <c r="L50" s="105"/>
      <c r="M50" s="105"/>
      <c r="N50" s="212"/>
      <c r="O50" s="213"/>
    </row>
    <row r="51" spans="2:15">
      <c r="B51" s="108"/>
      <c r="C51" s="109"/>
      <c r="D51" s="110"/>
      <c r="E51" s="111"/>
      <c r="F51" s="105"/>
      <c r="G51" s="106"/>
      <c r="H51" s="106"/>
      <c r="I51" s="106"/>
      <c r="J51" s="106"/>
      <c r="K51" s="107"/>
      <c r="L51" s="105"/>
      <c r="M51" s="105"/>
      <c r="N51" s="212"/>
      <c r="O51" s="213"/>
    </row>
    <row r="52" spans="2:15">
      <c r="B52" s="108"/>
      <c r="C52" s="109"/>
      <c r="D52" s="110"/>
      <c r="E52" s="105"/>
      <c r="F52" s="105"/>
      <c r="G52" s="106"/>
      <c r="H52" s="106"/>
      <c r="I52" s="106"/>
      <c r="J52" s="106"/>
      <c r="K52" s="107"/>
      <c r="L52" s="105"/>
      <c r="M52" s="105"/>
      <c r="N52" s="212"/>
      <c r="O52" s="213"/>
    </row>
    <row r="53" spans="2:15">
      <c r="B53" s="108"/>
      <c r="C53" s="109"/>
      <c r="D53" s="110"/>
      <c r="E53" s="105"/>
      <c r="F53" s="105"/>
      <c r="G53" s="106"/>
      <c r="H53" s="106"/>
      <c r="I53" s="106"/>
      <c r="J53" s="106"/>
      <c r="K53" s="107"/>
      <c r="L53" s="105"/>
      <c r="M53" s="105"/>
      <c r="N53" s="212"/>
      <c r="O53" s="213"/>
    </row>
    <row r="54" spans="2:15" ht="14.25">
      <c r="B54" s="112"/>
      <c r="C54" s="113"/>
      <c r="D54" s="114"/>
      <c r="E54" s="115"/>
      <c r="F54" s="116"/>
      <c r="G54" s="117"/>
      <c r="H54" s="117"/>
      <c r="I54" s="117"/>
      <c r="J54" s="117"/>
      <c r="K54" s="118"/>
      <c r="L54" s="115"/>
      <c r="M54" s="115"/>
      <c r="N54" s="243"/>
      <c r="O54" s="244"/>
    </row>
    <row r="55" spans="2:15" ht="14.25">
      <c r="B55" s="112" t="s">
        <v>14</v>
      </c>
      <c r="C55" s="119" t="s">
        <v>100</v>
      </c>
      <c r="D55" s="120"/>
      <c r="E55" s="115">
        <v>3</v>
      </c>
      <c r="F55" s="245" t="s">
        <v>99</v>
      </c>
      <c r="G55" s="246"/>
      <c r="H55" s="246"/>
      <c r="I55" s="246"/>
      <c r="J55" s="246"/>
      <c r="K55" s="247"/>
      <c r="L55" s="121" t="s">
        <v>74</v>
      </c>
      <c r="M55" s="121" t="s">
        <v>75</v>
      </c>
      <c r="N55" s="248" t="s">
        <v>76</v>
      </c>
      <c r="O55" s="249"/>
    </row>
    <row r="56" spans="2:15" ht="15" thickBot="1">
      <c r="B56" s="122" t="s">
        <v>77</v>
      </c>
      <c r="C56" s="123" t="s">
        <v>78</v>
      </c>
      <c r="D56" s="124"/>
      <c r="E56" s="125" t="s">
        <v>79</v>
      </c>
      <c r="F56" s="250" t="s">
        <v>80</v>
      </c>
      <c r="G56" s="251"/>
      <c r="H56" s="251"/>
      <c r="I56" s="251"/>
      <c r="J56" s="251"/>
      <c r="K56" s="252"/>
      <c r="L56" s="125" t="s">
        <v>81</v>
      </c>
      <c r="M56" s="125" t="s">
        <v>82</v>
      </c>
      <c r="N56" s="250" t="s">
        <v>83</v>
      </c>
      <c r="O56" s="253"/>
    </row>
  </sheetData>
  <mergeCells count="18">
    <mergeCell ref="N53:O53"/>
    <mergeCell ref="N54:O54"/>
    <mergeCell ref="F55:K55"/>
    <mergeCell ref="N55:O55"/>
    <mergeCell ref="F56:K56"/>
    <mergeCell ref="N56:O56"/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BreakPreview" topLeftCell="A22" zoomScale="115" zoomScaleNormal="120" zoomScaleSheetLayoutView="115" zoomScalePageLayoutView="130" workbookViewId="0">
      <selection activeCell="T42" sqref="T42"/>
    </sheetView>
  </sheetViews>
  <sheetFormatPr defaultColWidth="9.140625" defaultRowHeight="12.75"/>
  <cols>
    <col min="1" max="1" width="13.85546875" style="1" customWidth="1"/>
    <col min="2" max="2" width="18.42578125" style="1" customWidth="1"/>
    <col min="3" max="3" width="13.285156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9" style="1" customWidth="1"/>
    <col min="10" max="10" width="11.5703125" style="1" customWidth="1"/>
    <col min="11" max="16384" width="9.140625" style="1"/>
  </cols>
  <sheetData>
    <row r="1" spans="1:10" ht="14.25" customHeight="1">
      <c r="A1" s="258"/>
      <c r="B1" s="259"/>
      <c r="C1" s="260"/>
      <c r="D1" s="261"/>
      <c r="E1" s="10"/>
      <c r="F1" s="262" t="s">
        <v>11</v>
      </c>
      <c r="G1" s="262"/>
      <c r="H1" s="262"/>
      <c r="I1" s="11"/>
      <c r="J1" s="12"/>
    </row>
    <row r="2" spans="1:10" ht="14.25" customHeight="1">
      <c r="A2" s="263"/>
      <c r="B2" s="264"/>
      <c r="C2" s="265" t="s">
        <v>12</v>
      </c>
      <c r="D2" s="266"/>
      <c r="E2" s="2"/>
      <c r="F2" s="267" t="s">
        <v>1</v>
      </c>
      <c r="G2" s="267"/>
      <c r="H2" s="267"/>
      <c r="I2" s="267"/>
      <c r="J2" s="13"/>
    </row>
    <row r="3" spans="1:10" ht="12.75" customHeight="1">
      <c r="A3" s="268"/>
      <c r="B3" s="269"/>
      <c r="C3" s="270" t="s">
        <v>13</v>
      </c>
      <c r="D3" s="271"/>
      <c r="E3" s="4"/>
      <c r="F3" s="267" t="s">
        <v>0</v>
      </c>
      <c r="G3" s="267"/>
      <c r="H3" s="267"/>
      <c r="I3" s="267"/>
      <c r="J3" s="13"/>
    </row>
    <row r="4" spans="1:10" ht="15" customHeight="1">
      <c r="A4" s="272"/>
      <c r="B4" s="273"/>
      <c r="C4" s="274"/>
      <c r="D4" s="275"/>
      <c r="E4" s="4"/>
      <c r="F4" s="5" t="s">
        <v>2</v>
      </c>
      <c r="G4" s="5"/>
      <c r="H4" s="5"/>
      <c r="I4" s="3"/>
      <c r="J4" s="13"/>
    </row>
    <row r="5" spans="1:10" ht="14.25" customHeight="1">
      <c r="A5" s="254" t="s">
        <v>3</v>
      </c>
      <c r="B5" s="255"/>
      <c r="C5" s="276" t="s">
        <v>85</v>
      </c>
      <c r="D5" s="276"/>
      <c r="E5" s="276"/>
      <c r="F5" s="276"/>
      <c r="G5" s="276"/>
      <c r="H5" s="42" t="s">
        <v>4</v>
      </c>
      <c r="I5" s="256" t="s">
        <v>98</v>
      </c>
      <c r="J5" s="257"/>
    </row>
    <row r="6" spans="1:10">
      <c r="A6" s="254" t="s">
        <v>5</v>
      </c>
      <c r="B6" s="255"/>
      <c r="C6" s="283" t="s">
        <v>86</v>
      </c>
      <c r="D6" s="283"/>
      <c r="E6" s="283"/>
      <c r="F6" s="283"/>
      <c r="G6" s="283"/>
      <c r="H6" s="42" t="s">
        <v>6</v>
      </c>
      <c r="I6" s="277" t="s">
        <v>45</v>
      </c>
      <c r="J6" s="278"/>
    </row>
    <row r="7" spans="1:10">
      <c r="A7" s="254" t="s">
        <v>7</v>
      </c>
      <c r="B7" s="255"/>
      <c r="C7" s="283" t="s">
        <v>87</v>
      </c>
      <c r="D7" s="283"/>
      <c r="E7" s="283"/>
      <c r="F7" s="283"/>
      <c r="G7" s="283"/>
      <c r="H7" s="42" t="s">
        <v>8</v>
      </c>
      <c r="I7" s="256"/>
      <c r="J7" s="257"/>
    </row>
    <row r="8" spans="1:10" ht="13.5" thickBot="1">
      <c r="A8" s="279" t="s">
        <v>9</v>
      </c>
      <c r="B8" s="280"/>
      <c r="C8" s="22">
        <v>252</v>
      </c>
      <c r="D8" s="22" t="s">
        <v>97</v>
      </c>
      <c r="E8" s="22"/>
      <c r="F8" s="22"/>
      <c r="G8" s="22"/>
      <c r="H8" s="14" t="s">
        <v>10</v>
      </c>
      <c r="I8" s="281"/>
      <c r="J8" s="282"/>
    </row>
    <row r="9" spans="1:10">
      <c r="A9" s="284"/>
      <c r="B9" s="285"/>
      <c r="C9" s="130"/>
      <c r="D9" s="130"/>
      <c r="E9" s="130"/>
      <c r="F9" s="286"/>
      <c r="G9" s="287"/>
      <c r="H9" s="131"/>
      <c r="I9" s="132"/>
      <c r="J9" s="133"/>
    </row>
    <row r="10" spans="1:10">
      <c r="A10" s="288" t="s">
        <v>89</v>
      </c>
      <c r="B10" s="289"/>
      <c r="C10" s="134">
        <v>345</v>
      </c>
      <c r="D10" s="135" t="s">
        <v>16</v>
      </c>
      <c r="E10" s="135"/>
      <c r="F10" s="290"/>
      <c r="G10" s="291"/>
      <c r="H10" s="45"/>
      <c r="I10" s="136"/>
      <c r="J10" s="137"/>
    </row>
    <row r="11" spans="1:10">
      <c r="A11" s="288" t="s">
        <v>17</v>
      </c>
      <c r="B11" s="289"/>
      <c r="C11" s="134">
        <v>400</v>
      </c>
      <c r="D11" s="135" t="s">
        <v>19</v>
      </c>
      <c r="E11" s="138"/>
      <c r="F11" s="290"/>
      <c r="G11" s="291"/>
      <c r="H11" s="139"/>
      <c r="I11" s="139"/>
      <c r="J11" s="137"/>
    </row>
    <row r="12" spans="1:10">
      <c r="A12" s="288" t="s">
        <v>18</v>
      </c>
      <c r="B12" s="289"/>
      <c r="C12" s="134">
        <v>230</v>
      </c>
      <c r="D12" s="135" t="s">
        <v>19</v>
      </c>
      <c r="E12" s="135"/>
      <c r="F12" s="290"/>
      <c r="G12" s="291"/>
      <c r="H12" s="139"/>
      <c r="I12" s="139"/>
      <c r="J12" s="137"/>
    </row>
    <row r="13" spans="1:10">
      <c r="A13" s="288" t="s">
        <v>90</v>
      </c>
      <c r="B13" s="289"/>
      <c r="C13" s="134">
        <f>ROUND(C10*1000/C11/1.732,2)</f>
        <v>497.98</v>
      </c>
      <c r="D13" s="135" t="s">
        <v>14</v>
      </c>
      <c r="E13" s="138"/>
      <c r="F13" s="290"/>
      <c r="G13" s="291"/>
      <c r="H13" s="140"/>
      <c r="I13" s="140"/>
      <c r="J13" s="141"/>
    </row>
    <row r="14" spans="1:10" ht="26.25" customHeight="1">
      <c r="A14" s="295" t="s">
        <v>92</v>
      </c>
      <c r="B14" s="296"/>
      <c r="C14" s="134">
        <v>12.5</v>
      </c>
      <c r="D14" s="142" t="s">
        <v>21</v>
      </c>
      <c r="E14" s="139"/>
      <c r="F14" s="297"/>
      <c r="G14" s="298"/>
      <c r="H14" s="144"/>
      <c r="I14" s="144"/>
      <c r="J14" s="145"/>
    </row>
    <row r="15" spans="1:10">
      <c r="A15" s="288"/>
      <c r="B15" s="289"/>
      <c r="C15" s="43"/>
      <c r="D15" s="139"/>
      <c r="E15" s="139"/>
      <c r="F15" s="136"/>
      <c r="G15" s="146"/>
      <c r="H15" s="144"/>
      <c r="I15" s="144"/>
      <c r="J15" s="145"/>
    </row>
    <row r="16" spans="1:10">
      <c r="A16" s="147"/>
      <c r="B16" s="148"/>
      <c r="C16" s="43"/>
      <c r="D16" s="139"/>
      <c r="E16" s="139"/>
      <c r="F16" s="297"/>
      <c r="G16" s="298"/>
      <c r="H16" s="144"/>
      <c r="I16" s="144"/>
      <c r="J16" s="145"/>
    </row>
    <row r="17" spans="1:10" ht="15">
      <c r="A17" s="299"/>
      <c r="B17" s="300"/>
      <c r="C17" s="43"/>
      <c r="D17" s="139"/>
      <c r="E17" s="136"/>
      <c r="F17" s="301"/>
      <c r="G17" s="302"/>
      <c r="H17" s="144"/>
      <c r="I17" s="144"/>
      <c r="J17" s="145"/>
    </row>
    <row r="18" spans="1:10" ht="13.5" thickBot="1">
      <c r="A18" s="303"/>
      <c r="B18" s="304"/>
      <c r="C18" s="149"/>
      <c r="D18" s="150"/>
      <c r="E18" s="136"/>
      <c r="F18" s="305"/>
      <c r="G18" s="305"/>
      <c r="H18" s="151"/>
      <c r="I18" s="152"/>
      <c r="J18" s="145"/>
    </row>
    <row r="19" spans="1:10" ht="14.25" thickTop="1" thickBot="1">
      <c r="A19" s="292" t="s">
        <v>29</v>
      </c>
      <c r="B19" s="293"/>
      <c r="C19" s="153"/>
      <c r="D19" s="154"/>
      <c r="E19" s="139"/>
      <c r="F19" s="294" t="s">
        <v>29</v>
      </c>
      <c r="G19" s="294"/>
      <c r="H19" s="155"/>
      <c r="I19" s="156"/>
      <c r="J19" s="145"/>
    </row>
    <row r="20" spans="1:10" ht="13.5" thickTop="1">
      <c r="A20" s="306"/>
      <c r="B20" s="307"/>
      <c r="C20" s="157"/>
      <c r="D20" s="158"/>
      <c r="E20" s="159"/>
      <c r="F20" s="308"/>
      <c r="G20" s="308"/>
      <c r="H20" s="160"/>
      <c r="I20" s="158"/>
      <c r="J20" s="161"/>
    </row>
    <row r="21" spans="1:10">
      <c r="A21" s="309" t="s">
        <v>20</v>
      </c>
      <c r="B21" s="310"/>
      <c r="C21" s="134">
        <f>ROUND(C10*1000/C11/1.732,0)</f>
        <v>498</v>
      </c>
      <c r="D21" s="135" t="s">
        <v>14</v>
      </c>
      <c r="E21" s="136"/>
      <c r="F21" s="311" t="s">
        <v>20</v>
      </c>
      <c r="G21" s="311"/>
      <c r="H21" s="134">
        <f>ROUND(C10*1000/C11/1.732,0)</f>
        <v>498</v>
      </c>
      <c r="I21" s="135" t="s">
        <v>14</v>
      </c>
      <c r="J21" s="163"/>
    </row>
    <row r="22" spans="1:10" ht="12.75" customHeight="1">
      <c r="A22" s="309" t="s">
        <v>22</v>
      </c>
      <c r="B22" s="310"/>
      <c r="C22" s="134">
        <f>ROUND(100/C14,2)</f>
        <v>8</v>
      </c>
      <c r="D22" s="139"/>
      <c r="E22" s="136"/>
      <c r="F22" s="311" t="s">
        <v>22</v>
      </c>
      <c r="G22" s="311"/>
      <c r="H22" s="134">
        <f>ROUND(100/C14,2)</f>
        <v>8</v>
      </c>
      <c r="I22" s="139"/>
      <c r="J22" s="164"/>
    </row>
    <row r="23" spans="1:10" ht="12.75" customHeight="1">
      <c r="A23" s="309" t="s">
        <v>44</v>
      </c>
      <c r="B23" s="310"/>
      <c r="C23" s="165">
        <f>ROUNDUP(C21*C22,0)</f>
        <v>3984</v>
      </c>
      <c r="D23" s="139" t="s">
        <v>14</v>
      </c>
      <c r="E23" s="139"/>
      <c r="F23" s="313" t="s">
        <v>44</v>
      </c>
      <c r="G23" s="310"/>
      <c r="H23" s="165">
        <f>ROUNDDOWN(H21*H22*1.5,0)</f>
        <v>5976</v>
      </c>
      <c r="I23" s="139" t="s">
        <v>14</v>
      </c>
      <c r="J23" s="164"/>
    </row>
    <row r="24" spans="1:10" ht="12.75" customHeight="1">
      <c r="A24" s="299" t="s">
        <v>28</v>
      </c>
      <c r="B24" s="300"/>
      <c r="C24" s="165">
        <f>ROUND(C23/1000,2)</f>
        <v>3.98</v>
      </c>
      <c r="D24" s="139" t="s">
        <v>30</v>
      </c>
      <c r="E24" s="139"/>
      <c r="F24" s="314" t="s">
        <v>42</v>
      </c>
      <c r="G24" s="314"/>
      <c r="H24" s="165">
        <f>ROUND(H23/1000,2)</f>
        <v>5.98</v>
      </c>
      <c r="I24" s="139" t="s">
        <v>30</v>
      </c>
      <c r="J24" s="164"/>
    </row>
    <row r="25" spans="1:10" ht="12.75" customHeight="1">
      <c r="A25" s="299" t="s">
        <v>105</v>
      </c>
      <c r="B25" s="300"/>
      <c r="C25" s="165">
        <f>ROUND(C23/1000/0.87,2)</f>
        <v>4.58</v>
      </c>
      <c r="D25" s="139" t="s">
        <v>30</v>
      </c>
      <c r="E25" s="136"/>
      <c r="F25" s="315"/>
      <c r="G25" s="315"/>
      <c r="H25" s="166"/>
      <c r="I25" s="167"/>
      <c r="J25" s="164"/>
    </row>
    <row r="26" spans="1:10" ht="12.75" customHeight="1" thickBot="1">
      <c r="A26" s="168"/>
      <c r="B26" s="169"/>
      <c r="C26" s="44"/>
      <c r="D26" s="45"/>
      <c r="E26" s="136"/>
      <c r="F26" s="170"/>
      <c r="G26" s="171"/>
      <c r="H26" s="172"/>
      <c r="I26" s="173"/>
      <c r="J26" s="164"/>
    </row>
    <row r="27" spans="1:10" ht="12.75" customHeight="1" thickTop="1" thickBot="1">
      <c r="A27" s="320" t="s">
        <v>95</v>
      </c>
      <c r="B27" s="321"/>
      <c r="C27" s="44"/>
      <c r="D27" s="45"/>
      <c r="E27" s="136"/>
      <c r="F27" s="170"/>
      <c r="G27" s="171"/>
      <c r="H27" s="172"/>
      <c r="I27" s="173"/>
      <c r="J27" s="164"/>
    </row>
    <row r="28" spans="1:10" ht="14.25" thickTop="1" thickBot="1">
      <c r="A28" s="303"/>
      <c r="B28" s="304"/>
      <c r="C28" s="149"/>
      <c r="D28" s="150"/>
      <c r="E28" s="136"/>
      <c r="F28" s="316"/>
      <c r="G28" s="317"/>
      <c r="H28" s="150"/>
      <c r="I28" s="150"/>
      <c r="J28" s="137"/>
    </row>
    <row r="29" spans="1:10" ht="14.25" thickTop="1" thickBot="1">
      <c r="A29" s="292" t="s">
        <v>23</v>
      </c>
      <c r="B29" s="293"/>
      <c r="C29" s="153"/>
      <c r="D29" s="154"/>
      <c r="E29" s="139"/>
      <c r="F29" s="174" t="s">
        <v>23</v>
      </c>
      <c r="G29" s="175"/>
      <c r="H29" s="176"/>
      <c r="I29" s="176"/>
      <c r="J29" s="137"/>
    </row>
    <row r="30" spans="1:10" ht="13.5" thickTop="1">
      <c r="A30" s="318"/>
      <c r="B30" s="319"/>
      <c r="C30" s="139"/>
      <c r="D30" s="139"/>
      <c r="E30" s="136"/>
      <c r="F30" s="308"/>
      <c r="G30" s="308"/>
      <c r="H30" s="160"/>
      <c r="I30" s="177"/>
      <c r="J30" s="137"/>
    </row>
    <row r="31" spans="1:10">
      <c r="A31" s="309" t="s">
        <v>106</v>
      </c>
      <c r="B31" s="310"/>
      <c r="C31" s="134">
        <v>230</v>
      </c>
      <c r="D31" s="178" t="s">
        <v>24</v>
      </c>
      <c r="E31" s="179"/>
      <c r="F31" s="312" t="s">
        <v>106</v>
      </c>
      <c r="G31" s="310"/>
      <c r="H31" s="134">
        <v>230</v>
      </c>
      <c r="I31" s="180" t="s">
        <v>24</v>
      </c>
      <c r="J31" s="137"/>
    </row>
    <row r="32" spans="1:10">
      <c r="A32" s="309" t="s">
        <v>48</v>
      </c>
      <c r="B32" s="310"/>
      <c r="C32" s="134">
        <v>1</v>
      </c>
      <c r="D32" s="181"/>
      <c r="E32" s="182"/>
      <c r="F32" s="312" t="s">
        <v>48</v>
      </c>
      <c r="G32" s="310"/>
      <c r="H32" s="134">
        <v>1</v>
      </c>
      <c r="I32" s="178"/>
      <c r="J32" s="137"/>
    </row>
    <row r="33" spans="1:10">
      <c r="A33" s="309" t="s">
        <v>43</v>
      </c>
      <c r="B33" s="310"/>
      <c r="C33" s="134">
        <v>799</v>
      </c>
      <c r="D33" s="181"/>
      <c r="E33" s="182"/>
      <c r="F33" s="312" t="s">
        <v>43</v>
      </c>
      <c r="G33" s="310"/>
      <c r="H33" s="134">
        <v>799</v>
      </c>
      <c r="I33" s="178"/>
      <c r="J33" s="137"/>
    </row>
    <row r="34" spans="1:10">
      <c r="A34" s="309" t="s">
        <v>25</v>
      </c>
      <c r="B34" s="310"/>
      <c r="C34" s="134">
        <f>ROUND(1.732*C31*C23/C32/C33/C11,4)</f>
        <v>4.9657999999999998</v>
      </c>
      <c r="D34" s="183"/>
      <c r="E34" s="184"/>
      <c r="F34" s="311" t="s">
        <v>25</v>
      </c>
      <c r="G34" s="311"/>
      <c r="H34" s="134">
        <f>ROUND(2*H31*H23/H32/H33/C12,4)</f>
        <v>14.9587</v>
      </c>
      <c r="I34" s="183"/>
      <c r="J34" s="185"/>
    </row>
    <row r="35" spans="1:10">
      <c r="A35" s="309" t="s">
        <v>27</v>
      </c>
      <c r="B35" s="310"/>
      <c r="C35" s="134">
        <f>ROUND(1/(1+C34),4)</f>
        <v>0.1676</v>
      </c>
      <c r="D35" s="183"/>
      <c r="E35" s="184"/>
      <c r="F35" s="311" t="s">
        <v>27</v>
      </c>
      <c r="G35" s="311"/>
      <c r="H35" s="134">
        <f>ROUND(1/(1+H34),4)</f>
        <v>6.2700000000000006E-2</v>
      </c>
      <c r="I35" s="183"/>
      <c r="J35" s="185"/>
    </row>
    <row r="36" spans="1:10">
      <c r="A36" s="309" t="s">
        <v>26</v>
      </c>
      <c r="B36" s="310"/>
      <c r="C36" s="165">
        <f>ROUNDUP(C23*C35,0)</f>
        <v>668</v>
      </c>
      <c r="D36" s="139" t="s">
        <v>14</v>
      </c>
      <c r="E36" s="186"/>
      <c r="F36" s="311" t="s">
        <v>26</v>
      </c>
      <c r="G36" s="311"/>
      <c r="H36" s="165">
        <f>ROUNDUP(H23*H35,2)</f>
        <v>374.7</v>
      </c>
      <c r="I36" s="139" t="s">
        <v>14</v>
      </c>
      <c r="J36" s="185"/>
    </row>
    <row r="37" spans="1:10" ht="15">
      <c r="A37" s="299" t="s">
        <v>28</v>
      </c>
      <c r="B37" s="300"/>
      <c r="C37" s="165">
        <f>ROUND(C36/1000,2)</f>
        <v>0.67</v>
      </c>
      <c r="D37" s="139" t="s">
        <v>30</v>
      </c>
      <c r="E37" s="184"/>
      <c r="F37" s="301" t="s">
        <v>42</v>
      </c>
      <c r="G37" s="302"/>
      <c r="H37" s="165">
        <f>ROUND(H36/1000,2)</f>
        <v>0.37</v>
      </c>
      <c r="I37" s="139" t="s">
        <v>30</v>
      </c>
      <c r="J37" s="185"/>
    </row>
    <row r="38" spans="1:10" ht="15">
      <c r="A38" s="299" t="s">
        <v>105</v>
      </c>
      <c r="B38" s="300"/>
      <c r="C38" s="165">
        <f>ROUND(C36/1000/0.87,2)</f>
        <v>0.77</v>
      </c>
      <c r="D38" s="139" t="s">
        <v>30</v>
      </c>
      <c r="E38" s="136"/>
      <c r="F38" s="322"/>
      <c r="G38" s="322"/>
      <c r="H38" s="187"/>
      <c r="I38" s="188"/>
      <c r="J38" s="141"/>
    </row>
    <row r="39" spans="1:10">
      <c r="A39" s="189"/>
      <c r="B39" s="190"/>
      <c r="C39" s="191"/>
      <c r="D39" s="45"/>
      <c r="E39" s="192"/>
      <c r="F39" s="322"/>
      <c r="G39" s="322"/>
      <c r="H39" s="187"/>
      <c r="I39" s="188"/>
      <c r="J39" s="141"/>
    </row>
    <row r="40" spans="1:10">
      <c r="A40" s="323"/>
      <c r="B40" s="324"/>
      <c r="C40" s="193"/>
      <c r="D40" s="193"/>
      <c r="E40" s="193"/>
      <c r="F40" s="325"/>
      <c r="G40" s="326"/>
      <c r="H40" s="139"/>
      <c r="I40" s="194"/>
      <c r="J40" s="137"/>
    </row>
    <row r="41" spans="1:10">
      <c r="A41" s="323"/>
      <c r="B41" s="324"/>
      <c r="C41" s="193"/>
      <c r="D41" s="195"/>
      <c r="E41" s="196"/>
      <c r="F41" s="327"/>
      <c r="G41" s="327"/>
      <c r="H41" s="197"/>
      <c r="I41" s="193"/>
      <c r="J41" s="163"/>
    </row>
    <row r="42" spans="1:10" ht="13.5" thickBot="1">
      <c r="A42" s="198" t="s">
        <v>41</v>
      </c>
      <c r="B42" s="199"/>
      <c r="C42" s="200"/>
      <c r="D42" s="201" t="s">
        <v>33</v>
      </c>
      <c r="E42" s="199"/>
      <c r="F42" s="202"/>
      <c r="G42" s="199"/>
      <c r="H42" s="202"/>
      <c r="I42" s="203"/>
      <c r="J42" s="204"/>
    </row>
    <row r="43" spans="1:10">
      <c r="A43" s="205" t="s">
        <v>103</v>
      </c>
      <c r="B43" s="203"/>
      <c r="C43" s="206"/>
      <c r="D43" s="207" t="s">
        <v>40</v>
      </c>
      <c r="E43" s="203"/>
      <c r="F43" s="208"/>
      <c r="G43" s="207" t="s">
        <v>49</v>
      </c>
      <c r="H43" s="208"/>
      <c r="I43" s="203"/>
      <c r="J43" s="204"/>
    </row>
    <row r="44" spans="1:10">
      <c r="A44" s="209" t="s">
        <v>104</v>
      </c>
      <c r="B44" s="6"/>
      <c r="C44" s="26"/>
      <c r="D44" s="8"/>
      <c r="E44" s="7"/>
      <c r="F44" s="8"/>
      <c r="G44" s="8"/>
      <c r="H44" s="8"/>
      <c r="I44" s="7"/>
      <c r="J44" s="15"/>
    </row>
    <row r="45" spans="1:10" ht="18">
      <c r="A45" s="209" t="s">
        <v>101</v>
      </c>
      <c r="B45" s="6"/>
      <c r="C45" s="26"/>
      <c r="D45" s="24" t="s">
        <v>50</v>
      </c>
      <c r="E45" s="7"/>
      <c r="F45" s="8"/>
      <c r="G45" s="24" t="s">
        <v>51</v>
      </c>
      <c r="H45" s="32"/>
      <c r="I45" s="7"/>
      <c r="J45" s="15"/>
    </row>
    <row r="46" spans="1:10">
      <c r="A46" s="210" t="s">
        <v>15</v>
      </c>
      <c r="B46" s="6"/>
      <c r="C46" s="26"/>
      <c r="D46" s="8"/>
      <c r="E46" s="7"/>
      <c r="F46" s="8"/>
      <c r="G46" s="8"/>
      <c r="H46" s="8"/>
      <c r="I46" s="7"/>
      <c r="J46" s="15"/>
    </row>
    <row r="47" spans="1:10" ht="15">
      <c r="A47" s="210" t="s">
        <v>46</v>
      </c>
      <c r="B47" s="6"/>
      <c r="C47" s="26"/>
      <c r="D47" s="32" t="s">
        <v>32</v>
      </c>
      <c r="E47" s="7"/>
      <c r="F47" s="8"/>
      <c r="G47" s="32" t="s">
        <v>34</v>
      </c>
      <c r="H47" s="33"/>
      <c r="I47" s="7"/>
      <c r="J47" s="15"/>
    </row>
    <row r="48" spans="1:10">
      <c r="A48" s="211" t="s">
        <v>102</v>
      </c>
      <c r="B48" s="6"/>
      <c r="C48" s="26"/>
      <c r="D48" s="20"/>
      <c r="E48" s="7"/>
      <c r="F48" s="8"/>
      <c r="G48" s="20"/>
      <c r="H48" s="8"/>
      <c r="I48" s="7"/>
      <c r="J48" s="15"/>
    </row>
    <row r="49" spans="1:10" ht="15">
      <c r="A49" s="211" t="s">
        <v>93</v>
      </c>
      <c r="B49" s="6"/>
      <c r="C49" s="26"/>
      <c r="D49" s="32" t="s">
        <v>31</v>
      </c>
      <c r="E49" s="7"/>
      <c r="F49" s="33"/>
      <c r="G49" s="32" t="s">
        <v>31</v>
      </c>
      <c r="H49" s="8"/>
      <c r="I49" s="7"/>
      <c r="J49" s="15"/>
    </row>
    <row r="50" spans="1:10" ht="15">
      <c r="A50" s="211" t="s">
        <v>94</v>
      </c>
      <c r="B50" s="6"/>
      <c r="C50" s="26"/>
      <c r="D50" s="8"/>
      <c r="E50" s="7"/>
      <c r="F50" s="8"/>
      <c r="G50" s="8"/>
      <c r="H50" s="24"/>
      <c r="I50" s="7"/>
      <c r="J50" s="15"/>
    </row>
    <row r="51" spans="1:10">
      <c r="A51" s="211" t="s">
        <v>91</v>
      </c>
      <c r="B51" s="6"/>
      <c r="C51" s="26"/>
      <c r="D51" s="8" t="s">
        <v>36</v>
      </c>
      <c r="E51" s="7"/>
      <c r="F51" s="8"/>
      <c r="G51" s="8"/>
      <c r="H51"/>
      <c r="I51" s="7"/>
      <c r="J51" s="15"/>
    </row>
    <row r="52" spans="1:10" ht="15">
      <c r="A52" s="211" t="s">
        <v>52</v>
      </c>
      <c r="B52" s="31"/>
      <c r="C52" s="26"/>
      <c r="D52" s="8" t="s">
        <v>35</v>
      </c>
      <c r="E52" s="7"/>
      <c r="F52" s="8"/>
      <c r="G52" s="8"/>
      <c r="H52" s="34"/>
      <c r="I52" s="7"/>
      <c r="J52" s="15"/>
    </row>
    <row r="53" spans="1:10" ht="15">
      <c r="A53" s="21"/>
      <c r="B53" s="6"/>
      <c r="C53" s="26"/>
      <c r="D53" s="8" t="s">
        <v>47</v>
      </c>
      <c r="E53" s="7"/>
      <c r="F53" s="8"/>
      <c r="G53" s="32"/>
      <c r="H53" s="24"/>
      <c r="I53" s="32"/>
      <c r="J53" s="15"/>
    </row>
    <row r="54" spans="1:10" ht="15">
      <c r="A54" s="21"/>
      <c r="B54" s="6"/>
      <c r="C54" s="26"/>
      <c r="D54" s="8" t="s">
        <v>37</v>
      </c>
      <c r="E54" s="7"/>
      <c r="F54" s="8"/>
      <c r="G54" s="34"/>
      <c r="H54"/>
      <c r="I54" s="7"/>
      <c r="J54" s="15"/>
    </row>
    <row r="55" spans="1:10" ht="15">
      <c r="A55" s="16"/>
      <c r="B55" s="6"/>
      <c r="C55" s="26"/>
      <c r="D55" s="8" t="s">
        <v>38</v>
      </c>
      <c r="E55" s="33"/>
      <c r="F55" s="8"/>
      <c r="G55" s="8"/>
      <c r="H55" s="41"/>
      <c r="I55" s="7"/>
      <c r="J55" s="15"/>
    </row>
    <row r="56" spans="1:10" ht="15">
      <c r="A56" s="21"/>
      <c r="B56" s="6"/>
      <c r="C56" s="26"/>
      <c r="D56" s="35" t="s">
        <v>39</v>
      </c>
      <c r="E56" s="7"/>
      <c r="F56" s="8"/>
      <c r="G56" s="8"/>
      <c r="H56" s="34"/>
      <c r="I56" s="7"/>
      <c r="J56" s="15"/>
    </row>
    <row r="57" spans="1:10" ht="13.5" thickBot="1">
      <c r="A57" s="17"/>
      <c r="B57" s="18"/>
      <c r="C57" s="27"/>
      <c r="D57" s="36"/>
      <c r="E57" s="18"/>
      <c r="F57" s="19"/>
      <c r="G57" s="19"/>
      <c r="H57" s="19"/>
      <c r="I57" s="18"/>
      <c r="J57" s="37"/>
    </row>
    <row r="58" spans="1:10">
      <c r="B58" s="7"/>
    </row>
    <row r="61" spans="1:10" ht="15">
      <c r="E61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>
      <c r="F72"/>
    </row>
    <row r="73" spans="6:6" ht="15">
      <c r="F73" s="41"/>
    </row>
    <row r="74" spans="6:6" ht="15">
      <c r="F74" s="41"/>
    </row>
    <row r="75" spans="6:6">
      <c r="F75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24"/>
    </row>
    <row r="81" spans="6:6" ht="15">
      <c r="F81" s="24"/>
    </row>
    <row r="82" spans="6:6">
      <c r="F82"/>
    </row>
    <row r="83" spans="6:6" ht="15">
      <c r="F83" s="24"/>
    </row>
  </sheetData>
  <mergeCells count="81">
    <mergeCell ref="F39:G39"/>
    <mergeCell ref="A40:B40"/>
    <mergeCell ref="F40:G40"/>
    <mergeCell ref="A41:B41"/>
    <mergeCell ref="F41:G41"/>
    <mergeCell ref="A38:B38"/>
    <mergeCell ref="F38:G38"/>
    <mergeCell ref="A35:B35"/>
    <mergeCell ref="F35:G35"/>
    <mergeCell ref="A36:B36"/>
    <mergeCell ref="F36:G36"/>
    <mergeCell ref="A37:B37"/>
    <mergeCell ref="F37:G37"/>
    <mergeCell ref="A32:B32"/>
    <mergeCell ref="F32:G32"/>
    <mergeCell ref="A33:B33"/>
    <mergeCell ref="F33:G33"/>
    <mergeCell ref="A34:B34"/>
    <mergeCell ref="F34:G34"/>
    <mergeCell ref="A31:B31"/>
    <mergeCell ref="F31:G31"/>
    <mergeCell ref="A23:B23"/>
    <mergeCell ref="F23:G23"/>
    <mergeCell ref="A24:B24"/>
    <mergeCell ref="F24:G24"/>
    <mergeCell ref="A25:B25"/>
    <mergeCell ref="F25:G25"/>
    <mergeCell ref="A28:B28"/>
    <mergeCell ref="F28:G28"/>
    <mergeCell ref="A29:B29"/>
    <mergeCell ref="A30:B30"/>
    <mergeCell ref="F30:G30"/>
    <mergeCell ref="A27:B27"/>
    <mergeCell ref="A20:B20"/>
    <mergeCell ref="F20:G20"/>
    <mergeCell ref="A21:B21"/>
    <mergeCell ref="F21:G21"/>
    <mergeCell ref="A22:B22"/>
    <mergeCell ref="F22:G22"/>
    <mergeCell ref="A19:B19"/>
    <mergeCell ref="F19:G19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9:B9"/>
    <mergeCell ref="F9:G9"/>
    <mergeCell ref="A10:B10"/>
    <mergeCell ref="F10:G10"/>
    <mergeCell ref="A11:B11"/>
    <mergeCell ref="F11:G11"/>
    <mergeCell ref="A6:B6"/>
    <mergeCell ref="I6:J6"/>
    <mergeCell ref="A7:B7"/>
    <mergeCell ref="I7:J7"/>
    <mergeCell ref="A8:B8"/>
    <mergeCell ref="I8:J8"/>
    <mergeCell ref="C6:G6"/>
    <mergeCell ref="C7:G7"/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C5:G5"/>
  </mergeCells>
  <pageMargins left="0.2" right="0.2" top="0.5" bottom="0.2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tabSelected="1" view="pageBreakPreview" zoomScale="115" zoomScaleNormal="120" zoomScaleSheetLayoutView="115" zoomScalePageLayoutView="130" workbookViewId="0">
      <selection activeCell="T42" sqref="T42"/>
    </sheetView>
  </sheetViews>
  <sheetFormatPr defaultColWidth="9.140625" defaultRowHeight="12.75"/>
  <cols>
    <col min="1" max="1" width="13.85546875" style="1" customWidth="1"/>
    <col min="2" max="2" width="18.42578125" style="1" customWidth="1"/>
    <col min="3" max="3" width="14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9" style="1" customWidth="1"/>
    <col min="10" max="10" width="11.85546875" style="1" customWidth="1"/>
    <col min="11" max="16384" width="9.140625" style="1"/>
  </cols>
  <sheetData>
    <row r="1" spans="1:10" ht="14.25" customHeight="1">
      <c r="A1" s="258"/>
      <c r="B1" s="259"/>
      <c r="C1" s="260"/>
      <c r="D1" s="261"/>
      <c r="E1" s="10"/>
      <c r="F1" s="262" t="s">
        <v>11</v>
      </c>
      <c r="G1" s="262"/>
      <c r="H1" s="262"/>
      <c r="I1" s="11"/>
      <c r="J1" s="12"/>
    </row>
    <row r="2" spans="1:10" ht="14.25" customHeight="1">
      <c r="A2" s="263"/>
      <c r="B2" s="264"/>
      <c r="C2" s="265" t="s">
        <v>12</v>
      </c>
      <c r="D2" s="266"/>
      <c r="E2" s="2"/>
      <c r="F2" s="267" t="s">
        <v>1</v>
      </c>
      <c r="G2" s="267"/>
      <c r="H2" s="267"/>
      <c r="I2" s="267"/>
      <c r="J2" s="13"/>
    </row>
    <row r="3" spans="1:10" ht="12.75" customHeight="1">
      <c r="A3" s="268"/>
      <c r="B3" s="269"/>
      <c r="C3" s="270" t="s">
        <v>13</v>
      </c>
      <c r="D3" s="271"/>
      <c r="E3" s="4"/>
      <c r="F3" s="267" t="s">
        <v>0</v>
      </c>
      <c r="G3" s="267"/>
      <c r="H3" s="267"/>
      <c r="I3" s="267"/>
      <c r="J3" s="13"/>
    </row>
    <row r="4" spans="1:10" ht="15" customHeight="1">
      <c r="A4" s="272"/>
      <c r="B4" s="273"/>
      <c r="C4" s="274"/>
      <c r="D4" s="275"/>
      <c r="E4" s="4"/>
      <c r="F4" s="5" t="s">
        <v>2</v>
      </c>
      <c r="G4" s="5"/>
      <c r="H4" s="5"/>
      <c r="I4" s="3"/>
      <c r="J4" s="13"/>
    </row>
    <row r="5" spans="1:10" ht="14.25" customHeight="1">
      <c r="A5" s="254" t="s">
        <v>3</v>
      </c>
      <c r="B5" s="255"/>
      <c r="C5" s="276" t="s">
        <v>85</v>
      </c>
      <c r="D5" s="276"/>
      <c r="E5" s="276"/>
      <c r="F5" s="276"/>
      <c r="G5" s="276"/>
      <c r="H5" s="127" t="s">
        <v>4</v>
      </c>
      <c r="I5" s="256" t="s">
        <v>98</v>
      </c>
      <c r="J5" s="257"/>
    </row>
    <row r="6" spans="1:10">
      <c r="A6" s="254" t="s">
        <v>5</v>
      </c>
      <c r="B6" s="255"/>
      <c r="C6" s="283" t="s">
        <v>86</v>
      </c>
      <c r="D6" s="283"/>
      <c r="E6" s="283"/>
      <c r="F6" s="283"/>
      <c r="G6" s="283"/>
      <c r="H6" s="127" t="s">
        <v>6</v>
      </c>
      <c r="I6" s="277" t="s">
        <v>45</v>
      </c>
      <c r="J6" s="278"/>
    </row>
    <row r="7" spans="1:10">
      <c r="A7" s="254" t="s">
        <v>7</v>
      </c>
      <c r="B7" s="255"/>
      <c r="C7" s="283" t="s">
        <v>87</v>
      </c>
      <c r="D7" s="283"/>
      <c r="E7" s="283"/>
      <c r="F7" s="283"/>
      <c r="G7" s="283"/>
      <c r="H7" s="127" t="s">
        <v>8</v>
      </c>
      <c r="I7" s="256"/>
      <c r="J7" s="257"/>
    </row>
    <row r="8" spans="1:10" ht="13.5" thickBot="1">
      <c r="A8" s="279" t="s">
        <v>9</v>
      </c>
      <c r="B8" s="280"/>
      <c r="C8" s="22">
        <v>252</v>
      </c>
      <c r="D8" s="22" t="s">
        <v>97</v>
      </c>
      <c r="E8" s="22"/>
      <c r="F8" s="22"/>
      <c r="G8" s="22"/>
      <c r="H8" s="14" t="s">
        <v>10</v>
      </c>
      <c r="I8" s="281"/>
      <c r="J8" s="282"/>
    </row>
    <row r="9" spans="1:10">
      <c r="A9" s="284"/>
      <c r="B9" s="285"/>
      <c r="C9" s="130"/>
      <c r="D9" s="130"/>
      <c r="E9" s="130"/>
      <c r="F9" s="286"/>
      <c r="G9" s="287"/>
      <c r="H9" s="131"/>
      <c r="I9" s="132"/>
      <c r="J9" s="133"/>
    </row>
    <row r="10" spans="1:10">
      <c r="A10" s="288" t="s">
        <v>89</v>
      </c>
      <c r="B10" s="289"/>
      <c r="C10" s="162">
        <v>345</v>
      </c>
      <c r="D10" s="135" t="s">
        <v>16</v>
      </c>
      <c r="E10" s="135"/>
      <c r="F10" s="290"/>
      <c r="G10" s="291"/>
      <c r="H10" s="45"/>
      <c r="I10" s="143"/>
      <c r="J10" s="137"/>
    </row>
    <row r="11" spans="1:10">
      <c r="A11" s="288" t="s">
        <v>17</v>
      </c>
      <c r="B11" s="289"/>
      <c r="C11" s="162">
        <v>400</v>
      </c>
      <c r="D11" s="135" t="s">
        <v>19</v>
      </c>
      <c r="E11" s="138"/>
      <c r="F11" s="290"/>
      <c r="G11" s="291"/>
      <c r="H11" s="139"/>
      <c r="I11" s="139"/>
      <c r="J11" s="137"/>
    </row>
    <row r="12" spans="1:10">
      <c r="A12" s="288" t="s">
        <v>18</v>
      </c>
      <c r="B12" s="289"/>
      <c r="C12" s="162">
        <v>230</v>
      </c>
      <c r="D12" s="135" t="s">
        <v>19</v>
      </c>
      <c r="E12" s="135"/>
      <c r="F12" s="290"/>
      <c r="G12" s="291"/>
      <c r="H12" s="139"/>
      <c r="I12" s="139"/>
      <c r="J12" s="137"/>
    </row>
    <row r="13" spans="1:10">
      <c r="A13" s="288" t="s">
        <v>90</v>
      </c>
      <c r="B13" s="289"/>
      <c r="C13" s="162">
        <f>ROUND(C10*1000/C11/1.732,2)</f>
        <v>497.98</v>
      </c>
      <c r="D13" s="135" t="s">
        <v>14</v>
      </c>
      <c r="E13" s="138"/>
      <c r="F13" s="290"/>
      <c r="G13" s="291"/>
      <c r="H13" s="140"/>
      <c r="I13" s="140"/>
      <c r="J13" s="141"/>
    </row>
    <row r="14" spans="1:10" ht="26.25" customHeight="1">
      <c r="A14" s="295" t="s">
        <v>92</v>
      </c>
      <c r="B14" s="296"/>
      <c r="C14" s="162">
        <v>12.5</v>
      </c>
      <c r="D14" s="142" t="s">
        <v>21</v>
      </c>
      <c r="E14" s="139"/>
      <c r="F14" s="297"/>
      <c r="G14" s="298"/>
      <c r="H14" s="144"/>
      <c r="I14" s="144"/>
      <c r="J14" s="145"/>
    </row>
    <row r="15" spans="1:10">
      <c r="A15" s="288"/>
      <c r="B15" s="289"/>
      <c r="C15" s="43"/>
      <c r="D15" s="139"/>
      <c r="E15" s="139"/>
      <c r="F15" s="143"/>
      <c r="G15" s="146"/>
      <c r="H15" s="144"/>
      <c r="I15" s="144"/>
      <c r="J15" s="145"/>
    </row>
    <row r="16" spans="1:10">
      <c r="A16" s="147"/>
      <c r="B16" s="148"/>
      <c r="C16" s="43"/>
      <c r="D16" s="139"/>
      <c r="E16" s="139"/>
      <c r="F16" s="297"/>
      <c r="G16" s="298"/>
      <c r="H16" s="144"/>
      <c r="I16" s="144"/>
      <c r="J16" s="145"/>
    </row>
    <row r="17" spans="1:10" ht="15">
      <c r="A17" s="299"/>
      <c r="B17" s="300"/>
      <c r="C17" s="43"/>
      <c r="D17" s="139"/>
      <c r="E17" s="143"/>
      <c r="F17" s="301"/>
      <c r="G17" s="302"/>
      <c r="H17" s="144"/>
      <c r="I17" s="144"/>
      <c r="J17" s="145"/>
    </row>
    <row r="18" spans="1:10" ht="13.5" thickBot="1">
      <c r="A18" s="303"/>
      <c r="B18" s="304"/>
      <c r="C18" s="149"/>
      <c r="D18" s="150"/>
      <c r="E18" s="143"/>
      <c r="F18" s="305"/>
      <c r="G18" s="305"/>
      <c r="H18" s="151"/>
      <c r="I18" s="152"/>
      <c r="J18" s="145"/>
    </row>
    <row r="19" spans="1:10" ht="14.25" thickTop="1" thickBot="1">
      <c r="A19" s="292" t="s">
        <v>29</v>
      </c>
      <c r="B19" s="293"/>
      <c r="C19" s="153"/>
      <c r="D19" s="154"/>
      <c r="E19" s="139"/>
      <c r="F19" s="294" t="s">
        <v>29</v>
      </c>
      <c r="G19" s="294"/>
      <c r="H19" s="155"/>
      <c r="I19" s="156"/>
      <c r="J19" s="145"/>
    </row>
    <row r="20" spans="1:10" ht="13.5" thickTop="1">
      <c r="A20" s="306"/>
      <c r="B20" s="307"/>
      <c r="C20" s="157"/>
      <c r="D20" s="158"/>
      <c r="E20" s="159"/>
      <c r="F20" s="308"/>
      <c r="G20" s="308"/>
      <c r="H20" s="160"/>
      <c r="I20" s="158"/>
      <c r="J20" s="161"/>
    </row>
    <row r="21" spans="1:10">
      <c r="A21" s="309" t="s">
        <v>20</v>
      </c>
      <c r="B21" s="310"/>
      <c r="C21" s="162">
        <f>ROUND(C10*1000/C11/1.732,0)</f>
        <v>498</v>
      </c>
      <c r="D21" s="135" t="s">
        <v>14</v>
      </c>
      <c r="E21" s="143"/>
      <c r="F21" s="311" t="s">
        <v>20</v>
      </c>
      <c r="G21" s="311"/>
      <c r="H21" s="162">
        <f>ROUND(C10*1000/C11/1.732,0)</f>
        <v>498</v>
      </c>
      <c r="I21" s="135" t="s">
        <v>14</v>
      </c>
      <c r="J21" s="163"/>
    </row>
    <row r="22" spans="1:10" ht="12.75" customHeight="1">
      <c r="A22" s="309" t="s">
        <v>22</v>
      </c>
      <c r="B22" s="310"/>
      <c r="C22" s="162">
        <f>ROUND(100/C14,2)</f>
        <v>8</v>
      </c>
      <c r="D22" s="139"/>
      <c r="E22" s="143"/>
      <c r="F22" s="311" t="s">
        <v>22</v>
      </c>
      <c r="G22" s="311"/>
      <c r="H22" s="162">
        <f>ROUND(100/C14,2)</f>
        <v>8</v>
      </c>
      <c r="I22" s="139"/>
      <c r="J22" s="164"/>
    </row>
    <row r="23" spans="1:10" ht="12.75" customHeight="1">
      <c r="A23" s="309" t="s">
        <v>44</v>
      </c>
      <c r="B23" s="310"/>
      <c r="C23" s="165">
        <f>ROUNDUP(C21*C22,0)</f>
        <v>3984</v>
      </c>
      <c r="D23" s="139" t="s">
        <v>14</v>
      </c>
      <c r="E23" s="139"/>
      <c r="F23" s="313" t="s">
        <v>44</v>
      </c>
      <c r="G23" s="310"/>
      <c r="H23" s="165">
        <f>ROUNDDOWN(H21*H22*1.5,0)</f>
        <v>5976</v>
      </c>
      <c r="I23" s="139" t="s">
        <v>14</v>
      </c>
      <c r="J23" s="164"/>
    </row>
    <row r="24" spans="1:10" ht="12.75" customHeight="1">
      <c r="A24" s="299" t="s">
        <v>28</v>
      </c>
      <c r="B24" s="300"/>
      <c r="C24" s="165">
        <f>ROUND(C23/1000,2)</f>
        <v>3.98</v>
      </c>
      <c r="D24" s="139" t="s">
        <v>30</v>
      </c>
      <c r="E24" s="139"/>
      <c r="F24" s="314" t="s">
        <v>42</v>
      </c>
      <c r="G24" s="314"/>
      <c r="H24" s="165">
        <f>ROUND(H23/1000,2)</f>
        <v>5.98</v>
      </c>
      <c r="I24" s="139" t="s">
        <v>30</v>
      </c>
      <c r="J24" s="164"/>
    </row>
    <row r="25" spans="1:10" ht="12.75" customHeight="1">
      <c r="A25" s="299" t="s">
        <v>105</v>
      </c>
      <c r="B25" s="300"/>
      <c r="C25" s="165">
        <f>ROUND(C23/1000/0.87,2)</f>
        <v>4.58</v>
      </c>
      <c r="D25" s="139" t="s">
        <v>30</v>
      </c>
      <c r="E25" s="143"/>
      <c r="F25" s="315"/>
      <c r="G25" s="315"/>
      <c r="H25" s="166"/>
      <c r="I25" s="167"/>
      <c r="J25" s="164"/>
    </row>
    <row r="26" spans="1:10" ht="12.75" customHeight="1" thickBot="1">
      <c r="A26" s="168"/>
      <c r="B26" s="169"/>
      <c r="C26" s="44"/>
      <c r="D26" s="45"/>
      <c r="E26" s="143"/>
      <c r="F26" s="170"/>
      <c r="G26" s="171"/>
      <c r="H26" s="172"/>
      <c r="I26" s="173"/>
      <c r="J26" s="164"/>
    </row>
    <row r="27" spans="1:10" ht="12.75" customHeight="1" thickTop="1" thickBot="1">
      <c r="A27" s="320" t="s">
        <v>96</v>
      </c>
      <c r="B27" s="321"/>
      <c r="C27" s="44"/>
      <c r="D27" s="45"/>
      <c r="E27" s="143"/>
      <c r="F27" s="170"/>
      <c r="G27" s="171"/>
      <c r="H27" s="172"/>
      <c r="I27" s="173"/>
      <c r="J27" s="164"/>
    </row>
    <row r="28" spans="1:10" ht="14.25" thickTop="1" thickBot="1">
      <c r="A28" s="303"/>
      <c r="B28" s="304"/>
      <c r="C28" s="149"/>
      <c r="D28" s="150"/>
      <c r="E28" s="143"/>
      <c r="F28" s="316"/>
      <c r="G28" s="317"/>
      <c r="H28" s="150"/>
      <c r="I28" s="150"/>
      <c r="J28" s="137"/>
    </row>
    <row r="29" spans="1:10" ht="14.25" thickTop="1" thickBot="1">
      <c r="A29" s="292" t="s">
        <v>23</v>
      </c>
      <c r="B29" s="293"/>
      <c r="C29" s="153"/>
      <c r="D29" s="154"/>
      <c r="E29" s="139"/>
      <c r="F29" s="174" t="s">
        <v>23</v>
      </c>
      <c r="G29" s="175"/>
      <c r="H29" s="176"/>
      <c r="I29" s="176"/>
      <c r="J29" s="137"/>
    </row>
    <row r="30" spans="1:10" ht="13.5" thickTop="1">
      <c r="A30" s="318"/>
      <c r="B30" s="319"/>
      <c r="C30" s="139"/>
      <c r="D30" s="139"/>
      <c r="E30" s="143"/>
      <c r="F30" s="308"/>
      <c r="G30" s="308"/>
      <c r="H30" s="160"/>
      <c r="I30" s="177"/>
      <c r="J30" s="137"/>
    </row>
    <row r="31" spans="1:10">
      <c r="A31" s="309" t="s">
        <v>106</v>
      </c>
      <c r="B31" s="310"/>
      <c r="C31" s="162">
        <v>65</v>
      </c>
      <c r="D31" s="178" t="s">
        <v>24</v>
      </c>
      <c r="E31" s="179"/>
      <c r="F31" s="312" t="s">
        <v>106</v>
      </c>
      <c r="G31" s="310"/>
      <c r="H31" s="162">
        <v>65</v>
      </c>
      <c r="I31" s="180" t="s">
        <v>24</v>
      </c>
      <c r="J31" s="137"/>
    </row>
    <row r="32" spans="1:10">
      <c r="A32" s="309" t="s">
        <v>48</v>
      </c>
      <c r="B32" s="310"/>
      <c r="C32" s="162">
        <v>1</v>
      </c>
      <c r="D32" s="181"/>
      <c r="E32" s="182"/>
      <c r="F32" s="312" t="s">
        <v>48</v>
      </c>
      <c r="G32" s="310"/>
      <c r="H32" s="162">
        <v>1</v>
      </c>
      <c r="I32" s="178"/>
      <c r="J32" s="137"/>
    </row>
    <row r="33" spans="1:10">
      <c r="A33" s="309" t="s">
        <v>43</v>
      </c>
      <c r="B33" s="310"/>
      <c r="C33" s="162">
        <v>981</v>
      </c>
      <c r="D33" s="181"/>
      <c r="E33" s="182"/>
      <c r="F33" s="312" t="s">
        <v>43</v>
      </c>
      <c r="G33" s="310"/>
      <c r="H33" s="162">
        <v>981</v>
      </c>
      <c r="I33" s="178"/>
      <c r="J33" s="137"/>
    </row>
    <row r="34" spans="1:10">
      <c r="A34" s="309" t="s">
        <v>25</v>
      </c>
      <c r="B34" s="310"/>
      <c r="C34" s="162">
        <f>ROUND(1.732*C31*C23/C32/C33/C11,4)</f>
        <v>1.143</v>
      </c>
      <c r="D34" s="183"/>
      <c r="E34" s="184"/>
      <c r="F34" s="311" t="s">
        <v>25</v>
      </c>
      <c r="G34" s="311"/>
      <c r="H34" s="162">
        <f>ROUND(2*H31*H23/H32/H33/C12,4)</f>
        <v>3.4432</v>
      </c>
      <c r="I34" s="183"/>
      <c r="J34" s="185"/>
    </row>
    <row r="35" spans="1:10">
      <c r="A35" s="309" t="s">
        <v>27</v>
      </c>
      <c r="B35" s="310"/>
      <c r="C35" s="162">
        <f>ROUND(1/(1+C34),4)</f>
        <v>0.46660000000000001</v>
      </c>
      <c r="D35" s="183"/>
      <c r="E35" s="184"/>
      <c r="F35" s="311" t="s">
        <v>27</v>
      </c>
      <c r="G35" s="311"/>
      <c r="H35" s="162">
        <f>ROUND(1/(1+H34),4)</f>
        <v>0.22509999999999999</v>
      </c>
      <c r="I35" s="183"/>
      <c r="J35" s="185"/>
    </row>
    <row r="36" spans="1:10">
      <c r="A36" s="309" t="s">
        <v>26</v>
      </c>
      <c r="B36" s="310"/>
      <c r="C36" s="165">
        <f>ROUNDUP(C23*C35,0)</f>
        <v>1859</v>
      </c>
      <c r="D36" s="139" t="s">
        <v>14</v>
      </c>
      <c r="E36" s="186"/>
      <c r="F36" s="311" t="s">
        <v>26</v>
      </c>
      <c r="G36" s="311"/>
      <c r="H36" s="165">
        <f>ROUNDUP(H23*H35,2)</f>
        <v>1345.2</v>
      </c>
      <c r="I36" s="139" t="s">
        <v>14</v>
      </c>
      <c r="J36" s="185"/>
    </row>
    <row r="37" spans="1:10" ht="15">
      <c r="A37" s="299" t="s">
        <v>28</v>
      </c>
      <c r="B37" s="300"/>
      <c r="C37" s="165">
        <f>ROUND(C36/1000,2)</f>
        <v>1.86</v>
      </c>
      <c r="D37" s="139" t="s">
        <v>30</v>
      </c>
      <c r="E37" s="184"/>
      <c r="F37" s="301" t="s">
        <v>42</v>
      </c>
      <c r="G37" s="302"/>
      <c r="H37" s="165">
        <f>ROUND(H36/1000,2)</f>
        <v>1.35</v>
      </c>
      <c r="I37" s="139" t="s">
        <v>30</v>
      </c>
      <c r="J37" s="185"/>
    </row>
    <row r="38" spans="1:10" ht="15">
      <c r="A38" s="299" t="s">
        <v>105</v>
      </c>
      <c r="B38" s="300"/>
      <c r="C38" s="165">
        <f>ROUND(C36/1000/0.87,2)</f>
        <v>2.14</v>
      </c>
      <c r="D38" s="139" t="s">
        <v>30</v>
      </c>
      <c r="E38" s="143"/>
      <c r="F38" s="322"/>
      <c r="G38" s="322"/>
      <c r="H38" s="187"/>
      <c r="I38" s="188"/>
      <c r="J38" s="141"/>
    </row>
    <row r="39" spans="1:10">
      <c r="A39" s="189"/>
      <c r="B39" s="190"/>
      <c r="C39" s="191"/>
      <c r="D39" s="45"/>
      <c r="E39" s="192"/>
      <c r="F39" s="322"/>
      <c r="G39" s="322"/>
      <c r="H39" s="187"/>
      <c r="I39" s="188"/>
      <c r="J39" s="141"/>
    </row>
    <row r="40" spans="1:10">
      <c r="A40" s="323"/>
      <c r="B40" s="324"/>
      <c r="C40" s="193"/>
      <c r="D40" s="193"/>
      <c r="E40" s="193"/>
      <c r="F40" s="325"/>
      <c r="G40" s="326"/>
      <c r="H40" s="139"/>
      <c r="I40" s="194"/>
      <c r="J40" s="137"/>
    </row>
    <row r="41" spans="1:10">
      <c r="A41" s="328"/>
      <c r="B41" s="329"/>
      <c r="C41" s="9"/>
      <c r="D41" s="129"/>
      <c r="E41" s="23"/>
      <c r="F41" s="330"/>
      <c r="G41" s="330"/>
      <c r="H41" s="128"/>
      <c r="I41" s="9"/>
      <c r="J41" s="38"/>
    </row>
    <row r="42" spans="1:10" ht="13.5" thickBot="1">
      <c r="A42" s="40" t="s">
        <v>41</v>
      </c>
      <c r="B42" s="29"/>
      <c r="C42" s="25"/>
      <c r="D42" s="28" t="s">
        <v>33</v>
      </c>
      <c r="E42" s="29"/>
      <c r="F42" s="30"/>
      <c r="G42" s="29"/>
      <c r="H42" s="30"/>
      <c r="I42" s="7"/>
      <c r="J42" s="15"/>
    </row>
    <row r="43" spans="1:10">
      <c r="A43" s="205" t="s">
        <v>103</v>
      </c>
      <c r="B43" s="7"/>
      <c r="C43" s="26"/>
      <c r="D43" s="39" t="s">
        <v>40</v>
      </c>
      <c r="E43" s="7"/>
      <c r="F43" s="8"/>
      <c r="G43" s="39" t="s">
        <v>49</v>
      </c>
      <c r="H43" s="8"/>
      <c r="I43" s="7"/>
      <c r="J43" s="15"/>
    </row>
    <row r="44" spans="1:10">
      <c r="A44" s="209" t="s">
        <v>104</v>
      </c>
      <c r="B44" s="6"/>
      <c r="C44" s="26"/>
      <c r="D44" s="8"/>
      <c r="E44" s="7"/>
      <c r="F44" s="8"/>
      <c r="G44" s="8"/>
      <c r="H44" s="8"/>
      <c r="I44" s="7"/>
      <c r="J44" s="15"/>
    </row>
    <row r="45" spans="1:10" ht="18">
      <c r="A45" s="209" t="s">
        <v>101</v>
      </c>
      <c r="B45" s="6"/>
      <c r="C45" s="26"/>
      <c r="D45" s="24" t="s">
        <v>50</v>
      </c>
      <c r="E45" s="7"/>
      <c r="F45" s="8"/>
      <c r="G45" s="24" t="s">
        <v>51</v>
      </c>
      <c r="H45" s="32"/>
      <c r="I45" s="7"/>
      <c r="J45" s="15"/>
    </row>
    <row r="46" spans="1:10">
      <c r="A46" s="210" t="s">
        <v>15</v>
      </c>
      <c r="B46" s="6"/>
      <c r="C46" s="26"/>
      <c r="D46" s="8"/>
      <c r="E46" s="7"/>
      <c r="F46" s="8"/>
      <c r="G46" s="8"/>
      <c r="H46" s="8"/>
      <c r="I46" s="7"/>
      <c r="J46" s="15"/>
    </row>
    <row r="47" spans="1:10" ht="15">
      <c r="A47" s="210" t="s">
        <v>46</v>
      </c>
      <c r="B47" s="6"/>
      <c r="C47" s="26"/>
      <c r="D47" s="32" t="s">
        <v>32</v>
      </c>
      <c r="E47" s="7"/>
      <c r="F47" s="8"/>
      <c r="G47" s="32" t="s">
        <v>34</v>
      </c>
      <c r="H47" s="33"/>
      <c r="I47" s="7"/>
      <c r="J47" s="15"/>
    </row>
    <row r="48" spans="1:10">
      <c r="A48" s="211" t="s">
        <v>102</v>
      </c>
      <c r="B48" s="6"/>
      <c r="C48" s="26"/>
      <c r="D48" s="20"/>
      <c r="E48" s="7"/>
      <c r="F48" s="8"/>
      <c r="G48" s="20"/>
      <c r="H48" s="8"/>
      <c r="I48" s="7"/>
      <c r="J48" s="15"/>
    </row>
    <row r="49" spans="1:10" ht="15">
      <c r="A49" s="211" t="s">
        <v>93</v>
      </c>
      <c r="B49" s="6"/>
      <c r="C49" s="26"/>
      <c r="D49" s="32" t="s">
        <v>31</v>
      </c>
      <c r="E49" s="7"/>
      <c r="F49" s="33"/>
      <c r="G49" s="32" t="s">
        <v>31</v>
      </c>
      <c r="H49" s="8"/>
      <c r="I49" s="7"/>
      <c r="J49" s="15"/>
    </row>
    <row r="50" spans="1:10" ht="15">
      <c r="A50" s="211" t="s">
        <v>94</v>
      </c>
      <c r="B50" s="6"/>
      <c r="C50" s="26"/>
      <c r="D50" s="8"/>
      <c r="E50" s="7"/>
      <c r="F50" s="8"/>
      <c r="G50" s="8"/>
      <c r="H50" s="24"/>
      <c r="I50" s="7"/>
      <c r="J50" s="15"/>
    </row>
    <row r="51" spans="1:10">
      <c r="A51" s="211" t="s">
        <v>91</v>
      </c>
      <c r="B51" s="6"/>
      <c r="C51" s="26"/>
      <c r="D51" s="8" t="s">
        <v>36</v>
      </c>
      <c r="E51" s="7"/>
      <c r="F51" s="8"/>
      <c r="G51" s="8"/>
      <c r="H51" s="126"/>
      <c r="I51" s="7"/>
      <c r="J51" s="15"/>
    </row>
    <row r="52" spans="1:10" ht="15">
      <c r="A52" s="211" t="s">
        <v>52</v>
      </c>
      <c r="B52" s="31"/>
      <c r="C52" s="26"/>
      <c r="D52" s="8" t="s">
        <v>35</v>
      </c>
      <c r="E52" s="7"/>
      <c r="F52" s="8"/>
      <c r="G52" s="8"/>
      <c r="H52" s="34"/>
      <c r="I52" s="7"/>
      <c r="J52" s="15"/>
    </row>
    <row r="53" spans="1:10" ht="15">
      <c r="A53" s="21"/>
      <c r="B53" s="6"/>
      <c r="C53" s="26"/>
      <c r="D53" s="8" t="s">
        <v>47</v>
      </c>
      <c r="E53" s="7"/>
      <c r="F53" s="8"/>
      <c r="G53" s="32"/>
      <c r="H53" s="24"/>
      <c r="I53" s="32"/>
      <c r="J53" s="15"/>
    </row>
    <row r="54" spans="1:10" ht="15">
      <c r="A54" s="21"/>
      <c r="B54" s="6"/>
      <c r="C54" s="26"/>
      <c r="D54" s="8" t="s">
        <v>37</v>
      </c>
      <c r="E54" s="7"/>
      <c r="F54" s="8"/>
      <c r="G54" s="34"/>
      <c r="H54" s="126"/>
      <c r="I54" s="7"/>
      <c r="J54" s="15"/>
    </row>
    <row r="55" spans="1:10" ht="15">
      <c r="A55" s="16"/>
      <c r="B55" s="6"/>
      <c r="C55" s="26"/>
      <c r="D55" s="8" t="s">
        <v>38</v>
      </c>
      <c r="E55" s="33"/>
      <c r="F55" s="8"/>
      <c r="G55" s="8"/>
      <c r="H55" s="41"/>
      <c r="I55" s="7"/>
      <c r="J55" s="15"/>
    </row>
    <row r="56" spans="1:10" ht="15">
      <c r="A56" s="21"/>
      <c r="B56" s="6"/>
      <c r="C56" s="26"/>
      <c r="D56" s="35" t="s">
        <v>39</v>
      </c>
      <c r="E56" s="7"/>
      <c r="F56" s="8"/>
      <c r="G56" s="8"/>
      <c r="H56" s="34"/>
      <c r="I56" s="7"/>
      <c r="J56" s="15"/>
    </row>
    <row r="57" spans="1:10" ht="13.5" thickBot="1">
      <c r="A57" s="17"/>
      <c r="B57" s="18"/>
      <c r="C57" s="27"/>
      <c r="D57" s="36"/>
      <c r="E57" s="18"/>
      <c r="F57" s="19"/>
      <c r="G57" s="19"/>
      <c r="H57" s="19"/>
      <c r="I57" s="18"/>
      <c r="J57" s="37"/>
    </row>
    <row r="58" spans="1:10">
      <c r="B58" s="7"/>
    </row>
    <row r="61" spans="1:10" ht="15">
      <c r="E61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>
      <c r="F72" s="126"/>
    </row>
    <row r="73" spans="6:6" ht="15">
      <c r="F73" s="41"/>
    </row>
    <row r="74" spans="6:6" ht="15">
      <c r="F74" s="41"/>
    </row>
    <row r="75" spans="6:6">
      <c r="F75" s="126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24"/>
    </row>
    <row r="81" spans="6:6" ht="15">
      <c r="F81" s="24"/>
    </row>
    <row r="82" spans="6:6">
      <c r="F82" s="126"/>
    </row>
    <row r="83" spans="6:6" ht="15">
      <c r="F83" s="24"/>
    </row>
  </sheetData>
  <mergeCells count="81">
    <mergeCell ref="A5:B5"/>
    <mergeCell ref="C5:G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C6:G6"/>
    <mergeCell ref="I6:J6"/>
    <mergeCell ref="A7:B7"/>
    <mergeCell ref="C7:G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2:B22"/>
    <mergeCell ref="F22:G22"/>
    <mergeCell ref="A23:B23"/>
    <mergeCell ref="F23:G23"/>
    <mergeCell ref="A32:B32"/>
    <mergeCell ref="F32:G32"/>
    <mergeCell ref="A24:B24"/>
    <mergeCell ref="F24:G24"/>
    <mergeCell ref="A25:B25"/>
    <mergeCell ref="F25:G25"/>
    <mergeCell ref="A27:B27"/>
    <mergeCell ref="A28:B28"/>
    <mergeCell ref="F28:G28"/>
    <mergeCell ref="A29:B29"/>
    <mergeCell ref="A30:B30"/>
    <mergeCell ref="F30:G30"/>
    <mergeCell ref="A31:B31"/>
    <mergeCell ref="F31:G31"/>
    <mergeCell ref="A33:B33"/>
    <mergeCell ref="F33:G33"/>
    <mergeCell ref="A34:B34"/>
    <mergeCell ref="F34:G34"/>
    <mergeCell ref="A35:B35"/>
    <mergeCell ref="F35:G35"/>
    <mergeCell ref="A36:B36"/>
    <mergeCell ref="F36:G36"/>
    <mergeCell ref="A37:B37"/>
    <mergeCell ref="F37:G37"/>
    <mergeCell ref="A38:B38"/>
    <mergeCell ref="F38:G38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AFC(Busbar Group B,C&amp;D)</vt:lpstr>
      <vt:lpstr>AFC(Busbar Group 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SKD</cp:lastModifiedBy>
  <cp:lastPrinted>2015-11-11T05:26:42Z</cp:lastPrinted>
  <dcterms:created xsi:type="dcterms:W3CDTF">2010-10-29T07:33:03Z</dcterms:created>
  <dcterms:modified xsi:type="dcterms:W3CDTF">2015-11-11T06:10:20Z</dcterms:modified>
</cp:coreProperties>
</file>